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8.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hidePivotFieldList="1" defaultThemeVersion="166925"/>
  <mc:AlternateContent xmlns:mc="http://schemas.openxmlformats.org/markup-compatibility/2006">
    <mc:Choice Requires="x15">
      <x15ac:absPath xmlns:x15ac="http://schemas.microsoft.com/office/spreadsheetml/2010/11/ac" url="/Users/vy/Downloads/"/>
    </mc:Choice>
  </mc:AlternateContent>
  <xr:revisionPtr revIDLastSave="0" documentId="13_ncr:1_{D1038FAE-0627-E745-9A62-649AE9848B3C}" xr6:coauthVersionLast="45" xr6:coauthVersionMax="45" xr10:uidLastSave="{00000000-0000-0000-0000-000000000000}"/>
  <bookViews>
    <workbookView xWindow="0" yWindow="460" windowWidth="28800" windowHeight="15860" activeTab="1" xr2:uid="{00000000-000D-0000-FFFF-FFFF00000000}"/>
  </bookViews>
  <sheets>
    <sheet name="Instructions" sheetId="3" r:id="rId1"/>
    <sheet name="CFO Dashboard" sheetId="13" r:id="rId2"/>
    <sheet name="Data" sheetId="1" state="hidden" r:id="rId3"/>
    <sheet name="Data (modified)" sheetId="7" r:id="rId4"/>
    <sheet name="Spend Trend" sheetId="10" r:id="rId5"/>
    <sheet name="Spend per vendor" sheetId="11" r:id="rId6"/>
    <sheet name="Planned vs Unplanned Spend" sheetId="12" r:id="rId7"/>
    <sheet name="CashDiscounts" sheetId="14" r:id="rId8"/>
    <sheet name="OverduePayment" sheetId="15" r:id="rId9"/>
    <sheet name="Open Invoices" sheetId="16" r:id="rId10"/>
  </sheets>
  <definedNames>
    <definedName name="_xlnm._FilterDatabase" localSheetId="2" hidden="1">Data!$A$1:$V$1</definedName>
    <definedName name="_xlchart.v2.0" hidden="1">'Open Invoices'!$A$14:$A$20</definedName>
    <definedName name="_xlchart.v2.1" hidden="1">'Open Invoices'!$B$14:$B$20</definedName>
    <definedName name="Slicer_InvoiceType">#N/A</definedName>
    <definedName name="Slicer_OverduePayment">#N/A</definedName>
    <definedName name="Slicer_Status">#N/A</definedName>
    <definedName name="Slicer_VendorName">#N/A</definedName>
    <definedName name="Slicer_Years">#N/A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0" i="14" l="1"/>
  <c r="C20" i="14"/>
  <c r="B20" i="14"/>
  <c r="A23" i="14"/>
  <c r="A22" i="14"/>
  <c r="A21" i="14"/>
  <c r="D21" i="15"/>
  <c r="C21" i="15"/>
  <c r="B21" i="15"/>
  <c r="D23" i="14"/>
  <c r="B23" i="15"/>
  <c r="C23" i="14"/>
  <c r="B22" i="15"/>
  <c r="D22" i="14"/>
  <c r="B24" i="15"/>
  <c r="C23" i="15"/>
  <c r="B21" i="14"/>
  <c r="D24" i="15"/>
  <c r="B22" i="14"/>
  <c r="D22" i="15"/>
  <c r="C21" i="14"/>
  <c r="D23" i="15"/>
  <c r="D21" i="14"/>
  <c r="C22" i="14"/>
  <c r="C24" i="15"/>
  <c r="B23" i="14"/>
  <c r="C22" i="15"/>
  <c r="Y3" i="7" l="1"/>
  <c r="Y4" i="7"/>
  <c r="Y5" i="7"/>
  <c r="Y6" i="7"/>
  <c r="Y7" i="7"/>
  <c r="Y8" i="7"/>
  <c r="Y9" i="7"/>
  <c r="Y10" i="7"/>
  <c r="Y11" i="7"/>
  <c r="Y12" i="7"/>
  <c r="Y13" i="7"/>
  <c r="Y14" i="7"/>
  <c r="Y15" i="7"/>
  <c r="Y16" i="7"/>
  <c r="Y17" i="7"/>
  <c r="Y18" i="7"/>
  <c r="Y19" i="7"/>
  <c r="Y20" i="7"/>
  <c r="Y21" i="7"/>
  <c r="Y22" i="7"/>
  <c r="Y23" i="7"/>
  <c r="Y24" i="7"/>
  <c r="Y25" i="7"/>
  <c r="Y26" i="7"/>
  <c r="Y27" i="7"/>
  <c r="Y28" i="7"/>
  <c r="Y29" i="7"/>
  <c r="Y30" i="7"/>
  <c r="Y31" i="7"/>
  <c r="Y32" i="7"/>
  <c r="Y33" i="7"/>
  <c r="Y34" i="7"/>
  <c r="Y35" i="7"/>
  <c r="Y36" i="7"/>
  <c r="Y37" i="7"/>
  <c r="Y38" i="7"/>
  <c r="Y39" i="7"/>
  <c r="Y40" i="7"/>
  <c r="Y41" i="7"/>
  <c r="Y42" i="7"/>
  <c r="Y43" i="7"/>
  <c r="Y44" i="7"/>
  <c r="Y45" i="7"/>
  <c r="Y46" i="7"/>
  <c r="Y47" i="7"/>
  <c r="Y48" i="7"/>
  <c r="Y49" i="7"/>
  <c r="Y50" i="7"/>
  <c r="Y51" i="7"/>
  <c r="Y52" i="7"/>
  <c r="Y53" i="7"/>
  <c r="Y54" i="7"/>
  <c r="Y55" i="7"/>
  <c r="Y56" i="7"/>
  <c r="Y57" i="7"/>
  <c r="Y58" i="7"/>
  <c r="Y59" i="7"/>
  <c r="Y60" i="7"/>
  <c r="Y61" i="7"/>
  <c r="Y62" i="7"/>
  <c r="Y63" i="7"/>
  <c r="Y64" i="7"/>
  <c r="Y65" i="7"/>
  <c r="Y66" i="7"/>
  <c r="Y67" i="7"/>
  <c r="Y68" i="7"/>
  <c r="Y69" i="7"/>
  <c r="Y70" i="7"/>
  <c r="Y71" i="7"/>
  <c r="Y72" i="7"/>
  <c r="Y73" i="7"/>
  <c r="Y74" i="7"/>
  <c r="Y75" i="7"/>
  <c r="Y76" i="7"/>
  <c r="Y77" i="7"/>
  <c r="Y78" i="7"/>
  <c r="Y79" i="7"/>
  <c r="Y80" i="7"/>
  <c r="Y81" i="7"/>
  <c r="Y82" i="7"/>
  <c r="Y83" i="7"/>
  <c r="Y84" i="7"/>
  <c r="Y85" i="7"/>
  <c r="Y86" i="7"/>
  <c r="Y87" i="7"/>
  <c r="Y88" i="7"/>
  <c r="Y89" i="7"/>
  <c r="Y90" i="7"/>
  <c r="Y91" i="7"/>
  <c r="Y92" i="7"/>
  <c r="Y93" i="7"/>
  <c r="Y94" i="7"/>
  <c r="Y95" i="7"/>
  <c r="Y96" i="7"/>
  <c r="Y97" i="7"/>
  <c r="Y98" i="7"/>
  <c r="Y99" i="7"/>
  <c r="Y100" i="7"/>
  <c r="Y101" i="7"/>
  <c r="Y102" i="7"/>
  <c r="Y103" i="7"/>
  <c r="Y104" i="7"/>
  <c r="Y105" i="7"/>
  <c r="Y106" i="7"/>
  <c r="Y107" i="7"/>
  <c r="Y108" i="7"/>
  <c r="Y109" i="7"/>
  <c r="Y110" i="7"/>
  <c r="Y111" i="7"/>
  <c r="Y112" i="7"/>
  <c r="Y113" i="7"/>
  <c r="Y114" i="7"/>
  <c r="Y115" i="7"/>
  <c r="Y116" i="7"/>
  <c r="Y117" i="7"/>
  <c r="Y118" i="7"/>
  <c r="Y119" i="7"/>
  <c r="Y120" i="7"/>
  <c r="Y121" i="7"/>
  <c r="Y122" i="7"/>
  <c r="Y123" i="7"/>
  <c r="Y124" i="7"/>
  <c r="Y125" i="7"/>
  <c r="Y126" i="7"/>
  <c r="Y127" i="7"/>
  <c r="Y128" i="7"/>
  <c r="Y129" i="7"/>
  <c r="Y130" i="7"/>
  <c r="Y131" i="7"/>
  <c r="Y132" i="7"/>
  <c r="Y133" i="7"/>
  <c r="Y134" i="7"/>
  <c r="Y135" i="7"/>
  <c r="Y136" i="7"/>
  <c r="Y137" i="7"/>
  <c r="Y138" i="7"/>
  <c r="Y139" i="7"/>
  <c r="Y140" i="7"/>
  <c r="Y141" i="7"/>
  <c r="Y142" i="7"/>
  <c r="Y143" i="7"/>
  <c r="Y144" i="7"/>
  <c r="Y145" i="7"/>
  <c r="Y146" i="7"/>
  <c r="Y147" i="7"/>
  <c r="Y148" i="7"/>
  <c r="Y149" i="7"/>
  <c r="Y150" i="7"/>
  <c r="Y151" i="7"/>
  <c r="Y152" i="7"/>
  <c r="Y153" i="7"/>
  <c r="Y154" i="7"/>
  <c r="Y155" i="7"/>
  <c r="Y156" i="7"/>
  <c r="Y157" i="7"/>
  <c r="Y158" i="7"/>
  <c r="Y159" i="7"/>
  <c r="Y160" i="7"/>
  <c r="Y161" i="7"/>
  <c r="Y162" i="7"/>
  <c r="Y163" i="7"/>
  <c r="Y164" i="7"/>
  <c r="Y165" i="7"/>
  <c r="Y166" i="7"/>
  <c r="Y167" i="7"/>
  <c r="Y168" i="7"/>
  <c r="Y169" i="7"/>
  <c r="Y170" i="7"/>
  <c r="Y171" i="7"/>
  <c r="Y172" i="7"/>
  <c r="Y173" i="7"/>
  <c r="Y174" i="7"/>
  <c r="Y175" i="7"/>
  <c r="Y176" i="7"/>
  <c r="Y177" i="7"/>
  <c r="Y178" i="7"/>
  <c r="Y179" i="7"/>
  <c r="Y180" i="7"/>
  <c r="Y181" i="7"/>
  <c r="Y182" i="7"/>
  <c r="Y183" i="7"/>
  <c r="Y184" i="7"/>
  <c r="Y185" i="7"/>
  <c r="Y186" i="7"/>
  <c r="Y187" i="7"/>
  <c r="Y188" i="7"/>
  <c r="Y189" i="7"/>
  <c r="Y190" i="7"/>
  <c r="Y191" i="7"/>
  <c r="Y192" i="7"/>
  <c r="Y193" i="7"/>
  <c r="Y194" i="7"/>
  <c r="Y195" i="7"/>
  <c r="Y196" i="7"/>
  <c r="Y197" i="7"/>
  <c r="Y198" i="7"/>
  <c r="Y199" i="7"/>
  <c r="Y200" i="7"/>
  <c r="Y201" i="7"/>
  <c r="Y202" i="7"/>
  <c r="Y203" i="7"/>
  <c r="Y204" i="7"/>
  <c r="Y205" i="7"/>
  <c r="Y206" i="7"/>
  <c r="Y207" i="7"/>
  <c r="Y208" i="7"/>
  <c r="Y209" i="7"/>
  <c r="Y210" i="7"/>
  <c r="Y211" i="7"/>
  <c r="Y212" i="7"/>
  <c r="Y213" i="7"/>
  <c r="Y214" i="7"/>
  <c r="Y215" i="7"/>
  <c r="Y216" i="7"/>
  <c r="Y217" i="7"/>
  <c r="Y218" i="7"/>
  <c r="Y219" i="7"/>
  <c r="Y220" i="7"/>
  <c r="Y221" i="7"/>
  <c r="Y222" i="7"/>
  <c r="Y223" i="7"/>
  <c r="Y224" i="7"/>
  <c r="Y225" i="7"/>
  <c r="Y226" i="7"/>
  <c r="Y227" i="7"/>
  <c r="Y228" i="7"/>
  <c r="Y229" i="7"/>
  <c r="Y230" i="7"/>
  <c r="Y231" i="7"/>
  <c r="Y232" i="7"/>
  <c r="Y233" i="7"/>
  <c r="Y234" i="7"/>
  <c r="Y235" i="7"/>
  <c r="Y236" i="7"/>
  <c r="Y237" i="7"/>
  <c r="Y238" i="7"/>
  <c r="Y239" i="7"/>
  <c r="Y240" i="7"/>
  <c r="Y241" i="7"/>
  <c r="Y242" i="7"/>
  <c r="Y243" i="7"/>
  <c r="Y244" i="7"/>
  <c r="Y245" i="7"/>
  <c r="Y246" i="7"/>
  <c r="Y247" i="7"/>
  <c r="Y248" i="7"/>
  <c r="Y249" i="7"/>
  <c r="Y250" i="7"/>
  <c r="Y251" i="7"/>
  <c r="Y252" i="7"/>
  <c r="Y253" i="7"/>
  <c r="Y254" i="7"/>
  <c r="Y255" i="7"/>
  <c r="Y256" i="7"/>
  <c r="Y257" i="7"/>
  <c r="Y258" i="7"/>
  <c r="Y259" i="7"/>
  <c r="Y260" i="7"/>
  <c r="Y261" i="7"/>
  <c r="Y262" i="7"/>
  <c r="Y263" i="7"/>
  <c r="Y264" i="7"/>
  <c r="Y265" i="7"/>
  <c r="Y266" i="7"/>
  <c r="Y267" i="7"/>
  <c r="Y268" i="7"/>
  <c r="Y269" i="7"/>
  <c r="Y270" i="7"/>
  <c r="Y271" i="7"/>
  <c r="Y272" i="7"/>
  <c r="Y273" i="7"/>
  <c r="Y274" i="7"/>
  <c r="Y275" i="7"/>
  <c r="Y276" i="7"/>
  <c r="Y277" i="7"/>
  <c r="Y278" i="7"/>
  <c r="Y279" i="7"/>
  <c r="Y280" i="7"/>
  <c r="Y281" i="7"/>
  <c r="Y282" i="7"/>
  <c r="Y283" i="7"/>
  <c r="Y284" i="7"/>
  <c r="Y285" i="7"/>
  <c r="Y286" i="7"/>
  <c r="Y287" i="7"/>
  <c r="Y288" i="7"/>
  <c r="Y289" i="7"/>
  <c r="Y290" i="7"/>
  <c r="Y291" i="7"/>
  <c r="Y292" i="7"/>
  <c r="Y293" i="7"/>
  <c r="Y294" i="7"/>
  <c r="Y295" i="7"/>
  <c r="Y296" i="7"/>
  <c r="Y297" i="7"/>
  <c r="Y298" i="7"/>
  <c r="Y299" i="7"/>
  <c r="Y300" i="7"/>
  <c r="Y301" i="7"/>
  <c r="Y302" i="7"/>
  <c r="Y303" i="7"/>
  <c r="Y304" i="7"/>
  <c r="Y305" i="7"/>
  <c r="Y306" i="7"/>
  <c r="Y307" i="7"/>
  <c r="Y308" i="7"/>
  <c r="Y309" i="7"/>
  <c r="Y310" i="7"/>
  <c r="Y311" i="7"/>
  <c r="Y312" i="7"/>
  <c r="Y313" i="7"/>
  <c r="Y314" i="7"/>
  <c r="Y315" i="7"/>
  <c r="Y316" i="7"/>
  <c r="Y317" i="7"/>
  <c r="Y318" i="7"/>
  <c r="Y319" i="7"/>
  <c r="Y320" i="7"/>
  <c r="Y321" i="7"/>
  <c r="Y322" i="7"/>
  <c r="Y323" i="7"/>
  <c r="Y324" i="7"/>
  <c r="Y325" i="7"/>
  <c r="Y326" i="7"/>
  <c r="Y327" i="7"/>
  <c r="Y328" i="7"/>
  <c r="Y329" i="7"/>
  <c r="Y330" i="7"/>
  <c r="Y331" i="7"/>
  <c r="Y332" i="7"/>
  <c r="Y333" i="7"/>
  <c r="Y334" i="7"/>
  <c r="Y335" i="7"/>
  <c r="Y336" i="7"/>
  <c r="Y337" i="7"/>
  <c r="Y338" i="7"/>
  <c r="Y339" i="7"/>
  <c r="Y340" i="7"/>
  <c r="Y341" i="7"/>
  <c r="Y342" i="7"/>
  <c r="Y343" i="7"/>
  <c r="Y344" i="7"/>
  <c r="Y345" i="7"/>
  <c r="Y346" i="7"/>
  <c r="Y347" i="7"/>
  <c r="Y348" i="7"/>
  <c r="Y349" i="7"/>
  <c r="Y350" i="7"/>
  <c r="Y351" i="7"/>
  <c r="Y352" i="7"/>
  <c r="Y353" i="7"/>
  <c r="Y354" i="7"/>
  <c r="Y355" i="7"/>
  <c r="Y356" i="7"/>
  <c r="Y357" i="7"/>
  <c r="Y358" i="7"/>
  <c r="Y359" i="7"/>
  <c r="Y360" i="7"/>
  <c r="Y361" i="7"/>
  <c r="Y362" i="7"/>
  <c r="Y363" i="7"/>
  <c r="Y364" i="7"/>
  <c r="Y365" i="7"/>
  <c r="Y366" i="7"/>
  <c r="Y367" i="7"/>
  <c r="Y368" i="7"/>
  <c r="Y369" i="7"/>
  <c r="Y370" i="7"/>
  <c r="Y371" i="7"/>
  <c r="Y372" i="7"/>
  <c r="Y373" i="7"/>
  <c r="Y374" i="7"/>
  <c r="Y375" i="7"/>
  <c r="Y376" i="7"/>
  <c r="Y377" i="7"/>
  <c r="Y378" i="7"/>
  <c r="Y379" i="7"/>
  <c r="Y380" i="7"/>
  <c r="Y381" i="7"/>
  <c r="Y382" i="7"/>
  <c r="Y383" i="7"/>
  <c r="Y384" i="7"/>
  <c r="Y385" i="7"/>
  <c r="Y386" i="7"/>
  <c r="Y387" i="7"/>
  <c r="Y388" i="7"/>
  <c r="Y389" i="7"/>
  <c r="Y390" i="7"/>
  <c r="Y391" i="7"/>
  <c r="Y392" i="7"/>
  <c r="Y393" i="7"/>
  <c r="Y394" i="7"/>
  <c r="Y395" i="7"/>
  <c r="Y396" i="7"/>
  <c r="Y397" i="7"/>
  <c r="Y398" i="7"/>
  <c r="Y399" i="7"/>
  <c r="Y400" i="7"/>
  <c r="Y401" i="7"/>
  <c r="Y402" i="7"/>
  <c r="Y403" i="7"/>
  <c r="Y404" i="7"/>
  <c r="Y405" i="7"/>
  <c r="Y406" i="7"/>
  <c r="Y407" i="7"/>
  <c r="Y408" i="7"/>
  <c r="Y409" i="7"/>
  <c r="Y410" i="7"/>
  <c r="Y411" i="7"/>
  <c r="Y412" i="7"/>
  <c r="Y413" i="7"/>
  <c r="Y414" i="7"/>
  <c r="Y415" i="7"/>
  <c r="Y416" i="7"/>
  <c r="Y417" i="7"/>
  <c r="Y418" i="7"/>
  <c r="Y419" i="7"/>
  <c r="Y420" i="7"/>
  <c r="Y421" i="7"/>
  <c r="Y422" i="7"/>
  <c r="Y423" i="7"/>
  <c r="Y424" i="7"/>
  <c r="Y425" i="7"/>
  <c r="Y426" i="7"/>
  <c r="Y427" i="7"/>
  <c r="Y428" i="7"/>
  <c r="Y429" i="7"/>
  <c r="Y430" i="7"/>
  <c r="Y431" i="7"/>
  <c r="Y432" i="7"/>
  <c r="Y433" i="7"/>
  <c r="Y434" i="7"/>
  <c r="Y435" i="7"/>
  <c r="Y436" i="7"/>
  <c r="Y437" i="7"/>
  <c r="Y438" i="7"/>
  <c r="Y439" i="7"/>
  <c r="Y440" i="7"/>
  <c r="Y441" i="7"/>
  <c r="Y442" i="7"/>
  <c r="Y443" i="7"/>
  <c r="Y444" i="7"/>
  <c r="Y445" i="7"/>
  <c r="Y446" i="7"/>
  <c r="Y447" i="7"/>
  <c r="Y448" i="7"/>
  <c r="Y449" i="7"/>
  <c r="Y450" i="7"/>
  <c r="Y451" i="7"/>
  <c r="Y452" i="7"/>
  <c r="Y453" i="7"/>
  <c r="Y454" i="7"/>
  <c r="Y455" i="7"/>
  <c r="Y456" i="7"/>
  <c r="Y457" i="7"/>
  <c r="Y458" i="7"/>
  <c r="Y459" i="7"/>
  <c r="Y460" i="7"/>
  <c r="Y461" i="7"/>
  <c r="Y462" i="7"/>
  <c r="Y463" i="7"/>
  <c r="Y464" i="7"/>
  <c r="Y465" i="7"/>
  <c r="Y466" i="7"/>
  <c r="Y467" i="7"/>
  <c r="Y468" i="7"/>
  <c r="Y469" i="7"/>
  <c r="Y470" i="7"/>
  <c r="Y471" i="7"/>
  <c r="Y472" i="7"/>
  <c r="Y473" i="7"/>
  <c r="Y474" i="7"/>
  <c r="Y475" i="7"/>
  <c r="Y476" i="7"/>
  <c r="Y477" i="7"/>
  <c r="Y478" i="7"/>
  <c r="Y479" i="7"/>
  <c r="Y480" i="7"/>
  <c r="Y481" i="7"/>
  <c r="Y482" i="7"/>
  <c r="Y483" i="7"/>
  <c r="Y484" i="7"/>
  <c r="Y485" i="7"/>
  <c r="Y486" i="7"/>
  <c r="Y487" i="7"/>
  <c r="Y488" i="7"/>
  <c r="Y489" i="7"/>
  <c r="Y490" i="7"/>
  <c r="Y491" i="7"/>
  <c r="Y492" i="7"/>
  <c r="Y493" i="7"/>
  <c r="Y494" i="7"/>
  <c r="Y495" i="7"/>
  <c r="Y496" i="7"/>
  <c r="Y497" i="7"/>
  <c r="Y498" i="7"/>
  <c r="Y499" i="7"/>
  <c r="Y500" i="7"/>
  <c r="Y501" i="7"/>
  <c r="Y502" i="7"/>
  <c r="Y503" i="7"/>
  <c r="Y504" i="7"/>
  <c r="Y505" i="7"/>
  <c r="Y506" i="7"/>
  <c r="Y507" i="7"/>
  <c r="Y508" i="7"/>
  <c r="Y509" i="7"/>
  <c r="Y510" i="7"/>
  <c r="Y511" i="7"/>
  <c r="Y512" i="7"/>
  <c r="Y513" i="7"/>
  <c r="Y514" i="7"/>
  <c r="Y515" i="7"/>
  <c r="Y516" i="7"/>
  <c r="Y517" i="7"/>
  <c r="Y518" i="7"/>
  <c r="Y519" i="7"/>
  <c r="Y520" i="7"/>
  <c r="Y521" i="7"/>
  <c r="Y522" i="7"/>
  <c r="Y523" i="7"/>
  <c r="Y524" i="7"/>
  <c r="Y525" i="7"/>
  <c r="Y526" i="7"/>
  <c r="Y527" i="7"/>
  <c r="Y528" i="7"/>
  <c r="Y529" i="7"/>
  <c r="Y530" i="7"/>
  <c r="Y531" i="7"/>
  <c r="Y532" i="7"/>
  <c r="Y533" i="7"/>
  <c r="Y534" i="7"/>
  <c r="Y535" i="7"/>
  <c r="Y536" i="7"/>
  <c r="Y537" i="7"/>
  <c r="Y538" i="7"/>
  <c r="Y539" i="7"/>
  <c r="Y540" i="7"/>
  <c r="Y541" i="7"/>
  <c r="Y542" i="7"/>
  <c r="Y543" i="7"/>
  <c r="Y544" i="7"/>
  <c r="Y545" i="7"/>
  <c r="Y546" i="7"/>
  <c r="Y547" i="7"/>
  <c r="Y548" i="7"/>
  <c r="Y549" i="7"/>
  <c r="Y550" i="7"/>
  <c r="Y551" i="7"/>
  <c r="Y552" i="7"/>
  <c r="Y553" i="7"/>
  <c r="Y554" i="7"/>
  <c r="Y555" i="7"/>
  <c r="Y556" i="7"/>
  <c r="Y557" i="7"/>
  <c r="Y558" i="7"/>
  <c r="Y559" i="7"/>
  <c r="Y560" i="7"/>
  <c r="Y561" i="7"/>
  <c r="Y562" i="7"/>
  <c r="Y563" i="7"/>
  <c r="Y564" i="7"/>
  <c r="Y565" i="7"/>
  <c r="Y566" i="7"/>
  <c r="Y567" i="7"/>
  <c r="Y568" i="7"/>
  <c r="Y569" i="7"/>
  <c r="Y570" i="7"/>
  <c r="Y571" i="7"/>
  <c r="Y572" i="7"/>
  <c r="Y573" i="7"/>
  <c r="Y574" i="7"/>
  <c r="Y575" i="7"/>
  <c r="Y576" i="7"/>
  <c r="Y577" i="7"/>
  <c r="Y578" i="7"/>
  <c r="Y579" i="7"/>
  <c r="Y580" i="7"/>
  <c r="Y581" i="7"/>
  <c r="Y582" i="7"/>
  <c r="Y583" i="7"/>
  <c r="Y584" i="7"/>
  <c r="Y585" i="7"/>
  <c r="Y586" i="7"/>
  <c r="Y587" i="7"/>
  <c r="Y588" i="7"/>
  <c r="Y589" i="7"/>
  <c r="Y590" i="7"/>
  <c r="Y591" i="7"/>
  <c r="Y592" i="7"/>
  <c r="Y593" i="7"/>
  <c r="Y594" i="7"/>
  <c r="Y595" i="7"/>
  <c r="Y596" i="7"/>
  <c r="Y597" i="7"/>
  <c r="Y598" i="7"/>
  <c r="Y599" i="7"/>
  <c r="Y600" i="7"/>
  <c r="Y601" i="7"/>
  <c r="Y602" i="7"/>
  <c r="Y603" i="7"/>
  <c r="Y604" i="7"/>
  <c r="Y605" i="7"/>
  <c r="Y606" i="7"/>
  <c r="Y607" i="7"/>
  <c r="Y608" i="7"/>
  <c r="Y609" i="7"/>
  <c r="Y610" i="7"/>
  <c r="Y611" i="7"/>
  <c r="Y612" i="7"/>
  <c r="Y613" i="7"/>
  <c r="Y614" i="7"/>
  <c r="Y615" i="7"/>
  <c r="Y616" i="7"/>
  <c r="Y617" i="7"/>
  <c r="Y618" i="7"/>
  <c r="Y619" i="7"/>
  <c r="Y620" i="7"/>
  <c r="Y621" i="7"/>
  <c r="Y622" i="7"/>
  <c r="Y623" i="7"/>
  <c r="Y624" i="7"/>
  <c r="Y625" i="7"/>
  <c r="Y626" i="7"/>
  <c r="Y627" i="7"/>
  <c r="Y628" i="7"/>
  <c r="Y629" i="7"/>
  <c r="Y630" i="7"/>
  <c r="Y631" i="7"/>
  <c r="Y632" i="7"/>
  <c r="Y633" i="7"/>
  <c r="Y634" i="7"/>
  <c r="Y635" i="7"/>
  <c r="Y636" i="7"/>
  <c r="Y637" i="7"/>
  <c r="Y638" i="7"/>
  <c r="Y639" i="7"/>
  <c r="Y640" i="7"/>
  <c r="Y641" i="7"/>
  <c r="Y642" i="7"/>
  <c r="Y643" i="7"/>
  <c r="Y644" i="7"/>
  <c r="Y645" i="7"/>
  <c r="Y646" i="7"/>
  <c r="Y647" i="7"/>
  <c r="Y648" i="7"/>
  <c r="Y649" i="7"/>
  <c r="Y650" i="7"/>
  <c r="Y651" i="7"/>
  <c r="Y652" i="7"/>
  <c r="Y653" i="7"/>
  <c r="Y654" i="7"/>
  <c r="Y655" i="7"/>
  <c r="Y656" i="7"/>
  <c r="Y657" i="7"/>
  <c r="Y658" i="7"/>
  <c r="Y659" i="7"/>
  <c r="Y660" i="7"/>
  <c r="Y661" i="7"/>
  <c r="Y662" i="7"/>
  <c r="Y663" i="7"/>
  <c r="Y664" i="7"/>
  <c r="Y665" i="7"/>
  <c r="Y666" i="7"/>
  <c r="Y667" i="7"/>
  <c r="Y668" i="7"/>
  <c r="Y669" i="7"/>
  <c r="Y670" i="7"/>
  <c r="Y671" i="7"/>
  <c r="Y672" i="7"/>
  <c r="Y673" i="7"/>
  <c r="Y674" i="7"/>
  <c r="Y675" i="7"/>
  <c r="Y676" i="7"/>
  <c r="Y677" i="7"/>
  <c r="Y678" i="7"/>
  <c r="Y679" i="7"/>
  <c r="Y680" i="7"/>
  <c r="Y681" i="7"/>
  <c r="Y682" i="7"/>
  <c r="Y683" i="7"/>
  <c r="Y684" i="7"/>
  <c r="Y685" i="7"/>
  <c r="Y686" i="7"/>
  <c r="Y687" i="7"/>
  <c r="Y688" i="7"/>
  <c r="Y689" i="7"/>
  <c r="Y690" i="7"/>
  <c r="Y691" i="7"/>
  <c r="Y692" i="7"/>
  <c r="Y693" i="7"/>
  <c r="Y694" i="7"/>
  <c r="Y695" i="7"/>
  <c r="Y696" i="7"/>
  <c r="Y697" i="7"/>
  <c r="Y698" i="7"/>
  <c r="Y699" i="7"/>
  <c r="Y700" i="7"/>
  <c r="Y701" i="7"/>
  <c r="Y702" i="7"/>
  <c r="Y703" i="7"/>
  <c r="Y704" i="7"/>
  <c r="Y705" i="7"/>
  <c r="Y706" i="7"/>
  <c r="Y707" i="7"/>
  <c r="Y708" i="7"/>
  <c r="Y709" i="7"/>
  <c r="Y710" i="7"/>
  <c r="Y711" i="7"/>
  <c r="Y712" i="7"/>
  <c r="Y713" i="7"/>
  <c r="Y714" i="7"/>
  <c r="Y715" i="7"/>
  <c r="Y716" i="7"/>
  <c r="Y717" i="7"/>
  <c r="Y718" i="7"/>
  <c r="Y719" i="7"/>
  <c r="Y720" i="7"/>
  <c r="Y721" i="7"/>
  <c r="Y722" i="7"/>
  <c r="Y723" i="7"/>
  <c r="Y724" i="7"/>
  <c r="Y725" i="7"/>
  <c r="Y726" i="7"/>
  <c r="Y727" i="7"/>
  <c r="Y728" i="7"/>
  <c r="Y729" i="7"/>
  <c r="Y730" i="7"/>
  <c r="Y731" i="7"/>
  <c r="Y732" i="7"/>
  <c r="Y733" i="7"/>
  <c r="Y734" i="7"/>
  <c r="Y735" i="7"/>
  <c r="Y736" i="7"/>
  <c r="Y737" i="7"/>
  <c r="Y738" i="7"/>
  <c r="Y739" i="7"/>
  <c r="Y740" i="7"/>
  <c r="Y741" i="7"/>
  <c r="Y742" i="7"/>
  <c r="Y743" i="7"/>
  <c r="Y744" i="7"/>
  <c r="Y745" i="7"/>
  <c r="Y746" i="7"/>
  <c r="Y747" i="7"/>
  <c r="Y748" i="7"/>
  <c r="Y749" i="7"/>
  <c r="Y750" i="7"/>
  <c r="Y751" i="7"/>
  <c r="Y752" i="7"/>
  <c r="Y753" i="7"/>
  <c r="Y754" i="7"/>
  <c r="Y755" i="7"/>
  <c r="Y756" i="7"/>
  <c r="Y757" i="7"/>
  <c r="Y758" i="7"/>
  <c r="Y759" i="7"/>
  <c r="Y760" i="7"/>
  <c r="Y761" i="7"/>
  <c r="Y762" i="7"/>
  <c r="Y763" i="7"/>
  <c r="Y764" i="7"/>
  <c r="Y765" i="7"/>
  <c r="Y766" i="7"/>
  <c r="Y767" i="7"/>
  <c r="Y768" i="7"/>
  <c r="Y769" i="7"/>
  <c r="Y770" i="7"/>
  <c r="Y771" i="7"/>
  <c r="Y772" i="7"/>
  <c r="Y773" i="7"/>
  <c r="Y774" i="7"/>
  <c r="Y775" i="7"/>
  <c r="Y776" i="7"/>
  <c r="Y777" i="7"/>
  <c r="Y778" i="7"/>
  <c r="Y779" i="7"/>
  <c r="Y780" i="7"/>
  <c r="Y781" i="7"/>
  <c r="Y782" i="7"/>
  <c r="Y783" i="7"/>
  <c r="Y784" i="7"/>
  <c r="Y785" i="7"/>
  <c r="Y786" i="7"/>
  <c r="Y787" i="7"/>
  <c r="Y788" i="7"/>
  <c r="Y789" i="7"/>
  <c r="Y790" i="7"/>
  <c r="Y791" i="7"/>
  <c r="Y792" i="7"/>
  <c r="Y793" i="7"/>
  <c r="Y794" i="7"/>
  <c r="Y795" i="7"/>
  <c r="Y796" i="7"/>
  <c r="Y797" i="7"/>
  <c r="Y798" i="7"/>
  <c r="Y799" i="7"/>
  <c r="Y800" i="7"/>
  <c r="Y801" i="7"/>
  <c r="Y802" i="7"/>
  <c r="Y803" i="7"/>
  <c r="Y804" i="7"/>
  <c r="Y805" i="7"/>
  <c r="Y806" i="7"/>
  <c r="Y807" i="7"/>
  <c r="Y808" i="7"/>
  <c r="Y809" i="7"/>
  <c r="Y810" i="7"/>
  <c r="Y811" i="7"/>
  <c r="Y812" i="7"/>
  <c r="Y813" i="7"/>
  <c r="Y814" i="7"/>
  <c r="Y815" i="7"/>
  <c r="Y816" i="7"/>
  <c r="Y817" i="7"/>
  <c r="Y818" i="7"/>
  <c r="Y819" i="7"/>
  <c r="Y820" i="7"/>
  <c r="Y821" i="7"/>
  <c r="Y822" i="7"/>
  <c r="Y823" i="7"/>
  <c r="Y824" i="7"/>
  <c r="Y825" i="7"/>
  <c r="Y826" i="7"/>
  <c r="Y827" i="7"/>
  <c r="Y828" i="7"/>
  <c r="Y829" i="7"/>
  <c r="Y830" i="7"/>
  <c r="Y831" i="7"/>
  <c r="Y832" i="7"/>
  <c r="Y833" i="7"/>
  <c r="Y834" i="7"/>
  <c r="Y835" i="7"/>
  <c r="Y836" i="7"/>
  <c r="Y837" i="7"/>
  <c r="Y838" i="7"/>
  <c r="Y839" i="7"/>
  <c r="Y840" i="7"/>
  <c r="Y841" i="7"/>
  <c r="Y842" i="7"/>
  <c r="Y843" i="7"/>
  <c r="Y844" i="7"/>
  <c r="Y845" i="7"/>
  <c r="Y846" i="7"/>
  <c r="Y847" i="7"/>
  <c r="Y848" i="7"/>
  <c r="Y849" i="7"/>
  <c r="Y850" i="7"/>
  <c r="Y851" i="7"/>
  <c r="Y852" i="7"/>
  <c r="Y853" i="7"/>
  <c r="Y854" i="7"/>
  <c r="Y855" i="7"/>
  <c r="Y856" i="7"/>
  <c r="Y857" i="7"/>
  <c r="Y858" i="7"/>
  <c r="Y859" i="7"/>
  <c r="Y860" i="7"/>
  <c r="Y861" i="7"/>
  <c r="Y862" i="7"/>
  <c r="Y863" i="7"/>
  <c r="Y864" i="7"/>
  <c r="Y865" i="7"/>
  <c r="Y866" i="7"/>
  <c r="Y867" i="7"/>
  <c r="Y868" i="7"/>
  <c r="Y869" i="7"/>
  <c r="Y870" i="7"/>
  <c r="Y871" i="7"/>
  <c r="Y872" i="7"/>
  <c r="Y873" i="7"/>
  <c r="Y874" i="7"/>
  <c r="Y875" i="7"/>
  <c r="Y876" i="7"/>
  <c r="Y877" i="7"/>
  <c r="Y878" i="7"/>
  <c r="Y879" i="7"/>
  <c r="Y880" i="7"/>
  <c r="Y881" i="7"/>
  <c r="Y882" i="7"/>
  <c r="Y883" i="7"/>
  <c r="Y884" i="7"/>
  <c r="Y885" i="7"/>
  <c r="Y886" i="7"/>
  <c r="Y887" i="7"/>
  <c r="Y888" i="7"/>
  <c r="Y889" i="7"/>
  <c r="Y890" i="7"/>
  <c r="Y891" i="7"/>
  <c r="Y892" i="7"/>
  <c r="Y893" i="7"/>
  <c r="Y894" i="7"/>
  <c r="Y895" i="7"/>
  <c r="Y896" i="7"/>
  <c r="Y897" i="7"/>
  <c r="Y898" i="7"/>
  <c r="Y899" i="7"/>
  <c r="Y900" i="7"/>
  <c r="Y901" i="7"/>
  <c r="Y902" i="7"/>
  <c r="Y903" i="7"/>
  <c r="Y904" i="7"/>
  <c r="Y905" i="7"/>
  <c r="Y906" i="7"/>
  <c r="Y907" i="7"/>
  <c r="Y908" i="7"/>
  <c r="Y909" i="7"/>
  <c r="Y910" i="7"/>
  <c r="Y911" i="7"/>
  <c r="Y912" i="7"/>
  <c r="Y913" i="7"/>
  <c r="Y914" i="7"/>
  <c r="Y915" i="7"/>
  <c r="Y916" i="7"/>
  <c r="Y917" i="7"/>
  <c r="Y918" i="7"/>
  <c r="Y919" i="7"/>
  <c r="Y920" i="7"/>
  <c r="Y921" i="7"/>
  <c r="Y922" i="7"/>
  <c r="Y923" i="7"/>
  <c r="Y924" i="7"/>
  <c r="Y925" i="7"/>
  <c r="Y926" i="7"/>
  <c r="Y927" i="7"/>
  <c r="Y928" i="7"/>
  <c r="Y929" i="7"/>
  <c r="Y930" i="7"/>
  <c r="Y931" i="7"/>
  <c r="Y932" i="7"/>
  <c r="Y933" i="7"/>
  <c r="Y934" i="7"/>
  <c r="Y935" i="7"/>
  <c r="Y936" i="7"/>
  <c r="Y937" i="7"/>
  <c r="Y938" i="7"/>
  <c r="Y939" i="7"/>
  <c r="Y940" i="7"/>
  <c r="Y941" i="7"/>
  <c r="Y942" i="7"/>
  <c r="Y943" i="7"/>
  <c r="Y944" i="7"/>
  <c r="Y945" i="7"/>
  <c r="Y946" i="7"/>
  <c r="Y947" i="7"/>
  <c r="Y948" i="7"/>
  <c r="Y949" i="7"/>
  <c r="Y950" i="7"/>
  <c r="Y951" i="7"/>
  <c r="Y952" i="7"/>
  <c r="Y953" i="7"/>
  <c r="Y954" i="7"/>
  <c r="Y955" i="7"/>
  <c r="Y956" i="7"/>
  <c r="Y957" i="7"/>
  <c r="Y958" i="7"/>
  <c r="Y959" i="7"/>
  <c r="Y960" i="7"/>
  <c r="Y961" i="7"/>
  <c r="Y962" i="7"/>
  <c r="Y963" i="7"/>
  <c r="Y964" i="7"/>
  <c r="Y965" i="7"/>
  <c r="Y966" i="7"/>
  <c r="Y967" i="7"/>
  <c r="Y968" i="7"/>
  <c r="Y969" i="7"/>
  <c r="Y970" i="7"/>
  <c r="Y971" i="7"/>
  <c r="Y972" i="7"/>
  <c r="Y973" i="7"/>
  <c r="Y974" i="7"/>
  <c r="Y975" i="7"/>
  <c r="Y976" i="7"/>
  <c r="Y977" i="7"/>
  <c r="Y978" i="7"/>
  <c r="Y979" i="7"/>
  <c r="Y980" i="7"/>
  <c r="Y981" i="7"/>
  <c r="Y982" i="7"/>
  <c r="Y983" i="7"/>
  <c r="Y984" i="7"/>
  <c r="Y985" i="7"/>
  <c r="Y986" i="7"/>
  <c r="Y987" i="7"/>
  <c r="Y988" i="7"/>
  <c r="Y989" i="7"/>
  <c r="Y990" i="7"/>
  <c r="Y991" i="7"/>
  <c r="Y992" i="7"/>
  <c r="Y993" i="7"/>
  <c r="Y994" i="7"/>
  <c r="Y995" i="7"/>
  <c r="Y996" i="7"/>
  <c r="Y997" i="7"/>
  <c r="Y998" i="7"/>
  <c r="Y999" i="7"/>
  <c r="Y1000" i="7"/>
  <c r="Y1001" i="7"/>
  <c r="Y1002" i="7"/>
  <c r="Y1003" i="7"/>
  <c r="Y1004" i="7"/>
  <c r="Y1005" i="7"/>
  <c r="Y1006" i="7"/>
  <c r="Y1007" i="7"/>
  <c r="Y1008" i="7"/>
  <c r="Y1009" i="7"/>
  <c r="Y1010" i="7"/>
  <c r="Y1011" i="7"/>
  <c r="Y1012" i="7"/>
  <c r="Y1013" i="7"/>
  <c r="Y1014" i="7"/>
  <c r="Y1015" i="7"/>
  <c r="Y1016" i="7"/>
  <c r="Y1017" i="7"/>
  <c r="Y1018" i="7"/>
  <c r="Y1019" i="7"/>
  <c r="Y1020" i="7"/>
  <c r="Y1021" i="7"/>
  <c r="Y1022" i="7"/>
  <c r="Y1023" i="7"/>
  <c r="Y1024" i="7"/>
  <c r="Y1025" i="7"/>
  <c r="Y1026" i="7"/>
  <c r="Y1027" i="7"/>
  <c r="Y1028" i="7"/>
  <c r="Y1029" i="7"/>
  <c r="Y1030" i="7"/>
  <c r="Y1031" i="7"/>
  <c r="Y1032" i="7"/>
  <c r="Y1033" i="7"/>
  <c r="Y1034" i="7"/>
  <c r="Y1035" i="7"/>
  <c r="Y1036" i="7"/>
  <c r="Y1037" i="7"/>
  <c r="Y1038" i="7"/>
  <c r="Y1039" i="7"/>
  <c r="Y1040" i="7"/>
  <c r="Y1041" i="7"/>
  <c r="Y1042" i="7"/>
  <c r="Y1043" i="7"/>
  <c r="Y1044" i="7"/>
  <c r="Y1045" i="7"/>
  <c r="Y1046" i="7"/>
  <c r="Y1047" i="7"/>
  <c r="Y1048" i="7"/>
  <c r="Y1049" i="7"/>
  <c r="Y1050" i="7"/>
  <c r="Y1051" i="7"/>
  <c r="Y1052" i="7"/>
  <c r="Y1053" i="7"/>
  <c r="Y1054" i="7"/>
  <c r="Y1055" i="7"/>
  <c r="Y1056" i="7"/>
  <c r="Y1057" i="7"/>
  <c r="Y1058" i="7"/>
  <c r="Y1059" i="7"/>
  <c r="Y1060" i="7"/>
  <c r="Y1061" i="7"/>
  <c r="Y1062" i="7"/>
  <c r="Y1063" i="7"/>
  <c r="Y1064" i="7"/>
  <c r="Y1065" i="7"/>
  <c r="Y1066" i="7"/>
  <c r="Y1067" i="7"/>
  <c r="Y1068" i="7"/>
  <c r="Y1069" i="7"/>
  <c r="Y1070" i="7"/>
  <c r="Y1071" i="7"/>
  <c r="Y1072" i="7"/>
  <c r="Y1073" i="7"/>
  <c r="Y1074" i="7"/>
  <c r="Y1075" i="7"/>
  <c r="Y1076" i="7"/>
  <c r="Y1077" i="7"/>
  <c r="Y1078" i="7"/>
  <c r="Y1079" i="7"/>
  <c r="Y1080" i="7"/>
  <c r="Y1081" i="7"/>
  <c r="Y1082" i="7"/>
  <c r="Y1083" i="7"/>
  <c r="Y1084" i="7"/>
  <c r="Y1085" i="7"/>
  <c r="Y1086" i="7"/>
  <c r="Y1087" i="7"/>
  <c r="Y1088" i="7"/>
  <c r="Y1089" i="7"/>
  <c r="Y1090" i="7"/>
  <c r="Y1091" i="7"/>
  <c r="Y1092" i="7"/>
  <c r="Y1093" i="7"/>
  <c r="Y1094" i="7"/>
  <c r="Y1095" i="7"/>
  <c r="Y1096" i="7"/>
  <c r="Y1097" i="7"/>
  <c r="Y1098" i="7"/>
  <c r="Y1099" i="7"/>
  <c r="Y1100" i="7"/>
  <c r="Y1101" i="7"/>
  <c r="Y1102" i="7"/>
  <c r="Y1103" i="7"/>
  <c r="Y1104" i="7"/>
  <c r="Y1105" i="7"/>
  <c r="Y1106" i="7"/>
  <c r="Y1107" i="7"/>
  <c r="Y1108" i="7"/>
  <c r="Y1109" i="7"/>
  <c r="Y1110" i="7"/>
  <c r="Y1111" i="7"/>
  <c r="Y1112" i="7"/>
  <c r="Y1113" i="7"/>
  <c r="Y1114" i="7"/>
  <c r="Y1115" i="7"/>
  <c r="Y1116" i="7"/>
  <c r="Y1117" i="7"/>
  <c r="Y1118" i="7"/>
  <c r="Y1119" i="7"/>
  <c r="Y1120" i="7"/>
  <c r="Y1121" i="7"/>
  <c r="Y1122" i="7"/>
  <c r="Y1123" i="7"/>
  <c r="Y1124" i="7"/>
  <c r="Y1125" i="7"/>
  <c r="Y1126" i="7"/>
  <c r="Y1127" i="7"/>
  <c r="Y1128" i="7"/>
  <c r="Y1129" i="7"/>
  <c r="Y1130" i="7"/>
  <c r="Y1131" i="7"/>
  <c r="Y1132" i="7"/>
  <c r="Y1133" i="7"/>
  <c r="Y1134" i="7"/>
  <c r="Y1135" i="7"/>
  <c r="Y1136" i="7"/>
  <c r="Y1137" i="7"/>
  <c r="Y1138" i="7"/>
  <c r="Y1139" i="7"/>
  <c r="Y1140" i="7"/>
  <c r="Y1141" i="7"/>
  <c r="Y1142" i="7"/>
  <c r="Y1143" i="7"/>
  <c r="Y1144" i="7"/>
  <c r="Y1145" i="7"/>
  <c r="Y1146" i="7"/>
  <c r="Y1147" i="7"/>
  <c r="Y1148" i="7"/>
  <c r="Y1149" i="7"/>
  <c r="Y1150" i="7"/>
  <c r="Y1151" i="7"/>
  <c r="Y1152" i="7"/>
  <c r="Y1153" i="7"/>
  <c r="Y1154" i="7"/>
  <c r="Y1155" i="7"/>
  <c r="Y1156" i="7"/>
  <c r="Y1157" i="7"/>
  <c r="Y1158" i="7"/>
  <c r="Y1159" i="7"/>
  <c r="Y1160" i="7"/>
  <c r="Y1161" i="7"/>
  <c r="Y1162" i="7"/>
  <c r="Y1163" i="7"/>
  <c r="Y1164" i="7"/>
  <c r="Y1165" i="7"/>
  <c r="Y1166" i="7"/>
  <c r="Y1167" i="7"/>
  <c r="Y1168" i="7"/>
  <c r="Y1169" i="7"/>
  <c r="Y1170" i="7"/>
  <c r="Y1171" i="7"/>
  <c r="Y1172" i="7"/>
  <c r="Y1173" i="7"/>
  <c r="Y1174" i="7"/>
  <c r="Y1175" i="7"/>
  <c r="Y1176" i="7"/>
  <c r="Y1177" i="7"/>
  <c r="Y1178" i="7"/>
  <c r="Y1179" i="7"/>
  <c r="Y1180" i="7"/>
  <c r="Y1181" i="7"/>
  <c r="Y1182" i="7"/>
  <c r="Y1183" i="7"/>
  <c r="Y1184" i="7"/>
  <c r="Y1185" i="7"/>
  <c r="Y1186" i="7"/>
  <c r="Y1187" i="7"/>
  <c r="Y1188" i="7"/>
  <c r="Y1189" i="7"/>
  <c r="Y1190" i="7"/>
  <c r="Y1191" i="7"/>
  <c r="Y1192" i="7"/>
  <c r="Y1193" i="7"/>
  <c r="Y1194" i="7"/>
  <c r="Y1195" i="7"/>
  <c r="Y1196" i="7"/>
  <c r="Y1197" i="7"/>
  <c r="Y1198" i="7"/>
  <c r="Y1199" i="7"/>
  <c r="Y1200" i="7"/>
  <c r="Y1201" i="7"/>
  <c r="Y1202" i="7"/>
  <c r="Y1203" i="7"/>
  <c r="Y1204" i="7"/>
  <c r="Y1205" i="7"/>
  <c r="Y1206" i="7"/>
  <c r="Y1207" i="7"/>
  <c r="Y1208" i="7"/>
  <c r="Y1209" i="7"/>
  <c r="Y1210" i="7"/>
  <c r="Y1211" i="7"/>
  <c r="Y1212" i="7"/>
  <c r="Y1213" i="7"/>
  <c r="Y1214" i="7"/>
  <c r="Y1215" i="7"/>
  <c r="Y1216" i="7"/>
  <c r="Y1217" i="7"/>
  <c r="Y1218" i="7"/>
  <c r="Y1219" i="7"/>
  <c r="Y1220" i="7"/>
  <c r="Y1221" i="7"/>
  <c r="Y1222" i="7"/>
  <c r="Y1223" i="7"/>
  <c r="Y1224" i="7"/>
  <c r="Y1225" i="7"/>
  <c r="Y1226" i="7"/>
  <c r="Y1227" i="7"/>
  <c r="Y1228" i="7"/>
  <c r="Y1229" i="7"/>
  <c r="Y1230" i="7"/>
  <c r="Y1231" i="7"/>
  <c r="Y1232" i="7"/>
  <c r="Y1233" i="7"/>
  <c r="Y1234" i="7"/>
  <c r="Y1235" i="7"/>
  <c r="Y1236" i="7"/>
  <c r="Y1237" i="7"/>
  <c r="Y1238" i="7"/>
  <c r="Y1239" i="7"/>
  <c r="Y1240" i="7"/>
  <c r="Y1241" i="7"/>
  <c r="Y1242" i="7"/>
  <c r="Y1243" i="7"/>
  <c r="Y1244" i="7"/>
  <c r="Y1245" i="7"/>
  <c r="Y1246" i="7"/>
  <c r="Y1247" i="7"/>
  <c r="Y1248" i="7"/>
  <c r="Y1249" i="7"/>
  <c r="Y1250" i="7"/>
  <c r="Y1251" i="7"/>
  <c r="Y1252" i="7"/>
  <c r="Y1253" i="7"/>
  <c r="Y1254" i="7"/>
  <c r="Y1255" i="7"/>
  <c r="Y1256" i="7"/>
  <c r="Y1257" i="7"/>
  <c r="Y1258" i="7"/>
  <c r="Y1259" i="7"/>
  <c r="Y1260" i="7"/>
  <c r="Y1261" i="7"/>
  <c r="Y1262" i="7"/>
  <c r="Y1263" i="7"/>
  <c r="Y1264" i="7"/>
  <c r="Y1265" i="7"/>
  <c r="Y1266" i="7"/>
  <c r="Y1267" i="7"/>
  <c r="Y1268" i="7"/>
  <c r="Y1269" i="7"/>
  <c r="Y1270" i="7"/>
  <c r="Y1271" i="7"/>
  <c r="Y1272" i="7"/>
  <c r="Y1273" i="7"/>
  <c r="Y1274" i="7"/>
  <c r="Y1275" i="7"/>
  <c r="Y1276" i="7"/>
  <c r="Y1277" i="7"/>
  <c r="Y1278" i="7"/>
  <c r="Y1279" i="7"/>
  <c r="Y1280" i="7"/>
  <c r="Y1281" i="7"/>
  <c r="Y1282" i="7"/>
  <c r="Y1283" i="7"/>
  <c r="Y1284" i="7"/>
  <c r="Y1285" i="7"/>
  <c r="Y1286" i="7"/>
  <c r="Y1287" i="7"/>
  <c r="Y1288" i="7"/>
  <c r="Y1289" i="7"/>
  <c r="Y1290" i="7"/>
  <c r="Y1291" i="7"/>
  <c r="Y1292" i="7"/>
  <c r="Y1293" i="7"/>
  <c r="Y1294" i="7"/>
  <c r="Y1295" i="7"/>
  <c r="Y1296" i="7"/>
  <c r="Y1297" i="7"/>
  <c r="Y1298" i="7"/>
  <c r="Y1299" i="7"/>
  <c r="Y1300" i="7"/>
  <c r="Y1301" i="7"/>
  <c r="Y1302" i="7"/>
  <c r="Y1303" i="7"/>
  <c r="Y1304" i="7"/>
  <c r="Y1305" i="7"/>
  <c r="Y1306" i="7"/>
  <c r="Y1307" i="7"/>
  <c r="Y1308" i="7"/>
  <c r="Y1309" i="7"/>
  <c r="Y1310" i="7"/>
  <c r="Y1311" i="7"/>
  <c r="Y1312" i="7"/>
  <c r="Y1313" i="7"/>
  <c r="Y1314" i="7"/>
  <c r="Y1315" i="7"/>
  <c r="Y1316" i="7"/>
  <c r="Y1317" i="7"/>
  <c r="Y1318" i="7"/>
  <c r="Y1319" i="7"/>
  <c r="Y1320" i="7"/>
  <c r="Y1321" i="7"/>
  <c r="Y1322" i="7"/>
  <c r="Y1323" i="7"/>
  <c r="Y1324" i="7"/>
  <c r="Y1325" i="7"/>
  <c r="Y1326" i="7"/>
  <c r="Y1327" i="7"/>
  <c r="Y1328" i="7"/>
  <c r="Y1329" i="7"/>
  <c r="Y1330" i="7"/>
  <c r="Y1331" i="7"/>
  <c r="Y1332" i="7"/>
  <c r="Y1333" i="7"/>
  <c r="Y1334" i="7"/>
  <c r="Y1335" i="7"/>
  <c r="Y1336" i="7"/>
  <c r="Y1337" i="7"/>
  <c r="Y1338" i="7"/>
  <c r="Y1339" i="7"/>
  <c r="Y1340" i="7"/>
  <c r="Y1341" i="7"/>
  <c r="Y1342" i="7"/>
  <c r="Y1343" i="7"/>
  <c r="Y1344" i="7"/>
  <c r="Y1345" i="7"/>
  <c r="Y1346" i="7"/>
  <c r="Y1347" i="7"/>
  <c r="Y1348" i="7"/>
  <c r="Y1349" i="7"/>
  <c r="Y1350" i="7"/>
  <c r="Y1351" i="7"/>
  <c r="Y1352" i="7"/>
  <c r="Y1353" i="7"/>
  <c r="Y1354" i="7"/>
  <c r="Y1355" i="7"/>
  <c r="Y1356" i="7"/>
  <c r="Y1357" i="7"/>
  <c r="Y1358" i="7"/>
  <c r="Y1359" i="7"/>
  <c r="Y1360" i="7"/>
  <c r="Y1361" i="7"/>
  <c r="Y1362" i="7"/>
  <c r="Y1363" i="7"/>
  <c r="Y1364" i="7"/>
  <c r="Y1365" i="7"/>
  <c r="Y1366" i="7"/>
  <c r="Y1367" i="7"/>
  <c r="Y1368" i="7"/>
  <c r="Y1369" i="7"/>
  <c r="Y1370" i="7"/>
  <c r="Y1371" i="7"/>
  <c r="Y1372" i="7"/>
  <c r="Y1373" i="7"/>
  <c r="Y1374" i="7"/>
  <c r="Y1375" i="7"/>
  <c r="Y1376" i="7"/>
  <c r="Y1377" i="7"/>
  <c r="Y1378" i="7"/>
  <c r="Y1379" i="7"/>
  <c r="Y1380" i="7"/>
  <c r="Y1381" i="7"/>
  <c r="Y1382" i="7"/>
  <c r="Y1383" i="7"/>
  <c r="Y1384" i="7"/>
  <c r="Y1385" i="7"/>
  <c r="Y1386" i="7"/>
  <c r="Y1387" i="7"/>
  <c r="Y1388" i="7"/>
  <c r="Y1389" i="7"/>
  <c r="Y1390" i="7"/>
  <c r="Y1391" i="7"/>
  <c r="Y1392" i="7"/>
  <c r="Y1393" i="7"/>
  <c r="Y1394" i="7"/>
  <c r="Y1395" i="7"/>
  <c r="Y1396" i="7"/>
  <c r="Y1397" i="7"/>
  <c r="Y1398" i="7"/>
  <c r="Y1399" i="7"/>
  <c r="Y1400" i="7"/>
  <c r="Y1401" i="7"/>
  <c r="Y1402" i="7"/>
  <c r="Y1403" i="7"/>
  <c r="Y1404" i="7"/>
  <c r="Y1405" i="7"/>
  <c r="Y1406" i="7"/>
  <c r="Y1407" i="7"/>
  <c r="Y1408" i="7"/>
  <c r="Y1409" i="7"/>
  <c r="Y1410" i="7"/>
  <c r="Y1411" i="7"/>
  <c r="Y1412" i="7"/>
  <c r="Y1413" i="7"/>
  <c r="Y1414" i="7"/>
  <c r="Y1415" i="7"/>
  <c r="Y1416" i="7"/>
  <c r="Y1417" i="7"/>
  <c r="Y1418" i="7"/>
  <c r="Y1419" i="7"/>
  <c r="Y1420" i="7"/>
  <c r="Y1421" i="7"/>
  <c r="Y1422" i="7"/>
  <c r="Y1423" i="7"/>
  <c r="Y1424" i="7"/>
  <c r="Y1425" i="7"/>
  <c r="Y1426" i="7"/>
  <c r="Y1427" i="7"/>
  <c r="Y1428" i="7"/>
  <c r="Y1429" i="7"/>
  <c r="Y1430" i="7"/>
  <c r="Y1431" i="7"/>
  <c r="Y1432" i="7"/>
  <c r="Y1433" i="7"/>
  <c r="Y1434" i="7"/>
  <c r="Y1435" i="7"/>
  <c r="Y1436" i="7"/>
  <c r="Y1437" i="7"/>
  <c r="Y1438" i="7"/>
  <c r="Y1439" i="7"/>
  <c r="Y1440" i="7"/>
  <c r="Y1441" i="7"/>
  <c r="Y1442" i="7"/>
  <c r="Y1443" i="7"/>
  <c r="Y1444" i="7"/>
  <c r="Y1445" i="7"/>
  <c r="Y1446" i="7"/>
  <c r="Y1447" i="7"/>
  <c r="Y1448" i="7"/>
  <c r="Y1449" i="7"/>
  <c r="Y1450" i="7"/>
  <c r="Y1451" i="7"/>
  <c r="Y1452" i="7"/>
  <c r="Y1453" i="7"/>
  <c r="Y1454" i="7"/>
  <c r="Y1455" i="7"/>
  <c r="Y1456" i="7"/>
  <c r="Y1457" i="7"/>
  <c r="Y1458" i="7"/>
  <c r="Y1459" i="7"/>
  <c r="Y1460" i="7"/>
  <c r="Y1461" i="7"/>
  <c r="Y1462" i="7"/>
  <c r="Y1463" i="7"/>
  <c r="Y1464" i="7"/>
  <c r="Y1465" i="7"/>
  <c r="Y1466" i="7"/>
  <c r="Y1467" i="7"/>
  <c r="Y1468" i="7"/>
  <c r="Y1469" i="7"/>
  <c r="Y1470" i="7"/>
  <c r="Y1471" i="7"/>
  <c r="Y1472" i="7"/>
  <c r="Y1473" i="7"/>
  <c r="Y1474" i="7"/>
  <c r="Y1475" i="7"/>
  <c r="Y1476" i="7"/>
  <c r="Y1477" i="7"/>
  <c r="Y1478" i="7"/>
  <c r="Y1479" i="7"/>
  <c r="Y1480" i="7"/>
  <c r="Y1481" i="7"/>
  <c r="Y1482" i="7"/>
  <c r="Y1483" i="7"/>
  <c r="Y1484" i="7"/>
  <c r="Y1485" i="7"/>
  <c r="Y1486" i="7"/>
  <c r="Y1487" i="7"/>
  <c r="Y1488" i="7"/>
  <c r="Y1489" i="7"/>
  <c r="Y1490" i="7"/>
  <c r="Y1491" i="7"/>
  <c r="Y1492" i="7"/>
  <c r="Y1493" i="7"/>
  <c r="Y1494" i="7"/>
  <c r="Y1495" i="7"/>
  <c r="Y1496" i="7"/>
  <c r="Y1497" i="7"/>
  <c r="Y1498" i="7"/>
  <c r="Y1499" i="7"/>
  <c r="Y1500" i="7"/>
  <c r="Y1501" i="7"/>
  <c r="Y1502" i="7"/>
  <c r="Y1503" i="7"/>
  <c r="Y1504" i="7"/>
  <c r="Y1505" i="7"/>
  <c r="Y1506" i="7"/>
  <c r="Y1507" i="7"/>
  <c r="Y1508" i="7"/>
  <c r="Y1509" i="7"/>
  <c r="Y1510" i="7"/>
  <c r="Y1511" i="7"/>
  <c r="Y1512" i="7"/>
  <c r="Y1513" i="7"/>
  <c r="Y1514" i="7"/>
  <c r="Y1515" i="7"/>
  <c r="Y1516" i="7"/>
  <c r="Y1517" i="7"/>
  <c r="Y1518" i="7"/>
  <c r="Y1519" i="7"/>
  <c r="Y1520" i="7"/>
  <c r="Y1521" i="7"/>
  <c r="Y1522" i="7"/>
  <c r="Y1523" i="7"/>
  <c r="Y1524" i="7"/>
  <c r="Y1525" i="7"/>
  <c r="Y1526" i="7"/>
  <c r="Y1527" i="7"/>
  <c r="Y1528" i="7"/>
  <c r="Y1529" i="7"/>
  <c r="Y1530" i="7"/>
  <c r="Y1531" i="7"/>
  <c r="Y1532" i="7"/>
  <c r="Y1533" i="7"/>
  <c r="Y1534" i="7"/>
  <c r="Y1535" i="7"/>
  <c r="Y1536" i="7"/>
  <c r="Y1537" i="7"/>
  <c r="Y1538" i="7"/>
  <c r="Y1539" i="7"/>
  <c r="Y1540" i="7"/>
  <c r="Y1541" i="7"/>
  <c r="Y1542" i="7"/>
  <c r="Y1543" i="7"/>
  <c r="Y1544" i="7"/>
  <c r="Y1545" i="7"/>
  <c r="Y1546" i="7"/>
  <c r="Y1547" i="7"/>
  <c r="Y1548" i="7"/>
  <c r="Y1549" i="7"/>
  <c r="Y1550" i="7"/>
  <c r="Y1551" i="7"/>
  <c r="Y1552" i="7"/>
  <c r="Y1553" i="7"/>
  <c r="Y1554" i="7"/>
  <c r="Y1555" i="7"/>
  <c r="Y1556" i="7"/>
  <c r="Y1557" i="7"/>
  <c r="Y1558" i="7"/>
  <c r="Y1559" i="7"/>
  <c r="Y1560" i="7"/>
  <c r="Y1561" i="7"/>
  <c r="Y1562" i="7"/>
  <c r="Y1563" i="7"/>
  <c r="Y1564" i="7"/>
  <c r="Y1565" i="7"/>
  <c r="Y1566" i="7"/>
  <c r="Y1567" i="7"/>
  <c r="Y1568" i="7"/>
  <c r="Y1569" i="7"/>
  <c r="Y1570" i="7"/>
  <c r="Y1571" i="7"/>
  <c r="Y1572" i="7"/>
  <c r="Y1573" i="7"/>
  <c r="Y1574" i="7"/>
  <c r="Y1575" i="7"/>
  <c r="Y1576" i="7"/>
  <c r="Y1577" i="7"/>
  <c r="Y1578" i="7"/>
  <c r="Y1579" i="7"/>
  <c r="Y1580" i="7"/>
  <c r="Y1581" i="7"/>
  <c r="Y1582" i="7"/>
  <c r="Y1583" i="7"/>
  <c r="Y1584" i="7"/>
  <c r="Y1585" i="7"/>
  <c r="Y1586" i="7"/>
  <c r="Y1587" i="7"/>
  <c r="Y1588" i="7"/>
  <c r="Y1589" i="7"/>
  <c r="Y1590" i="7"/>
  <c r="Y1591" i="7"/>
  <c r="Y1592" i="7"/>
  <c r="Y1593" i="7"/>
  <c r="Y1594" i="7"/>
  <c r="Y1595" i="7"/>
  <c r="Y1596" i="7"/>
  <c r="Y1597" i="7"/>
  <c r="Y1598" i="7"/>
  <c r="Y1599" i="7"/>
  <c r="Y1600" i="7"/>
  <c r="Y1601" i="7"/>
  <c r="Y1602" i="7"/>
  <c r="Y1603" i="7"/>
  <c r="Y1604" i="7"/>
  <c r="Y1605" i="7"/>
  <c r="Y1606" i="7"/>
  <c r="Y1607" i="7"/>
  <c r="Y1608" i="7"/>
  <c r="Y1609" i="7"/>
  <c r="Y1610" i="7"/>
  <c r="Y1611" i="7"/>
  <c r="Y1612" i="7"/>
  <c r="Y1613" i="7"/>
  <c r="Y1614" i="7"/>
  <c r="Y1615" i="7"/>
  <c r="Y1616" i="7"/>
  <c r="Y1617" i="7"/>
  <c r="Y1618" i="7"/>
  <c r="Y1619" i="7"/>
  <c r="Y1620" i="7"/>
  <c r="Y1621" i="7"/>
  <c r="Y1622" i="7"/>
  <c r="Y1623" i="7"/>
  <c r="Y1624" i="7"/>
  <c r="Y1625" i="7"/>
  <c r="Y1626" i="7"/>
  <c r="Y1627" i="7"/>
  <c r="Y1628" i="7"/>
  <c r="Y1629" i="7"/>
  <c r="Y1630" i="7"/>
  <c r="Y1631" i="7"/>
  <c r="Y1632" i="7"/>
  <c r="Y1633" i="7"/>
  <c r="Y1634" i="7"/>
  <c r="Y1635" i="7"/>
  <c r="Y1636" i="7"/>
  <c r="Y1637" i="7"/>
  <c r="Y1638" i="7"/>
  <c r="Y1639" i="7"/>
  <c r="Y1640" i="7"/>
  <c r="Y1641" i="7"/>
  <c r="Y1642" i="7"/>
  <c r="Y1643" i="7"/>
  <c r="Y1644" i="7"/>
  <c r="Y1645" i="7"/>
  <c r="Y1646" i="7"/>
  <c r="Y1647" i="7"/>
  <c r="Y1648" i="7"/>
  <c r="Y1649" i="7"/>
  <c r="Y1650" i="7"/>
  <c r="Y1651" i="7"/>
  <c r="Y1652" i="7"/>
  <c r="Y1653" i="7"/>
  <c r="Y1654" i="7"/>
  <c r="Y1655" i="7"/>
  <c r="Y1656" i="7"/>
  <c r="Y1657" i="7"/>
  <c r="Y1658" i="7"/>
  <c r="Y1659" i="7"/>
  <c r="Y1660" i="7"/>
  <c r="Y1661" i="7"/>
  <c r="Y1662" i="7"/>
  <c r="Y1663" i="7"/>
  <c r="Y1664" i="7"/>
  <c r="Y1665" i="7"/>
  <c r="Y1666" i="7"/>
  <c r="Y1667" i="7"/>
  <c r="Y1668" i="7"/>
  <c r="Y1669" i="7"/>
  <c r="Y1670" i="7"/>
  <c r="Y1671" i="7"/>
  <c r="Y1672" i="7"/>
  <c r="Y1673" i="7"/>
  <c r="Y1674" i="7"/>
  <c r="Y1675" i="7"/>
  <c r="Y1676" i="7"/>
  <c r="Y1677" i="7"/>
  <c r="Y1678" i="7"/>
  <c r="Y1679" i="7"/>
  <c r="Y1680" i="7"/>
  <c r="Y1681" i="7"/>
  <c r="Y1682" i="7"/>
  <c r="Y1683" i="7"/>
  <c r="Y1684" i="7"/>
  <c r="Y1685" i="7"/>
  <c r="Y1686" i="7"/>
  <c r="Y1687" i="7"/>
  <c r="Y1688" i="7"/>
  <c r="Y1689" i="7"/>
  <c r="Y1690" i="7"/>
  <c r="Y1691" i="7"/>
  <c r="Y1692" i="7"/>
  <c r="Y1693" i="7"/>
  <c r="Y1694" i="7"/>
  <c r="Y1695" i="7"/>
  <c r="Y1696" i="7"/>
  <c r="Y1697" i="7"/>
  <c r="Y1698" i="7"/>
  <c r="Y1699" i="7"/>
  <c r="Y1700" i="7"/>
  <c r="Y1701" i="7"/>
  <c r="Y1702" i="7"/>
  <c r="Y1703" i="7"/>
  <c r="Y1704" i="7"/>
  <c r="Y1705" i="7"/>
  <c r="Y1706" i="7"/>
  <c r="Y1707" i="7"/>
  <c r="Y1708" i="7"/>
  <c r="Y1709" i="7"/>
  <c r="Y1710" i="7"/>
  <c r="Y1711" i="7"/>
  <c r="Y1712" i="7"/>
  <c r="Y1713" i="7"/>
  <c r="Y1714" i="7"/>
  <c r="Y1715" i="7"/>
  <c r="Y1716" i="7"/>
  <c r="Y1717" i="7"/>
  <c r="Y1718" i="7"/>
  <c r="Y1719" i="7"/>
  <c r="Y1720" i="7"/>
  <c r="Y1721" i="7"/>
  <c r="Y1722" i="7"/>
  <c r="Y1723" i="7"/>
  <c r="Y1724" i="7"/>
  <c r="Y1725" i="7"/>
  <c r="Y1726" i="7"/>
  <c r="Y1727" i="7"/>
  <c r="Y1728" i="7"/>
  <c r="Y1729" i="7"/>
  <c r="Y1730" i="7"/>
  <c r="Y1731" i="7"/>
  <c r="Y1732" i="7"/>
  <c r="Y1733" i="7"/>
  <c r="Y1734" i="7"/>
  <c r="Y1735" i="7"/>
  <c r="Y1736" i="7"/>
  <c r="Y1737" i="7"/>
  <c r="Y1738" i="7"/>
  <c r="Y1739" i="7"/>
  <c r="Y1740" i="7"/>
  <c r="Y1741" i="7"/>
  <c r="Y1742" i="7"/>
  <c r="Y1743" i="7"/>
  <c r="Y1744" i="7"/>
  <c r="Y1745" i="7"/>
  <c r="Y1746" i="7"/>
  <c r="Y1747" i="7"/>
  <c r="Y1748" i="7"/>
  <c r="Y1749" i="7"/>
  <c r="Y1750" i="7"/>
  <c r="Y1751" i="7"/>
  <c r="Y1752" i="7"/>
  <c r="Y1753" i="7"/>
  <c r="Y1754" i="7"/>
  <c r="Y1755" i="7"/>
  <c r="Y1756" i="7"/>
  <c r="Y1757" i="7"/>
  <c r="Y1758" i="7"/>
  <c r="Y1759" i="7"/>
  <c r="Y1760" i="7"/>
  <c r="Y1761" i="7"/>
  <c r="Y1762" i="7"/>
  <c r="Y1763" i="7"/>
  <c r="Y1764" i="7"/>
  <c r="Y1765" i="7"/>
  <c r="Y1766" i="7"/>
  <c r="Y1767" i="7"/>
  <c r="Y1768" i="7"/>
  <c r="Y1769" i="7"/>
  <c r="Y1770" i="7"/>
  <c r="Y1771" i="7"/>
  <c r="Y1772" i="7"/>
  <c r="Y1773" i="7"/>
  <c r="Y1774" i="7"/>
  <c r="Y1775" i="7"/>
  <c r="Y1776" i="7"/>
  <c r="Y1777" i="7"/>
  <c r="Y1778" i="7"/>
  <c r="Y1779" i="7"/>
  <c r="Y1780" i="7"/>
  <c r="Y1781" i="7"/>
  <c r="Y1782" i="7"/>
  <c r="Y1783" i="7"/>
  <c r="Y1784" i="7"/>
  <c r="Y1785" i="7"/>
  <c r="Y1786" i="7"/>
  <c r="Y1787" i="7"/>
  <c r="Y1788" i="7"/>
  <c r="Y1789" i="7"/>
  <c r="Y1790" i="7"/>
  <c r="Y1791" i="7"/>
  <c r="Y1792" i="7"/>
  <c r="Y1793" i="7"/>
  <c r="Y1794" i="7"/>
  <c r="Y1795" i="7"/>
  <c r="Y1796" i="7"/>
  <c r="Y1797" i="7"/>
  <c r="Y1798" i="7"/>
  <c r="Y1799" i="7"/>
  <c r="Y1800" i="7"/>
  <c r="Y1801" i="7"/>
  <c r="Y1802" i="7"/>
  <c r="Y1803" i="7"/>
  <c r="Y1804" i="7"/>
  <c r="Y1805" i="7"/>
  <c r="Y1806" i="7"/>
  <c r="Y1807" i="7"/>
  <c r="Y1808" i="7"/>
  <c r="Y1809" i="7"/>
  <c r="Y1810" i="7"/>
  <c r="Y1811" i="7"/>
  <c r="Y1812" i="7"/>
  <c r="Y1813" i="7"/>
  <c r="Y1814" i="7"/>
  <c r="Y1815" i="7"/>
  <c r="Y1816" i="7"/>
  <c r="Y1817" i="7"/>
  <c r="Y1818" i="7"/>
  <c r="Y1819" i="7"/>
  <c r="Y1820" i="7"/>
  <c r="Y1821" i="7"/>
  <c r="Y1822" i="7"/>
  <c r="Y1823" i="7"/>
  <c r="Y1824" i="7"/>
  <c r="Y1825" i="7"/>
  <c r="Y1826" i="7"/>
  <c r="Y1827" i="7"/>
  <c r="Y1828" i="7"/>
  <c r="Y1829" i="7"/>
  <c r="Y1830" i="7"/>
  <c r="Y1831" i="7"/>
  <c r="Y1832" i="7"/>
  <c r="Y1833" i="7"/>
  <c r="Y1834" i="7"/>
  <c r="Y1835" i="7"/>
  <c r="Y1836" i="7"/>
  <c r="Y1837" i="7"/>
  <c r="Y1838" i="7"/>
  <c r="Y1839" i="7"/>
  <c r="Y1840" i="7"/>
  <c r="Y1841" i="7"/>
  <c r="Y1842" i="7"/>
  <c r="Y1843" i="7"/>
  <c r="Y1844" i="7"/>
  <c r="Y1845" i="7"/>
  <c r="Y1846" i="7"/>
  <c r="Y1847" i="7"/>
  <c r="Y1848" i="7"/>
  <c r="Y1849" i="7"/>
  <c r="Y1850" i="7"/>
  <c r="Y1851" i="7"/>
  <c r="Y1852" i="7"/>
  <c r="Y1853" i="7"/>
  <c r="Y1854" i="7"/>
  <c r="Y1855" i="7"/>
  <c r="Y1856" i="7"/>
  <c r="Y1857" i="7"/>
  <c r="Y1858" i="7"/>
  <c r="Y1859" i="7"/>
  <c r="Y1860" i="7"/>
  <c r="Y1861" i="7"/>
  <c r="Y1862" i="7"/>
  <c r="Y1863" i="7"/>
  <c r="Y1864" i="7"/>
  <c r="Y1865" i="7"/>
  <c r="Y1866" i="7"/>
  <c r="Y1867" i="7"/>
  <c r="Y1868" i="7"/>
  <c r="Y1869" i="7"/>
  <c r="Y1870" i="7"/>
  <c r="Y1871" i="7"/>
  <c r="Y1872" i="7"/>
  <c r="Y1873" i="7"/>
  <c r="Y1874" i="7"/>
  <c r="Y1875" i="7"/>
  <c r="Y1876" i="7"/>
  <c r="Y1877" i="7"/>
  <c r="Y1878" i="7"/>
  <c r="Y1879" i="7"/>
  <c r="Y1880" i="7"/>
  <c r="Y1881" i="7"/>
  <c r="Y1882" i="7"/>
  <c r="Y1883" i="7"/>
  <c r="Y1884" i="7"/>
  <c r="Y1885" i="7"/>
  <c r="Y1886" i="7"/>
  <c r="Y1887" i="7"/>
  <c r="Y1888" i="7"/>
  <c r="Y1889" i="7"/>
  <c r="Y1890" i="7"/>
  <c r="Y1891" i="7"/>
  <c r="Y1892" i="7"/>
  <c r="Y1893" i="7"/>
  <c r="Y1894" i="7"/>
  <c r="Y1895" i="7"/>
  <c r="Y1896" i="7"/>
  <c r="Y1897" i="7"/>
  <c r="Y1898" i="7"/>
  <c r="Y1899" i="7"/>
  <c r="Y1900" i="7"/>
  <c r="Y1901" i="7"/>
  <c r="Y1902" i="7"/>
  <c r="Y1903" i="7"/>
  <c r="Y1904" i="7"/>
  <c r="Y1905" i="7"/>
  <c r="Y1906" i="7"/>
  <c r="Y1907" i="7"/>
  <c r="Y1908" i="7"/>
  <c r="Y1909" i="7"/>
  <c r="Y1910" i="7"/>
  <c r="Y1911" i="7"/>
  <c r="Y1912" i="7"/>
  <c r="Y1913" i="7"/>
  <c r="Y1914" i="7"/>
  <c r="Y1915" i="7"/>
  <c r="Y1916" i="7"/>
  <c r="Y1917" i="7"/>
  <c r="Y1918" i="7"/>
  <c r="Y1919" i="7"/>
  <c r="Y1920" i="7"/>
  <c r="Y1921" i="7"/>
  <c r="Y1922" i="7"/>
  <c r="Y1923" i="7"/>
  <c r="Y1924" i="7"/>
  <c r="Y1925" i="7"/>
  <c r="Y1926" i="7"/>
  <c r="Y1927" i="7"/>
  <c r="Y1928" i="7"/>
  <c r="Y1929" i="7"/>
  <c r="Y1930" i="7"/>
  <c r="Y1931" i="7"/>
  <c r="Y1932" i="7"/>
  <c r="Y1933" i="7"/>
  <c r="Y1934" i="7"/>
  <c r="Y1935" i="7"/>
  <c r="Y1936" i="7"/>
  <c r="Y1937" i="7"/>
  <c r="Y1938" i="7"/>
  <c r="Y1939" i="7"/>
  <c r="Y1940" i="7"/>
  <c r="Y1941" i="7"/>
  <c r="Y1942" i="7"/>
  <c r="Y1943" i="7"/>
  <c r="Y1944" i="7"/>
  <c r="Y1945" i="7"/>
  <c r="Y1946" i="7"/>
  <c r="Y1947" i="7"/>
  <c r="Y1948" i="7"/>
  <c r="Y1949" i="7"/>
  <c r="Y1950" i="7"/>
  <c r="Y1951" i="7"/>
  <c r="Y1952" i="7"/>
  <c r="Y1953" i="7"/>
  <c r="Y1954" i="7"/>
  <c r="Y1955" i="7"/>
  <c r="Y1956" i="7"/>
  <c r="Y1957" i="7"/>
  <c r="Y1958" i="7"/>
  <c r="Y1959" i="7"/>
  <c r="Y1960" i="7"/>
  <c r="Y1961" i="7"/>
  <c r="Y1962" i="7"/>
  <c r="Y1963" i="7"/>
  <c r="Y1964" i="7"/>
  <c r="Y1965" i="7"/>
  <c r="Y1966" i="7"/>
  <c r="Y1967" i="7"/>
  <c r="Y1968" i="7"/>
  <c r="Y1969" i="7"/>
  <c r="Y1970" i="7"/>
  <c r="Y1971" i="7"/>
  <c r="Y1972" i="7"/>
  <c r="Y1973" i="7"/>
  <c r="Y1974" i="7"/>
  <c r="Y1975" i="7"/>
  <c r="Y1976" i="7"/>
  <c r="Y1977" i="7"/>
  <c r="Y1978" i="7"/>
  <c r="Y1979" i="7"/>
  <c r="Y1980" i="7"/>
  <c r="Y1981" i="7"/>
  <c r="Y1982" i="7"/>
  <c r="Y1983" i="7"/>
  <c r="Y1984" i="7"/>
  <c r="Y1985" i="7"/>
  <c r="Y1986" i="7"/>
  <c r="Y1987" i="7"/>
  <c r="Y1988" i="7"/>
  <c r="Y1989" i="7"/>
  <c r="Y1990" i="7"/>
  <c r="Y1991" i="7"/>
  <c r="Y1992" i="7"/>
  <c r="Y1993" i="7"/>
  <c r="Y1994" i="7"/>
  <c r="Y1995" i="7"/>
  <c r="Y1996" i="7"/>
  <c r="Y1997" i="7"/>
  <c r="Y1998" i="7"/>
  <c r="Y1999" i="7"/>
  <c r="Y2000" i="7"/>
  <c r="Y2001" i="7"/>
  <c r="Y2002" i="7"/>
  <c r="Y2003" i="7"/>
  <c r="Y2004" i="7"/>
  <c r="Y2005" i="7"/>
  <c r="Y2006" i="7"/>
  <c r="Y2007" i="7"/>
  <c r="Y2008" i="7"/>
  <c r="Y2009" i="7"/>
  <c r="Y2010" i="7"/>
  <c r="Y2011" i="7"/>
  <c r="Y2012" i="7"/>
  <c r="Y2013" i="7"/>
  <c r="Y2014" i="7"/>
  <c r="Y2015" i="7"/>
  <c r="Y2016" i="7"/>
  <c r="Y2017" i="7"/>
  <c r="Y2018" i="7"/>
  <c r="Y2019" i="7"/>
  <c r="Y2020" i="7"/>
  <c r="Y2021" i="7"/>
  <c r="Y2022" i="7"/>
  <c r="Y2023" i="7"/>
  <c r="Y2024" i="7"/>
  <c r="Y2025" i="7"/>
  <c r="Y2026" i="7"/>
  <c r="Y2027" i="7"/>
  <c r="Y2028" i="7"/>
  <c r="Y2029" i="7"/>
  <c r="Y2030" i="7"/>
  <c r="Y2031" i="7"/>
  <c r="Y2032" i="7"/>
  <c r="Y2033" i="7"/>
  <c r="Y2034" i="7"/>
  <c r="Y2035" i="7"/>
  <c r="Y2036" i="7"/>
  <c r="Y2037" i="7"/>
  <c r="Y2038" i="7"/>
  <c r="Y2039" i="7"/>
  <c r="Y2040" i="7"/>
  <c r="Y2041" i="7"/>
  <c r="Y2042" i="7"/>
  <c r="Y2043" i="7"/>
  <c r="Y2044" i="7"/>
  <c r="Y2045" i="7"/>
  <c r="Y2046" i="7"/>
  <c r="Y2047" i="7"/>
  <c r="Y2048" i="7"/>
  <c r="Y2049" i="7"/>
  <c r="Y2050" i="7"/>
  <c r="Y2051" i="7"/>
  <c r="Y2052" i="7"/>
  <c r="Y2053" i="7"/>
  <c r="Y2054" i="7"/>
  <c r="Y2055" i="7"/>
  <c r="Y2056" i="7"/>
  <c r="Y2057" i="7"/>
  <c r="Y2058" i="7"/>
  <c r="Y2059" i="7"/>
  <c r="Y2060" i="7"/>
  <c r="Y2061" i="7"/>
  <c r="Y2062" i="7"/>
  <c r="Y2063" i="7"/>
  <c r="Y2064" i="7"/>
  <c r="Y2065" i="7"/>
  <c r="Y2066" i="7"/>
  <c r="Y2067" i="7"/>
  <c r="Y2068" i="7"/>
  <c r="Y2069" i="7"/>
  <c r="Y2070" i="7"/>
  <c r="Y2071" i="7"/>
  <c r="Y2072" i="7"/>
  <c r="Y2073" i="7"/>
  <c r="Y2074" i="7"/>
  <c r="Y2075" i="7"/>
  <c r="Y2076" i="7"/>
  <c r="Y2077" i="7"/>
  <c r="Y2078" i="7"/>
  <c r="Y2079" i="7"/>
  <c r="Y2080" i="7"/>
  <c r="Y2081" i="7"/>
  <c r="Y2082" i="7"/>
  <c r="Y2083" i="7"/>
  <c r="Y2084" i="7"/>
  <c r="Y2085" i="7"/>
  <c r="Y2086" i="7"/>
  <c r="Y2087" i="7"/>
  <c r="Y2088" i="7"/>
  <c r="Y2089" i="7"/>
  <c r="Y2090" i="7"/>
  <c r="Y2091" i="7"/>
  <c r="Y2092" i="7"/>
  <c r="Y2093" i="7"/>
  <c r="Y2094" i="7"/>
  <c r="Y2095" i="7"/>
  <c r="Y2096" i="7"/>
  <c r="Y2097" i="7"/>
  <c r="Y2098" i="7"/>
  <c r="Y2099" i="7"/>
  <c r="Y2100" i="7"/>
  <c r="Y2101" i="7"/>
  <c r="Y2102" i="7"/>
  <c r="Y2103" i="7"/>
  <c r="Y2104" i="7"/>
  <c r="Y2105" i="7"/>
  <c r="Y2106" i="7"/>
  <c r="Y2107" i="7"/>
  <c r="Y2108" i="7"/>
  <c r="Y2109" i="7"/>
  <c r="Y2110" i="7"/>
  <c r="Y2111" i="7"/>
  <c r="Y2112" i="7"/>
  <c r="Y2113" i="7"/>
  <c r="Y2114" i="7"/>
  <c r="Y2115" i="7"/>
  <c r="Y2116" i="7"/>
  <c r="Y2117" i="7"/>
  <c r="Y2118" i="7"/>
  <c r="Y2119" i="7"/>
  <c r="Y2120" i="7"/>
  <c r="Y2121" i="7"/>
  <c r="Y2122" i="7"/>
  <c r="Y2123" i="7"/>
  <c r="Y2124" i="7"/>
  <c r="Y2125" i="7"/>
  <c r="Y2126" i="7"/>
  <c r="Y2127" i="7"/>
  <c r="Y2128" i="7"/>
  <c r="Y2129" i="7"/>
  <c r="Y2130" i="7"/>
  <c r="Y2131" i="7"/>
  <c r="Y2132" i="7"/>
  <c r="Y2133" i="7"/>
  <c r="Y2134" i="7"/>
  <c r="Y2135" i="7"/>
  <c r="Y2136" i="7"/>
  <c r="Y2137" i="7"/>
  <c r="Y2138" i="7"/>
  <c r="Y2139" i="7"/>
  <c r="Y2140" i="7"/>
  <c r="Y2141" i="7"/>
  <c r="Y2142" i="7"/>
  <c r="Y2143" i="7"/>
  <c r="Y2144" i="7"/>
  <c r="Y2145" i="7"/>
  <c r="Y2146" i="7"/>
  <c r="Y2147" i="7"/>
  <c r="Y2148" i="7"/>
  <c r="Y2149" i="7"/>
  <c r="Y2150" i="7"/>
  <c r="Y2151" i="7"/>
  <c r="Y2152" i="7"/>
  <c r="Y2153" i="7"/>
  <c r="Y2154" i="7"/>
  <c r="Y2155" i="7"/>
  <c r="Y2156" i="7"/>
  <c r="Y2157" i="7"/>
  <c r="Y2158" i="7"/>
  <c r="Y2159" i="7"/>
  <c r="Y2160" i="7"/>
  <c r="Y2161" i="7"/>
  <c r="Y2162" i="7"/>
  <c r="Y2163" i="7"/>
  <c r="Y2164" i="7"/>
  <c r="Y2165" i="7"/>
  <c r="Y2166" i="7"/>
  <c r="Y2167" i="7"/>
  <c r="Y2168" i="7"/>
  <c r="Y2169" i="7"/>
  <c r="Y2170" i="7"/>
  <c r="Y2171" i="7"/>
  <c r="Y2172" i="7"/>
  <c r="Y2173" i="7"/>
  <c r="Y2174" i="7"/>
  <c r="Y2175" i="7"/>
  <c r="Y2176" i="7"/>
  <c r="Y2177" i="7"/>
  <c r="Y2178" i="7"/>
  <c r="Y2179" i="7"/>
  <c r="Y2180" i="7"/>
  <c r="Y2181" i="7"/>
  <c r="Y2182" i="7"/>
  <c r="Y2183" i="7"/>
  <c r="Y2184" i="7"/>
  <c r="Y2185" i="7"/>
  <c r="Y2186" i="7"/>
  <c r="Y2187" i="7"/>
  <c r="Y2188" i="7"/>
  <c r="Y2189" i="7"/>
  <c r="Y2190" i="7"/>
  <c r="Y2191" i="7"/>
  <c r="Y2192" i="7"/>
  <c r="Y2193" i="7"/>
  <c r="Y2194" i="7"/>
  <c r="Y2195" i="7"/>
  <c r="Y2196" i="7"/>
  <c r="Y2197" i="7"/>
  <c r="Y2198" i="7"/>
  <c r="Y2199" i="7"/>
  <c r="Y2200" i="7"/>
  <c r="Y2201" i="7"/>
  <c r="Y2202" i="7"/>
  <c r="Y2203" i="7"/>
  <c r="Y2204" i="7"/>
  <c r="Y2205" i="7"/>
  <c r="Y2206" i="7"/>
  <c r="Y2207" i="7"/>
  <c r="Y2208" i="7"/>
  <c r="Y2209" i="7"/>
  <c r="Y2210" i="7"/>
  <c r="Y2211" i="7"/>
  <c r="Y2212" i="7"/>
  <c r="Y2213" i="7"/>
  <c r="Y2214" i="7"/>
  <c r="Y2215" i="7"/>
  <c r="Y2216" i="7"/>
  <c r="Y2217" i="7"/>
  <c r="Y2218" i="7"/>
  <c r="Y2219" i="7"/>
  <c r="Y2220" i="7"/>
  <c r="Y2221" i="7"/>
  <c r="Y2222" i="7"/>
  <c r="Y2223" i="7"/>
  <c r="Y2224" i="7"/>
  <c r="Y2225" i="7"/>
  <c r="Y2226" i="7"/>
  <c r="Y2227" i="7"/>
  <c r="Y2228" i="7"/>
  <c r="Y2229" i="7"/>
  <c r="Y2230" i="7"/>
  <c r="Y2231" i="7"/>
  <c r="Y2232" i="7"/>
  <c r="Y2233" i="7"/>
  <c r="Y2234" i="7"/>
  <c r="Y2235" i="7"/>
  <c r="Y2236" i="7"/>
  <c r="Y2237" i="7"/>
  <c r="Y2238" i="7"/>
  <c r="Y2239" i="7"/>
  <c r="Y2240" i="7"/>
  <c r="Y2241" i="7"/>
  <c r="Y2242" i="7"/>
  <c r="Y2243" i="7"/>
  <c r="Y2244" i="7"/>
  <c r="Y2245" i="7"/>
  <c r="Y2246" i="7"/>
  <c r="Y2247" i="7"/>
  <c r="Y2248" i="7"/>
  <c r="Y2249" i="7"/>
  <c r="Y2250" i="7"/>
  <c r="Y2251" i="7"/>
  <c r="Y2252" i="7"/>
  <c r="Y2253" i="7"/>
  <c r="Y2254" i="7"/>
  <c r="Y2255" i="7"/>
  <c r="Y2256" i="7"/>
  <c r="Y2257" i="7"/>
  <c r="Y2258" i="7"/>
  <c r="Y2259" i="7"/>
  <c r="Y2260" i="7"/>
  <c r="Y2261" i="7"/>
  <c r="Y2262" i="7"/>
  <c r="Y2263" i="7"/>
  <c r="Y2264" i="7"/>
  <c r="Y2265" i="7"/>
  <c r="Y2266" i="7"/>
  <c r="Y2267" i="7"/>
  <c r="Y2268" i="7"/>
  <c r="Y2269" i="7"/>
  <c r="Y2270" i="7"/>
  <c r="Y2271" i="7"/>
  <c r="Y2272" i="7"/>
  <c r="Y2273" i="7"/>
  <c r="Y2274" i="7"/>
  <c r="Y2275" i="7"/>
  <c r="Y2276" i="7"/>
  <c r="Y2277" i="7"/>
  <c r="Y2278" i="7"/>
  <c r="Y2279" i="7"/>
  <c r="Y2280" i="7"/>
  <c r="Y2281" i="7"/>
  <c r="Y2282" i="7"/>
  <c r="Y2283" i="7"/>
  <c r="Y2284" i="7"/>
  <c r="Y2285" i="7"/>
  <c r="Y2286" i="7"/>
  <c r="Y2287" i="7"/>
  <c r="Y2288" i="7"/>
  <c r="Y2289" i="7"/>
  <c r="Y2290" i="7"/>
  <c r="Y2291" i="7"/>
  <c r="Y2292" i="7"/>
  <c r="Y2293" i="7"/>
  <c r="Y2294" i="7"/>
  <c r="Y2295" i="7"/>
  <c r="Y2296" i="7"/>
  <c r="Y2297" i="7"/>
  <c r="Y2298" i="7"/>
  <c r="Y2299" i="7"/>
  <c r="Y2300" i="7"/>
  <c r="Y2301" i="7"/>
  <c r="Y2302" i="7"/>
  <c r="Y2303" i="7"/>
  <c r="Y2304" i="7"/>
  <c r="Y2305" i="7"/>
  <c r="Y2306" i="7"/>
  <c r="Y2307" i="7"/>
  <c r="Y2308" i="7"/>
  <c r="Y2309" i="7"/>
  <c r="Y2310" i="7"/>
  <c r="Y2311" i="7"/>
  <c r="Y2312" i="7"/>
  <c r="Y2313" i="7"/>
  <c r="Y2314" i="7"/>
  <c r="Y2315" i="7"/>
  <c r="Y2316" i="7"/>
  <c r="Y2317" i="7"/>
  <c r="Y2318" i="7"/>
  <c r="Y2319" i="7"/>
  <c r="Y2320" i="7"/>
  <c r="Y2321" i="7"/>
  <c r="Y2322" i="7"/>
  <c r="Y2323" i="7"/>
  <c r="Y2324" i="7"/>
  <c r="Y2325" i="7"/>
  <c r="Y2326" i="7"/>
  <c r="Y2327" i="7"/>
  <c r="Y2328" i="7"/>
  <c r="Y2329" i="7"/>
  <c r="Y2330" i="7"/>
  <c r="Y2331" i="7"/>
  <c r="Y2332" i="7"/>
  <c r="Y2333" i="7"/>
  <c r="Y2334" i="7"/>
  <c r="Y2335" i="7"/>
  <c r="Y2336" i="7"/>
  <c r="Y2337" i="7"/>
  <c r="Y2338" i="7"/>
  <c r="Y2339" i="7"/>
  <c r="Y2340" i="7"/>
  <c r="Y2341" i="7"/>
  <c r="Y2342" i="7"/>
  <c r="Y2343" i="7"/>
  <c r="Y2344" i="7"/>
  <c r="Y2345" i="7"/>
  <c r="Y2346" i="7"/>
  <c r="Y2347" i="7"/>
  <c r="Y2348" i="7"/>
  <c r="Y2349" i="7"/>
  <c r="Y2350" i="7"/>
  <c r="Y2351" i="7"/>
  <c r="Y2352" i="7"/>
  <c r="Y2353" i="7"/>
  <c r="Y2354" i="7"/>
  <c r="Y2355" i="7"/>
  <c r="Y2356" i="7"/>
  <c r="Y2357" i="7"/>
  <c r="Y2358" i="7"/>
  <c r="Y2359" i="7"/>
  <c r="Y2360" i="7"/>
  <c r="Y2361" i="7"/>
  <c r="Y2362" i="7"/>
  <c r="Y2363" i="7"/>
  <c r="Y2364" i="7"/>
  <c r="Y2365" i="7"/>
  <c r="Y2366" i="7"/>
  <c r="Y2367" i="7"/>
  <c r="Y2368" i="7"/>
  <c r="Y2369" i="7"/>
  <c r="Y2370" i="7"/>
  <c r="Y2371" i="7"/>
  <c r="Y2372" i="7"/>
  <c r="Y2373" i="7"/>
  <c r="Y2374" i="7"/>
  <c r="Y2375" i="7"/>
  <c r="Y2376" i="7"/>
  <c r="Y2377" i="7"/>
  <c r="Y2378" i="7"/>
  <c r="Y2379" i="7"/>
  <c r="Y2380" i="7"/>
  <c r="Y2381" i="7"/>
  <c r="Y2382" i="7"/>
  <c r="Y2383" i="7"/>
  <c r="Y2384" i="7"/>
  <c r="Y2385" i="7"/>
  <c r="Y2386" i="7"/>
  <c r="Y2387" i="7"/>
  <c r="Y2388" i="7"/>
  <c r="Y2389" i="7"/>
  <c r="Y2390" i="7"/>
  <c r="Y2391" i="7"/>
  <c r="Y2392" i="7"/>
  <c r="Y2393" i="7"/>
  <c r="Y2394" i="7"/>
  <c r="Y2395" i="7"/>
  <c r="Y2396" i="7"/>
  <c r="Y2397" i="7"/>
  <c r="Y2398" i="7"/>
  <c r="Y2399" i="7"/>
  <c r="Y2400" i="7"/>
  <c r="Y2401" i="7"/>
  <c r="Y2402" i="7"/>
  <c r="Y2403" i="7"/>
  <c r="Y2404" i="7"/>
  <c r="Y2405" i="7"/>
  <c r="Y2406" i="7"/>
  <c r="Y2407" i="7"/>
  <c r="Y2408" i="7"/>
  <c r="Y2409" i="7"/>
  <c r="Y2410" i="7"/>
  <c r="Y2411" i="7"/>
  <c r="Y2412" i="7"/>
  <c r="Y2413" i="7"/>
  <c r="Y2414" i="7"/>
  <c r="Y2415" i="7"/>
  <c r="Y2416" i="7"/>
  <c r="Y2417" i="7"/>
  <c r="Y2418" i="7"/>
  <c r="Y2419" i="7"/>
  <c r="Y2420" i="7"/>
  <c r="Y2421" i="7"/>
  <c r="Y2422" i="7"/>
  <c r="Y2423" i="7"/>
  <c r="Y2424" i="7"/>
  <c r="Y2425" i="7"/>
  <c r="Y2426" i="7"/>
  <c r="Y2427" i="7"/>
  <c r="Y2428" i="7"/>
  <c r="Y2429" i="7"/>
  <c r="Y2430" i="7"/>
  <c r="Y2431" i="7"/>
  <c r="Y2432" i="7"/>
  <c r="Y2433" i="7"/>
  <c r="Y2434" i="7"/>
  <c r="Y2435" i="7"/>
  <c r="Y2436" i="7"/>
  <c r="Y2437" i="7"/>
  <c r="Y2438" i="7"/>
  <c r="Y2439" i="7"/>
  <c r="Y2440" i="7"/>
  <c r="Y2441" i="7"/>
  <c r="Y2442" i="7"/>
  <c r="Y2443" i="7"/>
  <c r="Y2" i="7"/>
  <c r="B9" i="14"/>
  <c r="A11" i="14"/>
  <c r="A10" i="14"/>
  <c r="B10" i="15"/>
  <c r="B9" i="15"/>
  <c r="C10" i="15"/>
  <c r="C11" i="15"/>
  <c r="B21" i="10"/>
  <c r="D11" i="14"/>
  <c r="D10" i="14"/>
  <c r="B14" i="16"/>
  <c r="B19" i="16"/>
  <c r="B8" i="14"/>
  <c r="C11" i="14"/>
  <c r="B11" i="15"/>
  <c r="B10" i="14"/>
  <c r="B16" i="16"/>
  <c r="B20" i="16"/>
  <c r="C9" i="15"/>
  <c r="C10" i="14"/>
  <c r="B11" i="14"/>
  <c r="B17" i="16"/>
  <c r="B18" i="16"/>
  <c r="B15" i="16"/>
  <c r="C12" i="15" l="1"/>
  <c r="B12" i="15"/>
  <c r="B2002" i="7"/>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F1073" i="7"/>
  <c r="F1074" i="7"/>
  <c r="F1075" i="7"/>
  <c r="F1076" i="7"/>
  <c r="F1077" i="7"/>
  <c r="F1078" i="7"/>
  <c r="F1079" i="7"/>
  <c r="F1080" i="7"/>
  <c r="F1081" i="7"/>
  <c r="F1082" i="7"/>
  <c r="F1083" i="7"/>
  <c r="F1084" i="7"/>
  <c r="F1085" i="7"/>
  <c r="F1086" i="7"/>
  <c r="F1087" i="7"/>
  <c r="F1088" i="7"/>
  <c r="F1089" i="7"/>
  <c r="F1090" i="7"/>
  <c r="F1091" i="7"/>
  <c r="F1092" i="7"/>
  <c r="F1093" i="7"/>
  <c r="F1094" i="7"/>
  <c r="F1095" i="7"/>
  <c r="F1096" i="7"/>
  <c r="F1097" i="7"/>
  <c r="F1098" i="7"/>
  <c r="F1099" i="7"/>
  <c r="F1100" i="7"/>
  <c r="F1101" i="7"/>
  <c r="F1102" i="7"/>
  <c r="F1103" i="7"/>
  <c r="F1104" i="7"/>
  <c r="F1105" i="7"/>
  <c r="F1106" i="7"/>
  <c r="F1107" i="7"/>
  <c r="F1108" i="7"/>
  <c r="F1109" i="7"/>
  <c r="F1110" i="7"/>
  <c r="F1111" i="7"/>
  <c r="F1112" i="7"/>
  <c r="F1113" i="7"/>
  <c r="F1114" i="7"/>
  <c r="F1115" i="7"/>
  <c r="F1116" i="7"/>
  <c r="F1117" i="7"/>
  <c r="F1118" i="7"/>
  <c r="F1119" i="7"/>
  <c r="F1120" i="7"/>
  <c r="F1121" i="7"/>
  <c r="F1122" i="7"/>
  <c r="F1123" i="7"/>
  <c r="F1124" i="7"/>
  <c r="F1125" i="7"/>
  <c r="F1126" i="7"/>
  <c r="F1127" i="7"/>
  <c r="F1128" i="7"/>
  <c r="F1129" i="7"/>
  <c r="F1130" i="7"/>
  <c r="F1131" i="7"/>
  <c r="F1132" i="7"/>
  <c r="F1133" i="7"/>
  <c r="F1134" i="7"/>
  <c r="F1135" i="7"/>
  <c r="F1136" i="7"/>
  <c r="F1137" i="7"/>
  <c r="F1138" i="7"/>
  <c r="F1139" i="7"/>
  <c r="F1140" i="7"/>
  <c r="F1141" i="7"/>
  <c r="F1142" i="7"/>
  <c r="F1143" i="7"/>
  <c r="F1144" i="7"/>
  <c r="F1145" i="7"/>
  <c r="F1146" i="7"/>
  <c r="F1147" i="7"/>
  <c r="F1148" i="7"/>
  <c r="F1149" i="7"/>
  <c r="F1150" i="7"/>
  <c r="F1151" i="7"/>
  <c r="F1152" i="7"/>
  <c r="F1153" i="7"/>
  <c r="F1154" i="7"/>
  <c r="F1155" i="7"/>
  <c r="F1156" i="7"/>
  <c r="F1157" i="7"/>
  <c r="F1158" i="7"/>
  <c r="F1159" i="7"/>
  <c r="F1160" i="7"/>
  <c r="F1161" i="7"/>
  <c r="F1162" i="7"/>
  <c r="F1163" i="7"/>
  <c r="F1164" i="7"/>
  <c r="F1165" i="7"/>
  <c r="F1166" i="7"/>
  <c r="F1167" i="7"/>
  <c r="F1168" i="7"/>
  <c r="F1169" i="7"/>
  <c r="F1170" i="7"/>
  <c r="F1171" i="7"/>
  <c r="F1172" i="7"/>
  <c r="F1173" i="7"/>
  <c r="F1174" i="7"/>
  <c r="F1175" i="7"/>
  <c r="F1176" i="7"/>
  <c r="F1177" i="7"/>
  <c r="F1178" i="7"/>
  <c r="F1179" i="7"/>
  <c r="F1180" i="7"/>
  <c r="F1181" i="7"/>
  <c r="F1182" i="7"/>
  <c r="F1183" i="7"/>
  <c r="F1184" i="7"/>
  <c r="F1185" i="7"/>
  <c r="F1186" i="7"/>
  <c r="F1187" i="7"/>
  <c r="F1188" i="7"/>
  <c r="F1189" i="7"/>
  <c r="F1190" i="7"/>
  <c r="F1191" i="7"/>
  <c r="F1192" i="7"/>
  <c r="F1193" i="7"/>
  <c r="F1194" i="7"/>
  <c r="F1195" i="7"/>
  <c r="F1196" i="7"/>
  <c r="F1197" i="7"/>
  <c r="F1198" i="7"/>
  <c r="F1199" i="7"/>
  <c r="F1200" i="7"/>
  <c r="F1201" i="7"/>
  <c r="F1202" i="7"/>
  <c r="F1203" i="7"/>
  <c r="F1204" i="7"/>
  <c r="F1205" i="7"/>
  <c r="F1206" i="7"/>
  <c r="F1207" i="7"/>
  <c r="F1208" i="7"/>
  <c r="F1209" i="7"/>
  <c r="F1210" i="7"/>
  <c r="F1211" i="7"/>
  <c r="F1212" i="7"/>
  <c r="F1213" i="7"/>
  <c r="F1214" i="7"/>
  <c r="F1215" i="7"/>
  <c r="F1216" i="7"/>
  <c r="F1217" i="7"/>
  <c r="F1218" i="7"/>
  <c r="F1219" i="7"/>
  <c r="F1220" i="7"/>
  <c r="F1221" i="7"/>
  <c r="F1222" i="7"/>
  <c r="F1223" i="7"/>
  <c r="F1224" i="7"/>
  <c r="F1225" i="7"/>
  <c r="F1226" i="7"/>
  <c r="F1227" i="7"/>
  <c r="F1228" i="7"/>
  <c r="F1229" i="7"/>
  <c r="F1230" i="7"/>
  <c r="F1231" i="7"/>
  <c r="F1232" i="7"/>
  <c r="F1233" i="7"/>
  <c r="F1234" i="7"/>
  <c r="F1235" i="7"/>
  <c r="F1236" i="7"/>
  <c r="F1237" i="7"/>
  <c r="F1238" i="7"/>
  <c r="F1239" i="7"/>
  <c r="F1240" i="7"/>
  <c r="F1241" i="7"/>
  <c r="F1242" i="7"/>
  <c r="F1243" i="7"/>
  <c r="F1244" i="7"/>
  <c r="F1245" i="7"/>
  <c r="F1246" i="7"/>
  <c r="F1247" i="7"/>
  <c r="F1248" i="7"/>
  <c r="F1249" i="7"/>
  <c r="F1250" i="7"/>
  <c r="F1251" i="7"/>
  <c r="F1252" i="7"/>
  <c r="F1253" i="7"/>
  <c r="F1254" i="7"/>
  <c r="F1255" i="7"/>
  <c r="F1256" i="7"/>
  <c r="F1257" i="7"/>
  <c r="F1258" i="7"/>
  <c r="F1259" i="7"/>
  <c r="F1260" i="7"/>
  <c r="F1261" i="7"/>
  <c r="F1262" i="7"/>
  <c r="F1263" i="7"/>
  <c r="F1264" i="7"/>
  <c r="F1265" i="7"/>
  <c r="F1266" i="7"/>
  <c r="F1267" i="7"/>
  <c r="F1268" i="7"/>
  <c r="F1269" i="7"/>
  <c r="F1270" i="7"/>
  <c r="F1271" i="7"/>
  <c r="F1272" i="7"/>
  <c r="F1273" i="7"/>
  <c r="F1274" i="7"/>
  <c r="F1275" i="7"/>
  <c r="F1276" i="7"/>
  <c r="F1277" i="7"/>
  <c r="F1278" i="7"/>
  <c r="F1279" i="7"/>
  <c r="F1280" i="7"/>
  <c r="F1281" i="7"/>
  <c r="F1282" i="7"/>
  <c r="F1283" i="7"/>
  <c r="F1284" i="7"/>
  <c r="F1285" i="7"/>
  <c r="F1286" i="7"/>
  <c r="F1287" i="7"/>
  <c r="F1288" i="7"/>
  <c r="F1289" i="7"/>
  <c r="F1290" i="7"/>
  <c r="F1291" i="7"/>
  <c r="F1292" i="7"/>
  <c r="F1293" i="7"/>
  <c r="F1294" i="7"/>
  <c r="F1295" i="7"/>
  <c r="F1296" i="7"/>
  <c r="F1297" i="7"/>
  <c r="F1298" i="7"/>
  <c r="F1299" i="7"/>
  <c r="F1300" i="7"/>
  <c r="F1301" i="7"/>
  <c r="F1302" i="7"/>
  <c r="F1303" i="7"/>
  <c r="F1304" i="7"/>
  <c r="F1305" i="7"/>
  <c r="F1306" i="7"/>
  <c r="F1307" i="7"/>
  <c r="F1308" i="7"/>
  <c r="F1309" i="7"/>
  <c r="F1310" i="7"/>
  <c r="F1311" i="7"/>
  <c r="F1312" i="7"/>
  <c r="F1313" i="7"/>
  <c r="F1314" i="7"/>
  <c r="F1315" i="7"/>
  <c r="F1316" i="7"/>
  <c r="F1317" i="7"/>
  <c r="F1318" i="7"/>
  <c r="F1319" i="7"/>
  <c r="F1320" i="7"/>
  <c r="F1321" i="7"/>
  <c r="F1322" i="7"/>
  <c r="F1323" i="7"/>
  <c r="F1324" i="7"/>
  <c r="F1325" i="7"/>
  <c r="F1326" i="7"/>
  <c r="F1327" i="7"/>
  <c r="F1328" i="7"/>
  <c r="F1329" i="7"/>
  <c r="F1330" i="7"/>
  <c r="F1331" i="7"/>
  <c r="F1332" i="7"/>
  <c r="F1333" i="7"/>
  <c r="F1334" i="7"/>
  <c r="F1335" i="7"/>
  <c r="F1336" i="7"/>
  <c r="F1337" i="7"/>
  <c r="F1338" i="7"/>
  <c r="F1339" i="7"/>
  <c r="F1340" i="7"/>
  <c r="F1341" i="7"/>
  <c r="F1342" i="7"/>
  <c r="F1343" i="7"/>
  <c r="F1344" i="7"/>
  <c r="F1345" i="7"/>
  <c r="F1346" i="7"/>
  <c r="F1347" i="7"/>
  <c r="F1348" i="7"/>
  <c r="F1349" i="7"/>
  <c r="F1350" i="7"/>
  <c r="F1351" i="7"/>
  <c r="F1352" i="7"/>
  <c r="F1353" i="7"/>
  <c r="F1354" i="7"/>
  <c r="F1355" i="7"/>
  <c r="F1356" i="7"/>
  <c r="F1357" i="7"/>
  <c r="F1358" i="7"/>
  <c r="F1359" i="7"/>
  <c r="F1360" i="7"/>
  <c r="F1361" i="7"/>
  <c r="F1362" i="7"/>
  <c r="F1363" i="7"/>
  <c r="F1364" i="7"/>
  <c r="F1365" i="7"/>
  <c r="F1366" i="7"/>
  <c r="F1367" i="7"/>
  <c r="F1368" i="7"/>
  <c r="F1369" i="7"/>
  <c r="F1370" i="7"/>
  <c r="F1371" i="7"/>
  <c r="F1372" i="7"/>
  <c r="F1373" i="7"/>
  <c r="F1374" i="7"/>
  <c r="F1375" i="7"/>
  <c r="F1376" i="7"/>
  <c r="F1377" i="7"/>
  <c r="F1378" i="7"/>
  <c r="F1379" i="7"/>
  <c r="F1380" i="7"/>
  <c r="F1381" i="7"/>
  <c r="F1382" i="7"/>
  <c r="F1383" i="7"/>
  <c r="F1384" i="7"/>
  <c r="F1385" i="7"/>
  <c r="F1386" i="7"/>
  <c r="F1387" i="7"/>
  <c r="F1388" i="7"/>
  <c r="F1389" i="7"/>
  <c r="F1390" i="7"/>
  <c r="F1391" i="7"/>
  <c r="F1392" i="7"/>
  <c r="F1393" i="7"/>
  <c r="F1394" i="7"/>
  <c r="F1395" i="7"/>
  <c r="F1396" i="7"/>
  <c r="F1397" i="7"/>
  <c r="F1398" i="7"/>
  <c r="F1399" i="7"/>
  <c r="F1400" i="7"/>
  <c r="F1401" i="7"/>
  <c r="F1402" i="7"/>
  <c r="F1403" i="7"/>
  <c r="F1404" i="7"/>
  <c r="F1405" i="7"/>
  <c r="F1406" i="7"/>
  <c r="F1407" i="7"/>
  <c r="F1408" i="7"/>
  <c r="F1409" i="7"/>
  <c r="F1410" i="7"/>
  <c r="F1411" i="7"/>
  <c r="F1412" i="7"/>
  <c r="F1413" i="7"/>
  <c r="F1414" i="7"/>
  <c r="F1415" i="7"/>
  <c r="F1416" i="7"/>
  <c r="F1417" i="7"/>
  <c r="F1418" i="7"/>
  <c r="F1419" i="7"/>
  <c r="F1420" i="7"/>
  <c r="F1421" i="7"/>
  <c r="F1422" i="7"/>
  <c r="F1423" i="7"/>
  <c r="F1424" i="7"/>
  <c r="F1425" i="7"/>
  <c r="F1426" i="7"/>
  <c r="F1427" i="7"/>
  <c r="F1428" i="7"/>
  <c r="F1429" i="7"/>
  <c r="F1430" i="7"/>
  <c r="F1431" i="7"/>
  <c r="F1432" i="7"/>
  <c r="F1433" i="7"/>
  <c r="F1434" i="7"/>
  <c r="F1435" i="7"/>
  <c r="F1436" i="7"/>
  <c r="F1437" i="7"/>
  <c r="F1438" i="7"/>
  <c r="F1439" i="7"/>
  <c r="F1440" i="7"/>
  <c r="F1441" i="7"/>
  <c r="F1442" i="7"/>
  <c r="F1443" i="7"/>
  <c r="F1444" i="7"/>
  <c r="F1445" i="7"/>
  <c r="F1446" i="7"/>
  <c r="F1447" i="7"/>
  <c r="F1448" i="7"/>
  <c r="F1449" i="7"/>
  <c r="F1450" i="7"/>
  <c r="F1451" i="7"/>
  <c r="F1452" i="7"/>
  <c r="F1453" i="7"/>
  <c r="F1454" i="7"/>
  <c r="F1455" i="7"/>
  <c r="F1456" i="7"/>
  <c r="F1457" i="7"/>
  <c r="F1458" i="7"/>
  <c r="F1459" i="7"/>
  <c r="F1460" i="7"/>
  <c r="F1461" i="7"/>
  <c r="F1462" i="7"/>
  <c r="F1463" i="7"/>
  <c r="F1464" i="7"/>
  <c r="F1465" i="7"/>
  <c r="F1466" i="7"/>
  <c r="F1467" i="7"/>
  <c r="F1468" i="7"/>
  <c r="F1469" i="7"/>
  <c r="F1470" i="7"/>
  <c r="F1471" i="7"/>
  <c r="F1472" i="7"/>
  <c r="F1473" i="7"/>
  <c r="F1474" i="7"/>
  <c r="F1475" i="7"/>
  <c r="F1476" i="7"/>
  <c r="F1477" i="7"/>
  <c r="F1478" i="7"/>
  <c r="F1479" i="7"/>
  <c r="F1480" i="7"/>
  <c r="F1481" i="7"/>
  <c r="F1482" i="7"/>
  <c r="F1483" i="7"/>
  <c r="F1484" i="7"/>
  <c r="F1485" i="7"/>
  <c r="F1486" i="7"/>
  <c r="F1487" i="7"/>
  <c r="F1488" i="7"/>
  <c r="F1489" i="7"/>
  <c r="F1490" i="7"/>
  <c r="F1491" i="7"/>
  <c r="F1492" i="7"/>
  <c r="F1493" i="7"/>
  <c r="F1494" i="7"/>
  <c r="F1495" i="7"/>
  <c r="F1496" i="7"/>
  <c r="F1497" i="7"/>
  <c r="F1498" i="7"/>
  <c r="F1499" i="7"/>
  <c r="F1500" i="7"/>
  <c r="F1501" i="7"/>
  <c r="F1502" i="7"/>
  <c r="F1503" i="7"/>
  <c r="F1504" i="7"/>
  <c r="F1505" i="7"/>
  <c r="F1506" i="7"/>
  <c r="F1507" i="7"/>
  <c r="F1508" i="7"/>
  <c r="F1509" i="7"/>
  <c r="F1510" i="7"/>
  <c r="F1511" i="7"/>
  <c r="F1512" i="7"/>
  <c r="F1513" i="7"/>
  <c r="F1514" i="7"/>
  <c r="F1515" i="7"/>
  <c r="F1516" i="7"/>
  <c r="F1517" i="7"/>
  <c r="F1518" i="7"/>
  <c r="F1519" i="7"/>
  <c r="F1520" i="7"/>
  <c r="F1521" i="7"/>
  <c r="F1522" i="7"/>
  <c r="F1523" i="7"/>
  <c r="F1524" i="7"/>
  <c r="F1525" i="7"/>
  <c r="F1526" i="7"/>
  <c r="F1527" i="7"/>
  <c r="F1528" i="7"/>
  <c r="F1529" i="7"/>
  <c r="F1530" i="7"/>
  <c r="F1531" i="7"/>
  <c r="F1532" i="7"/>
  <c r="F1533" i="7"/>
  <c r="F1534" i="7"/>
  <c r="F1535" i="7"/>
  <c r="F1536" i="7"/>
  <c r="F1537" i="7"/>
  <c r="F1538" i="7"/>
  <c r="F1539" i="7"/>
  <c r="F1540" i="7"/>
  <c r="F1541" i="7"/>
  <c r="F1542" i="7"/>
  <c r="F1543" i="7"/>
  <c r="F1544" i="7"/>
  <c r="F1545" i="7"/>
  <c r="F1546" i="7"/>
  <c r="F1547" i="7"/>
  <c r="F1548" i="7"/>
  <c r="F1549" i="7"/>
  <c r="F1550" i="7"/>
  <c r="F1551" i="7"/>
  <c r="F1552" i="7"/>
  <c r="F1553" i="7"/>
  <c r="F1554" i="7"/>
  <c r="F1555" i="7"/>
  <c r="F1556" i="7"/>
  <c r="F1557" i="7"/>
  <c r="F1558" i="7"/>
  <c r="F1559" i="7"/>
  <c r="F1560" i="7"/>
  <c r="F1561" i="7"/>
  <c r="F1562" i="7"/>
  <c r="F1563" i="7"/>
  <c r="F1564" i="7"/>
  <c r="F1565" i="7"/>
  <c r="F1566" i="7"/>
  <c r="F1567" i="7"/>
  <c r="F1568" i="7"/>
  <c r="F1569" i="7"/>
  <c r="F1570" i="7"/>
  <c r="F1571" i="7"/>
  <c r="F1572" i="7"/>
  <c r="F1573" i="7"/>
  <c r="F1574" i="7"/>
  <c r="F1575" i="7"/>
  <c r="F1576" i="7"/>
  <c r="F1577" i="7"/>
  <c r="F1578" i="7"/>
  <c r="F1579" i="7"/>
  <c r="F1580" i="7"/>
  <c r="F1581" i="7"/>
  <c r="F1582" i="7"/>
  <c r="F1583" i="7"/>
  <c r="F1584" i="7"/>
  <c r="F1585" i="7"/>
  <c r="F1586" i="7"/>
  <c r="F1587" i="7"/>
  <c r="F1588" i="7"/>
  <c r="F1589" i="7"/>
  <c r="F1590" i="7"/>
  <c r="F1591" i="7"/>
  <c r="F1592" i="7"/>
  <c r="F1593" i="7"/>
  <c r="F1594" i="7"/>
  <c r="F1595" i="7"/>
  <c r="F1596" i="7"/>
  <c r="F1597" i="7"/>
  <c r="F1598" i="7"/>
  <c r="F1599" i="7"/>
  <c r="F1600" i="7"/>
  <c r="F1601" i="7"/>
  <c r="F1602" i="7"/>
  <c r="F1603" i="7"/>
  <c r="F1604" i="7"/>
  <c r="F1605" i="7"/>
  <c r="F1606" i="7"/>
  <c r="F1607" i="7"/>
  <c r="F1608" i="7"/>
  <c r="F1609" i="7"/>
  <c r="F1610" i="7"/>
  <c r="F1611" i="7"/>
  <c r="F1612" i="7"/>
  <c r="F1613" i="7"/>
  <c r="F1614" i="7"/>
  <c r="F1615" i="7"/>
  <c r="F1616" i="7"/>
  <c r="F1617" i="7"/>
  <c r="F1618" i="7"/>
  <c r="F1619" i="7"/>
  <c r="F1620" i="7"/>
  <c r="F1621" i="7"/>
  <c r="F1622" i="7"/>
  <c r="F1623" i="7"/>
  <c r="F1624" i="7"/>
  <c r="F1625" i="7"/>
  <c r="F1626" i="7"/>
  <c r="F1627" i="7"/>
  <c r="F1628" i="7"/>
  <c r="F1629" i="7"/>
  <c r="F1630" i="7"/>
  <c r="F1631" i="7"/>
  <c r="F1632" i="7"/>
  <c r="F1633" i="7"/>
  <c r="F1634" i="7"/>
  <c r="F1635" i="7"/>
  <c r="F1636" i="7"/>
  <c r="F1637" i="7"/>
  <c r="F1638" i="7"/>
  <c r="F1639" i="7"/>
  <c r="F1640" i="7"/>
  <c r="F1641" i="7"/>
  <c r="F1642" i="7"/>
  <c r="F1643" i="7"/>
  <c r="F1644" i="7"/>
  <c r="F1645" i="7"/>
  <c r="F1646" i="7"/>
  <c r="F1647" i="7"/>
  <c r="F1648" i="7"/>
  <c r="F1649" i="7"/>
  <c r="F1650" i="7"/>
  <c r="F1651" i="7"/>
  <c r="F1652" i="7"/>
  <c r="F1653" i="7"/>
  <c r="F1654" i="7"/>
  <c r="F1655" i="7"/>
  <c r="F1656" i="7"/>
  <c r="F1657" i="7"/>
  <c r="F1658" i="7"/>
  <c r="F1659" i="7"/>
  <c r="F1660" i="7"/>
  <c r="F1661" i="7"/>
  <c r="F1662" i="7"/>
  <c r="F1663" i="7"/>
  <c r="F1664" i="7"/>
  <c r="F1665" i="7"/>
  <c r="F1666" i="7"/>
  <c r="F1667" i="7"/>
  <c r="F1668" i="7"/>
  <c r="F1669" i="7"/>
  <c r="F1670" i="7"/>
  <c r="F1671" i="7"/>
  <c r="F1672" i="7"/>
  <c r="F1673" i="7"/>
  <c r="F1674" i="7"/>
  <c r="F1675" i="7"/>
  <c r="F1676" i="7"/>
  <c r="F1677" i="7"/>
  <c r="F1678" i="7"/>
  <c r="F1679" i="7"/>
  <c r="F1680" i="7"/>
  <c r="F1681" i="7"/>
  <c r="F1682" i="7"/>
  <c r="F1683" i="7"/>
  <c r="F1684" i="7"/>
  <c r="F1685" i="7"/>
  <c r="F1686" i="7"/>
  <c r="F1687" i="7"/>
  <c r="F1688" i="7"/>
  <c r="F1689" i="7"/>
  <c r="F1690" i="7"/>
  <c r="F1691" i="7"/>
  <c r="F1692" i="7"/>
  <c r="F1693" i="7"/>
  <c r="F1694" i="7"/>
  <c r="F1695" i="7"/>
  <c r="F1696" i="7"/>
  <c r="F1697" i="7"/>
  <c r="F1698" i="7"/>
  <c r="F1699" i="7"/>
  <c r="F1700" i="7"/>
  <c r="F1701" i="7"/>
  <c r="F1702" i="7"/>
  <c r="F1703" i="7"/>
  <c r="F1704" i="7"/>
  <c r="F1705" i="7"/>
  <c r="F1706" i="7"/>
  <c r="F1707" i="7"/>
  <c r="F1708" i="7"/>
  <c r="F1709" i="7"/>
  <c r="F1710" i="7"/>
  <c r="F1711" i="7"/>
  <c r="F1712" i="7"/>
  <c r="F1713" i="7"/>
  <c r="F1714" i="7"/>
  <c r="F1715" i="7"/>
  <c r="F1716" i="7"/>
  <c r="F1717" i="7"/>
  <c r="F1718" i="7"/>
  <c r="F1719" i="7"/>
  <c r="F1720" i="7"/>
  <c r="F1721" i="7"/>
  <c r="F1722" i="7"/>
  <c r="F1723" i="7"/>
  <c r="F1724" i="7"/>
  <c r="F1725" i="7"/>
  <c r="F1726" i="7"/>
  <c r="F1727" i="7"/>
  <c r="F1728" i="7"/>
  <c r="F1729" i="7"/>
  <c r="F1730" i="7"/>
  <c r="F1731" i="7"/>
  <c r="F1732" i="7"/>
  <c r="F1733" i="7"/>
  <c r="F1734" i="7"/>
  <c r="F1735" i="7"/>
  <c r="F1736" i="7"/>
  <c r="F1737" i="7"/>
  <c r="F1738" i="7"/>
  <c r="F1739" i="7"/>
  <c r="F1740" i="7"/>
  <c r="F1741" i="7"/>
  <c r="F1742" i="7"/>
  <c r="F1743" i="7"/>
  <c r="F1744" i="7"/>
  <c r="F1745" i="7"/>
  <c r="F1746" i="7"/>
  <c r="F1747" i="7"/>
  <c r="F1748" i="7"/>
  <c r="F1749" i="7"/>
  <c r="F1750" i="7"/>
  <c r="F1751" i="7"/>
  <c r="F1752" i="7"/>
  <c r="F1753" i="7"/>
  <c r="F1754" i="7"/>
  <c r="F1755" i="7"/>
  <c r="F1756" i="7"/>
  <c r="F1757" i="7"/>
  <c r="F1758" i="7"/>
  <c r="F1759" i="7"/>
  <c r="F1760" i="7"/>
  <c r="F1761" i="7"/>
  <c r="F1762" i="7"/>
  <c r="F1763" i="7"/>
  <c r="F1764" i="7"/>
  <c r="F1765" i="7"/>
  <c r="F1766" i="7"/>
  <c r="F1767" i="7"/>
  <c r="F1768" i="7"/>
  <c r="F1769" i="7"/>
  <c r="F1770" i="7"/>
  <c r="F1771" i="7"/>
  <c r="F1772" i="7"/>
  <c r="F1773" i="7"/>
  <c r="F1774" i="7"/>
  <c r="F1775" i="7"/>
  <c r="F1776" i="7"/>
  <c r="F1777" i="7"/>
  <c r="F1778" i="7"/>
  <c r="F1779" i="7"/>
  <c r="F1780" i="7"/>
  <c r="F1781" i="7"/>
  <c r="F1782" i="7"/>
  <c r="F1783" i="7"/>
  <c r="F1784" i="7"/>
  <c r="F1785" i="7"/>
  <c r="F1786" i="7"/>
  <c r="F1787" i="7"/>
  <c r="F1788" i="7"/>
  <c r="F1789" i="7"/>
  <c r="F1790" i="7"/>
  <c r="F1791" i="7"/>
  <c r="F1792" i="7"/>
  <c r="F1793" i="7"/>
  <c r="F1794" i="7"/>
  <c r="F1795" i="7"/>
  <c r="F1796" i="7"/>
  <c r="F1797" i="7"/>
  <c r="F1798" i="7"/>
  <c r="F1799" i="7"/>
  <c r="F1800" i="7"/>
  <c r="F1801" i="7"/>
  <c r="F1802" i="7"/>
  <c r="F1803" i="7"/>
  <c r="F1804" i="7"/>
  <c r="F1805" i="7"/>
  <c r="F1806" i="7"/>
  <c r="F1807" i="7"/>
  <c r="F1808" i="7"/>
  <c r="F1809" i="7"/>
  <c r="F1810" i="7"/>
  <c r="F1811" i="7"/>
  <c r="F1812" i="7"/>
  <c r="F1813" i="7"/>
  <c r="F1814" i="7"/>
  <c r="F1815" i="7"/>
  <c r="F1816" i="7"/>
  <c r="F1817" i="7"/>
  <c r="F1818" i="7"/>
  <c r="F1819" i="7"/>
  <c r="F1820" i="7"/>
  <c r="F1821" i="7"/>
  <c r="F1822" i="7"/>
  <c r="F1823" i="7"/>
  <c r="F1824" i="7"/>
  <c r="F1825" i="7"/>
  <c r="F1826" i="7"/>
  <c r="F1827" i="7"/>
  <c r="F1828" i="7"/>
  <c r="F1829" i="7"/>
  <c r="F1830" i="7"/>
  <c r="F1831" i="7"/>
  <c r="F1832" i="7"/>
  <c r="F1833" i="7"/>
  <c r="F1834" i="7"/>
  <c r="F1835" i="7"/>
  <c r="F1836" i="7"/>
  <c r="F1837" i="7"/>
  <c r="F1838" i="7"/>
  <c r="F1839" i="7"/>
  <c r="F1840" i="7"/>
  <c r="F1841" i="7"/>
  <c r="F1842" i="7"/>
  <c r="F1843" i="7"/>
  <c r="F1844" i="7"/>
  <c r="F1845" i="7"/>
  <c r="F1846" i="7"/>
  <c r="F1847" i="7"/>
  <c r="F1848" i="7"/>
  <c r="F1849" i="7"/>
  <c r="F1850" i="7"/>
  <c r="F1851" i="7"/>
  <c r="F1852" i="7"/>
  <c r="F1853" i="7"/>
  <c r="F1854" i="7"/>
  <c r="F1855" i="7"/>
  <c r="F1856" i="7"/>
  <c r="F1857" i="7"/>
  <c r="F1858" i="7"/>
  <c r="F1859" i="7"/>
  <c r="F1860" i="7"/>
  <c r="F1861" i="7"/>
  <c r="F1862" i="7"/>
  <c r="F1863" i="7"/>
  <c r="F1864" i="7"/>
  <c r="F1865" i="7"/>
  <c r="F1866" i="7"/>
  <c r="F1867" i="7"/>
  <c r="F1868" i="7"/>
  <c r="F1869" i="7"/>
  <c r="F1870" i="7"/>
  <c r="F1871" i="7"/>
  <c r="F1872" i="7"/>
  <c r="F1873" i="7"/>
  <c r="F1874" i="7"/>
  <c r="F1875" i="7"/>
  <c r="F1876" i="7"/>
  <c r="F1877" i="7"/>
  <c r="F1878" i="7"/>
  <c r="F1879" i="7"/>
  <c r="F1880" i="7"/>
  <c r="F1881" i="7"/>
  <c r="F1882" i="7"/>
  <c r="F1883" i="7"/>
  <c r="F1884" i="7"/>
  <c r="F1885" i="7"/>
  <c r="F1886" i="7"/>
  <c r="F1887" i="7"/>
  <c r="F1888" i="7"/>
  <c r="F1889" i="7"/>
  <c r="F1890" i="7"/>
  <c r="F1891" i="7"/>
  <c r="F1892" i="7"/>
  <c r="F1893" i="7"/>
  <c r="F1894" i="7"/>
  <c r="F1895" i="7"/>
  <c r="F1896" i="7"/>
  <c r="F1897" i="7"/>
  <c r="F1898" i="7"/>
  <c r="F1899" i="7"/>
  <c r="F1900" i="7"/>
  <c r="F1901" i="7"/>
  <c r="F1902" i="7"/>
  <c r="F1903" i="7"/>
  <c r="F1904" i="7"/>
  <c r="F1905" i="7"/>
  <c r="F1906" i="7"/>
  <c r="F1907" i="7"/>
  <c r="F1908" i="7"/>
  <c r="F1909" i="7"/>
  <c r="F1910" i="7"/>
  <c r="F1911" i="7"/>
  <c r="F1912" i="7"/>
  <c r="F1913" i="7"/>
  <c r="F1914" i="7"/>
  <c r="F1915" i="7"/>
  <c r="F1916" i="7"/>
  <c r="F1917" i="7"/>
  <c r="F1918" i="7"/>
  <c r="F1919" i="7"/>
  <c r="F1920" i="7"/>
  <c r="F1921" i="7"/>
  <c r="F1922" i="7"/>
  <c r="F1923" i="7"/>
  <c r="F1924" i="7"/>
  <c r="F1925" i="7"/>
  <c r="F1926" i="7"/>
  <c r="F1927" i="7"/>
  <c r="F1928" i="7"/>
  <c r="F1929" i="7"/>
  <c r="F1930" i="7"/>
  <c r="F1931" i="7"/>
  <c r="F1932" i="7"/>
  <c r="F1933" i="7"/>
  <c r="F1934" i="7"/>
  <c r="F1935" i="7"/>
  <c r="F1936" i="7"/>
  <c r="F1937" i="7"/>
  <c r="F1938" i="7"/>
  <c r="F1939" i="7"/>
  <c r="F1940" i="7"/>
  <c r="F1941" i="7"/>
  <c r="F1942" i="7"/>
  <c r="F1943" i="7"/>
  <c r="F1944" i="7"/>
  <c r="F1945" i="7"/>
  <c r="F1946" i="7"/>
  <c r="F1947" i="7"/>
  <c r="F1948" i="7"/>
  <c r="F1949" i="7"/>
  <c r="F1950" i="7"/>
  <c r="F1951" i="7"/>
  <c r="F1952" i="7"/>
  <c r="F1953" i="7"/>
  <c r="F1954" i="7"/>
  <c r="F1955" i="7"/>
  <c r="F1956" i="7"/>
  <c r="F1957" i="7"/>
  <c r="F1958" i="7"/>
  <c r="F1959" i="7"/>
  <c r="F1960" i="7"/>
  <c r="F1961" i="7"/>
  <c r="F1962" i="7"/>
  <c r="F1963" i="7"/>
  <c r="F1964" i="7"/>
  <c r="F1965" i="7"/>
  <c r="F1966" i="7"/>
  <c r="F1967" i="7"/>
  <c r="F1968" i="7"/>
  <c r="F1969" i="7"/>
  <c r="F1970" i="7"/>
  <c r="F1971" i="7"/>
  <c r="F1972" i="7"/>
  <c r="F1973" i="7"/>
  <c r="F1974" i="7"/>
  <c r="F1975" i="7"/>
  <c r="F1976" i="7"/>
  <c r="F1977" i="7"/>
  <c r="F1978" i="7"/>
  <c r="F1979" i="7"/>
  <c r="F1980" i="7"/>
  <c r="F1981" i="7"/>
  <c r="F1982" i="7"/>
  <c r="F1983" i="7"/>
  <c r="F1984" i="7"/>
  <c r="F1985" i="7"/>
  <c r="F1986" i="7"/>
  <c r="F1987" i="7"/>
  <c r="F1988" i="7"/>
  <c r="F1989" i="7"/>
  <c r="F1990" i="7"/>
  <c r="F1991" i="7"/>
  <c r="F1992" i="7"/>
  <c r="F1993" i="7"/>
  <c r="F1994" i="7"/>
  <c r="F1995" i="7"/>
  <c r="F1996" i="7"/>
  <c r="F1997" i="7"/>
  <c r="F1998" i="7"/>
  <c r="F1999" i="7"/>
  <c r="F2000" i="7"/>
  <c r="F2001" i="7"/>
  <c r="F2002" i="7"/>
  <c r="F2003" i="7"/>
  <c r="F2004" i="7"/>
  <c r="F2005" i="7"/>
  <c r="F2006" i="7"/>
  <c r="F2007" i="7"/>
  <c r="F2008" i="7"/>
  <c r="F2009" i="7"/>
  <c r="F2010" i="7"/>
  <c r="F2011" i="7"/>
  <c r="F2012" i="7"/>
  <c r="F2013" i="7"/>
  <c r="F2014" i="7"/>
  <c r="F2015" i="7"/>
  <c r="F2016" i="7"/>
  <c r="F2017" i="7"/>
  <c r="F2018" i="7"/>
  <c r="F2019" i="7"/>
  <c r="F2020" i="7"/>
  <c r="F2021" i="7"/>
  <c r="F2022" i="7"/>
  <c r="F2023" i="7"/>
  <c r="F2024" i="7"/>
  <c r="F2025" i="7"/>
  <c r="F2026" i="7"/>
  <c r="F2027" i="7"/>
  <c r="F2028" i="7"/>
  <c r="F2029" i="7"/>
  <c r="F2030" i="7"/>
  <c r="F2031" i="7"/>
  <c r="F2032" i="7"/>
  <c r="F2033" i="7"/>
  <c r="F2034" i="7"/>
  <c r="F2035" i="7"/>
  <c r="F2036" i="7"/>
  <c r="F2037" i="7"/>
  <c r="F2038" i="7"/>
  <c r="F2039" i="7"/>
  <c r="F2040" i="7"/>
  <c r="F2041" i="7"/>
  <c r="F2042" i="7"/>
  <c r="F2043" i="7"/>
  <c r="F2044" i="7"/>
  <c r="F2045" i="7"/>
  <c r="F2046" i="7"/>
  <c r="F2047" i="7"/>
  <c r="F2048" i="7"/>
  <c r="F2049" i="7"/>
  <c r="F2050" i="7"/>
  <c r="F2051" i="7"/>
  <c r="F2052" i="7"/>
  <c r="F2053" i="7"/>
  <c r="F2054" i="7"/>
  <c r="F2055" i="7"/>
  <c r="F2056" i="7"/>
  <c r="F2057" i="7"/>
  <c r="F2058" i="7"/>
  <c r="F2059" i="7"/>
  <c r="F2060" i="7"/>
  <c r="F2061" i="7"/>
  <c r="F2062" i="7"/>
  <c r="F2063" i="7"/>
  <c r="F2064" i="7"/>
  <c r="F2065" i="7"/>
  <c r="F2066" i="7"/>
  <c r="F2067" i="7"/>
  <c r="F2068" i="7"/>
  <c r="F2069" i="7"/>
  <c r="F2070" i="7"/>
  <c r="F2071" i="7"/>
  <c r="F2072" i="7"/>
  <c r="F2073" i="7"/>
  <c r="F2074" i="7"/>
  <c r="F2075" i="7"/>
  <c r="F2076" i="7"/>
  <c r="F2077" i="7"/>
  <c r="F2078" i="7"/>
  <c r="F2079" i="7"/>
  <c r="F2080" i="7"/>
  <c r="F2081" i="7"/>
  <c r="F2083" i="7"/>
  <c r="F2084" i="7"/>
  <c r="F2086" i="7"/>
  <c r="F2087" i="7"/>
  <c r="F2088" i="7"/>
  <c r="F2089" i="7"/>
  <c r="F2090" i="7"/>
  <c r="F2091" i="7"/>
  <c r="F2092" i="7"/>
  <c r="F2093" i="7"/>
  <c r="F2094" i="7"/>
  <c r="F2095" i="7"/>
  <c r="F2096" i="7"/>
  <c r="F2097" i="7"/>
  <c r="F2098" i="7"/>
  <c r="F2099" i="7"/>
  <c r="F2100" i="7"/>
  <c r="F2101" i="7"/>
  <c r="F2102" i="7"/>
  <c r="F2103" i="7"/>
  <c r="F2104" i="7"/>
  <c r="F2105" i="7"/>
  <c r="F2106" i="7"/>
  <c r="F2107" i="7"/>
  <c r="F2108" i="7"/>
  <c r="F2109" i="7"/>
  <c r="F2110" i="7"/>
  <c r="F2111" i="7"/>
  <c r="F2112" i="7"/>
  <c r="F2113" i="7"/>
  <c r="F2114" i="7"/>
  <c r="F2115" i="7"/>
  <c r="F2116" i="7"/>
  <c r="F2117" i="7"/>
  <c r="F2118" i="7"/>
  <c r="F2119" i="7"/>
  <c r="F2120" i="7"/>
  <c r="F2121" i="7"/>
  <c r="F2122" i="7"/>
  <c r="F2123" i="7"/>
  <c r="F2124" i="7"/>
  <c r="F2125" i="7"/>
  <c r="F2126" i="7"/>
  <c r="F2127" i="7"/>
  <c r="F2128" i="7"/>
  <c r="F2129" i="7"/>
  <c r="F2130" i="7"/>
  <c r="F2131" i="7"/>
  <c r="F2132" i="7"/>
  <c r="F2133" i="7"/>
  <c r="F2134" i="7"/>
  <c r="F2135" i="7"/>
  <c r="F2136" i="7"/>
  <c r="F2137" i="7"/>
  <c r="F2138" i="7"/>
  <c r="F2139" i="7"/>
  <c r="F2140" i="7"/>
  <c r="F2141" i="7"/>
  <c r="F2142" i="7"/>
  <c r="F2143" i="7"/>
  <c r="F2144" i="7"/>
  <c r="F2145" i="7"/>
  <c r="F2146" i="7"/>
  <c r="F2147" i="7"/>
  <c r="F2148" i="7"/>
  <c r="F2149" i="7"/>
  <c r="F2150" i="7"/>
  <c r="F2151" i="7"/>
  <c r="F2152" i="7"/>
  <c r="F2153" i="7"/>
  <c r="F2154" i="7"/>
  <c r="F2155" i="7"/>
  <c r="F2156" i="7"/>
  <c r="F2157" i="7"/>
  <c r="F2158" i="7"/>
  <c r="F2159" i="7"/>
  <c r="F2160" i="7"/>
  <c r="F2161" i="7"/>
  <c r="F2162" i="7"/>
  <c r="F2163" i="7"/>
  <c r="F2164" i="7"/>
  <c r="F2165" i="7"/>
  <c r="F2166" i="7"/>
  <c r="F2167" i="7"/>
  <c r="F2168" i="7"/>
  <c r="F2169" i="7"/>
  <c r="F2170" i="7"/>
  <c r="F2171" i="7"/>
  <c r="F2172" i="7"/>
  <c r="F2173" i="7"/>
  <c r="F2174" i="7"/>
  <c r="F2175" i="7"/>
  <c r="F2176" i="7"/>
  <c r="F2177" i="7"/>
  <c r="F2178" i="7"/>
  <c r="F2179" i="7"/>
  <c r="F2180" i="7"/>
  <c r="F2181" i="7"/>
  <c r="F2182" i="7"/>
  <c r="F2183" i="7"/>
  <c r="F2184" i="7"/>
  <c r="F2185" i="7"/>
  <c r="F2186" i="7"/>
  <c r="F2187" i="7"/>
  <c r="F2188" i="7"/>
  <c r="F2189" i="7"/>
  <c r="F2190" i="7"/>
  <c r="F2191" i="7"/>
  <c r="F2192" i="7"/>
  <c r="F2193" i="7"/>
  <c r="F2194" i="7"/>
  <c r="F2195" i="7"/>
  <c r="F2196" i="7"/>
  <c r="F2197" i="7"/>
  <c r="F2198" i="7"/>
  <c r="F2199" i="7"/>
  <c r="F2200" i="7"/>
  <c r="F2201" i="7"/>
  <c r="F2202" i="7"/>
  <c r="F2203" i="7"/>
  <c r="F2204" i="7"/>
  <c r="F2205" i="7"/>
  <c r="F2206" i="7"/>
  <c r="F2207" i="7"/>
  <c r="F2208" i="7"/>
  <c r="F2209" i="7"/>
  <c r="F2210" i="7"/>
  <c r="F2211" i="7"/>
  <c r="F2212" i="7"/>
  <c r="F2213" i="7"/>
  <c r="F2214" i="7"/>
  <c r="F2215" i="7"/>
  <c r="F2216" i="7"/>
  <c r="F2217" i="7"/>
  <c r="F2218" i="7"/>
  <c r="F2219" i="7"/>
  <c r="F2220" i="7"/>
  <c r="F2221" i="7"/>
  <c r="F2222" i="7"/>
  <c r="F2223" i="7"/>
  <c r="F2224" i="7"/>
  <c r="F2225" i="7"/>
  <c r="F2226" i="7"/>
  <c r="F2227" i="7"/>
  <c r="F2228" i="7"/>
  <c r="F2229" i="7"/>
  <c r="F2230" i="7"/>
  <c r="F2231" i="7"/>
  <c r="F2232" i="7"/>
  <c r="F2233" i="7"/>
  <c r="F2234" i="7"/>
  <c r="F2235" i="7"/>
  <c r="F2236" i="7"/>
  <c r="F2237" i="7"/>
  <c r="F2238" i="7"/>
  <c r="F2239" i="7"/>
  <c r="F2240" i="7"/>
  <c r="F2241" i="7"/>
  <c r="F2242" i="7"/>
  <c r="F2243" i="7"/>
  <c r="F2244" i="7"/>
  <c r="F2245" i="7"/>
  <c r="F2246" i="7"/>
  <c r="F2247" i="7"/>
  <c r="F2248" i="7"/>
  <c r="F2249" i="7"/>
  <c r="F2250" i="7"/>
  <c r="F2251" i="7"/>
  <c r="F2252" i="7"/>
  <c r="F2253" i="7"/>
  <c r="F2254" i="7"/>
  <c r="F2255" i="7"/>
  <c r="F2256" i="7"/>
  <c r="F2257" i="7"/>
  <c r="F2258" i="7"/>
  <c r="F2259" i="7"/>
  <c r="F2260" i="7"/>
  <c r="F2261" i="7"/>
  <c r="F2262" i="7"/>
  <c r="F2263" i="7"/>
  <c r="F2264" i="7"/>
  <c r="F2265" i="7"/>
  <c r="F2266" i="7"/>
  <c r="F2267" i="7"/>
  <c r="F2268" i="7"/>
  <c r="F2269" i="7"/>
  <c r="F2270" i="7"/>
  <c r="F2271" i="7"/>
  <c r="F2272" i="7"/>
  <c r="F2273" i="7"/>
  <c r="F2274" i="7"/>
  <c r="F2275" i="7"/>
  <c r="F2276" i="7"/>
  <c r="F2277" i="7"/>
  <c r="F2278" i="7"/>
  <c r="F2279" i="7"/>
  <c r="F2280" i="7"/>
  <c r="F2281" i="7"/>
  <c r="F2282" i="7"/>
  <c r="F2283" i="7"/>
  <c r="F2284" i="7"/>
  <c r="F2285" i="7"/>
  <c r="F2286" i="7"/>
  <c r="F2287" i="7"/>
  <c r="F2290" i="7"/>
  <c r="F2291" i="7"/>
  <c r="F2292" i="7"/>
  <c r="F2293" i="7"/>
  <c r="F2294" i="7"/>
  <c r="F2295" i="7"/>
  <c r="F2296" i="7"/>
  <c r="F2297" i="7"/>
  <c r="F2298" i="7"/>
  <c r="F2299" i="7"/>
  <c r="F2300" i="7"/>
  <c r="F2301" i="7"/>
  <c r="F2302" i="7"/>
  <c r="F2303" i="7"/>
  <c r="F2304" i="7"/>
  <c r="F2305" i="7"/>
  <c r="F2306" i="7"/>
  <c r="F2307" i="7"/>
  <c r="F2308" i="7"/>
  <c r="F2309" i="7"/>
  <c r="F2310" i="7"/>
  <c r="F2311" i="7"/>
  <c r="F2312" i="7"/>
  <c r="F2313" i="7"/>
  <c r="F2314" i="7"/>
  <c r="F2315" i="7"/>
  <c r="F2316" i="7"/>
  <c r="F2317" i="7"/>
  <c r="F2318" i="7"/>
  <c r="F2319" i="7"/>
  <c r="F2320" i="7"/>
  <c r="F2321" i="7"/>
  <c r="F2322" i="7"/>
  <c r="F2323" i="7"/>
  <c r="F2324" i="7"/>
  <c r="F2325" i="7"/>
  <c r="F2326" i="7"/>
  <c r="F2327" i="7"/>
  <c r="F2328" i="7"/>
  <c r="F2329" i="7"/>
  <c r="F2330" i="7"/>
  <c r="F2331" i="7"/>
  <c r="F2332" i="7"/>
  <c r="F2333" i="7"/>
  <c r="F2334" i="7"/>
  <c r="F2335" i="7"/>
  <c r="F2336" i="7"/>
  <c r="F2337" i="7"/>
  <c r="F2338" i="7"/>
  <c r="F2339" i="7"/>
  <c r="F2340" i="7"/>
  <c r="F2341" i="7"/>
  <c r="F2342" i="7"/>
  <c r="F2343" i="7"/>
  <c r="F2344" i="7"/>
  <c r="F2345" i="7"/>
  <c r="F2346" i="7"/>
  <c r="F2347" i="7"/>
  <c r="F2348" i="7"/>
  <c r="F2349" i="7"/>
  <c r="F2350" i="7"/>
  <c r="F2351" i="7"/>
  <c r="F2352" i="7"/>
  <c r="F2353" i="7"/>
  <c r="F2354" i="7"/>
  <c r="F2355" i="7"/>
  <c r="F2356" i="7"/>
  <c r="F2357" i="7"/>
  <c r="F2358" i="7"/>
  <c r="F2359" i="7"/>
  <c r="F2360" i="7"/>
  <c r="F2361" i="7"/>
  <c r="F2362" i="7"/>
  <c r="F2363" i="7"/>
  <c r="F2364" i="7"/>
  <c r="F2365" i="7"/>
  <c r="F2366" i="7"/>
  <c r="F2367" i="7"/>
  <c r="F2368" i="7"/>
  <c r="F2369" i="7"/>
  <c r="F2370" i="7"/>
  <c r="F2371" i="7"/>
  <c r="F2372" i="7"/>
  <c r="F2373" i="7"/>
  <c r="F2374" i="7"/>
  <c r="F2375" i="7"/>
  <c r="F2376" i="7"/>
  <c r="F2377" i="7"/>
  <c r="F2378" i="7"/>
  <c r="F2379" i="7"/>
  <c r="F2380" i="7"/>
  <c r="F2381" i="7"/>
  <c r="F2382" i="7"/>
  <c r="F2383" i="7"/>
  <c r="F2384" i="7"/>
  <c r="F2385" i="7"/>
  <c r="F2386" i="7"/>
  <c r="F2387" i="7"/>
  <c r="F2388" i="7"/>
  <c r="F2389" i="7"/>
  <c r="F2390" i="7"/>
  <c r="F2391" i="7"/>
  <c r="F2392" i="7"/>
  <c r="F2393" i="7"/>
  <c r="F2394" i="7"/>
  <c r="F2395" i="7"/>
  <c r="F2396" i="7"/>
  <c r="F2397" i="7"/>
  <c r="F2398" i="7"/>
  <c r="F2399" i="7"/>
  <c r="F2400" i="7"/>
  <c r="F2401" i="7"/>
  <c r="F2402" i="7"/>
  <c r="F2403" i="7"/>
  <c r="F2404" i="7"/>
  <c r="F2405" i="7"/>
  <c r="F2406" i="7"/>
  <c r="F2407" i="7"/>
  <c r="F2408" i="7"/>
  <c r="F2409" i="7"/>
  <c r="F2410" i="7"/>
  <c r="F2411" i="7"/>
  <c r="F2412" i="7"/>
  <c r="F2413" i="7"/>
  <c r="F2414" i="7"/>
  <c r="F2415" i="7"/>
  <c r="F2416" i="7"/>
  <c r="F2417" i="7"/>
  <c r="F2418" i="7"/>
  <c r="F2419" i="7"/>
  <c r="F2420" i="7"/>
  <c r="F2421" i="7"/>
  <c r="F2422" i="7"/>
  <c r="F2423" i="7"/>
  <c r="F2424" i="7"/>
  <c r="F2425" i="7"/>
  <c r="F2426" i="7"/>
  <c r="F2427" i="7"/>
  <c r="F2428" i="7"/>
  <c r="F2429" i="7"/>
  <c r="F2430" i="7"/>
  <c r="F2431" i="7"/>
  <c r="F2432" i="7"/>
  <c r="F2433" i="7"/>
  <c r="F2434" i="7"/>
  <c r="F2435" i="7"/>
  <c r="F2436" i="7"/>
  <c r="F2437" i="7"/>
  <c r="F2438" i="7"/>
  <c r="F2439" i="7"/>
  <c r="F2440" i="7"/>
  <c r="F2441" i="7"/>
  <c r="F2442" i="7"/>
  <c r="F2" i="7"/>
  <c r="Z3" i="7"/>
  <c r="Z4" i="7"/>
  <c r="Z5" i="7"/>
  <c r="Z6" i="7"/>
  <c r="Z7" i="7"/>
  <c r="Z8" i="7"/>
  <c r="Z9" i="7"/>
  <c r="Z10" i="7"/>
  <c r="Z11" i="7"/>
  <c r="Z12" i="7"/>
  <c r="Z13" i="7"/>
  <c r="Z14" i="7"/>
  <c r="Z15" i="7"/>
  <c r="Z16" i="7"/>
  <c r="Z17" i="7"/>
  <c r="Z18" i="7"/>
  <c r="Z19" i="7"/>
  <c r="Z20" i="7"/>
  <c r="Z21" i="7"/>
  <c r="Z22" i="7"/>
  <c r="Z23" i="7"/>
  <c r="Z24" i="7"/>
  <c r="Z25" i="7"/>
  <c r="Z26" i="7"/>
  <c r="Z27" i="7"/>
  <c r="Z28" i="7"/>
  <c r="Z29" i="7"/>
  <c r="Z30" i="7"/>
  <c r="Z31" i="7"/>
  <c r="Z32" i="7"/>
  <c r="Z33" i="7"/>
  <c r="Z34" i="7"/>
  <c r="Z35" i="7"/>
  <c r="Z36" i="7"/>
  <c r="Z37" i="7"/>
  <c r="Z38" i="7"/>
  <c r="Z39" i="7"/>
  <c r="Z40" i="7"/>
  <c r="Z41" i="7"/>
  <c r="Z42" i="7"/>
  <c r="Z43" i="7"/>
  <c r="Z44" i="7"/>
  <c r="Z45" i="7"/>
  <c r="Z46" i="7"/>
  <c r="Z47" i="7"/>
  <c r="Z48" i="7"/>
  <c r="Z49" i="7"/>
  <c r="Z50" i="7"/>
  <c r="Z51" i="7"/>
  <c r="Z52" i="7"/>
  <c r="Z53" i="7"/>
  <c r="Z54" i="7"/>
  <c r="Z55" i="7"/>
  <c r="Z56" i="7"/>
  <c r="Z57" i="7"/>
  <c r="Z58" i="7"/>
  <c r="Z59" i="7"/>
  <c r="Z60" i="7"/>
  <c r="Z61" i="7"/>
  <c r="Z62" i="7"/>
  <c r="Z63" i="7"/>
  <c r="Z64" i="7"/>
  <c r="Z65" i="7"/>
  <c r="Z66" i="7"/>
  <c r="Z67" i="7"/>
  <c r="Z68" i="7"/>
  <c r="Z69" i="7"/>
  <c r="Z70" i="7"/>
  <c r="Z71" i="7"/>
  <c r="Z72" i="7"/>
  <c r="Z73" i="7"/>
  <c r="Z74" i="7"/>
  <c r="Z75" i="7"/>
  <c r="Z76" i="7"/>
  <c r="Z77" i="7"/>
  <c r="Z78" i="7"/>
  <c r="Z79" i="7"/>
  <c r="Z80" i="7"/>
  <c r="Z81" i="7"/>
  <c r="Z82" i="7"/>
  <c r="Z83" i="7"/>
  <c r="Z84" i="7"/>
  <c r="Z85" i="7"/>
  <c r="Z86" i="7"/>
  <c r="Z87" i="7"/>
  <c r="Z88" i="7"/>
  <c r="Z89" i="7"/>
  <c r="Z90" i="7"/>
  <c r="Z91" i="7"/>
  <c r="Z92" i="7"/>
  <c r="Z93" i="7"/>
  <c r="Z94" i="7"/>
  <c r="Z95" i="7"/>
  <c r="Z96" i="7"/>
  <c r="Z97" i="7"/>
  <c r="Z98" i="7"/>
  <c r="Z99" i="7"/>
  <c r="Z100" i="7"/>
  <c r="Z101" i="7"/>
  <c r="Z102" i="7"/>
  <c r="Z103" i="7"/>
  <c r="Z104" i="7"/>
  <c r="Z105" i="7"/>
  <c r="Z106" i="7"/>
  <c r="Z107" i="7"/>
  <c r="Z108" i="7"/>
  <c r="Z109" i="7"/>
  <c r="Z110" i="7"/>
  <c r="Z111" i="7"/>
  <c r="Z112" i="7"/>
  <c r="Z113" i="7"/>
  <c r="Z114" i="7"/>
  <c r="Z115" i="7"/>
  <c r="Z116" i="7"/>
  <c r="Z117" i="7"/>
  <c r="Z118" i="7"/>
  <c r="Z119" i="7"/>
  <c r="Z120" i="7"/>
  <c r="Z121" i="7"/>
  <c r="Z122" i="7"/>
  <c r="Z123" i="7"/>
  <c r="Z124" i="7"/>
  <c r="Z125" i="7"/>
  <c r="Z126" i="7"/>
  <c r="Z127" i="7"/>
  <c r="Z128" i="7"/>
  <c r="Z129" i="7"/>
  <c r="Z130" i="7"/>
  <c r="Z131" i="7"/>
  <c r="Z132" i="7"/>
  <c r="Z133" i="7"/>
  <c r="Z134" i="7"/>
  <c r="Z135" i="7"/>
  <c r="Z136" i="7"/>
  <c r="Z137" i="7"/>
  <c r="Z138" i="7"/>
  <c r="Z139" i="7"/>
  <c r="Z140" i="7"/>
  <c r="Z141" i="7"/>
  <c r="Z142" i="7"/>
  <c r="Z143" i="7"/>
  <c r="Z144" i="7"/>
  <c r="Z145" i="7"/>
  <c r="Z146" i="7"/>
  <c r="Z147" i="7"/>
  <c r="Z148" i="7"/>
  <c r="Z149" i="7"/>
  <c r="Z150" i="7"/>
  <c r="Z151" i="7"/>
  <c r="Z152" i="7"/>
  <c r="Z153" i="7"/>
  <c r="Z154" i="7"/>
  <c r="Z155" i="7"/>
  <c r="Z156" i="7"/>
  <c r="Z157" i="7"/>
  <c r="Z158" i="7"/>
  <c r="Z159" i="7"/>
  <c r="Z160" i="7"/>
  <c r="Z161" i="7"/>
  <c r="Z162" i="7"/>
  <c r="Z163" i="7"/>
  <c r="Z164" i="7"/>
  <c r="Z165" i="7"/>
  <c r="Z166" i="7"/>
  <c r="Z167" i="7"/>
  <c r="Z168" i="7"/>
  <c r="Z169" i="7"/>
  <c r="Z170" i="7"/>
  <c r="Z171" i="7"/>
  <c r="Z172" i="7"/>
  <c r="Z173" i="7"/>
  <c r="Z174" i="7"/>
  <c r="Z175" i="7"/>
  <c r="Z176" i="7"/>
  <c r="Z177" i="7"/>
  <c r="Z178" i="7"/>
  <c r="Z179" i="7"/>
  <c r="Z180" i="7"/>
  <c r="Z181" i="7"/>
  <c r="Z182" i="7"/>
  <c r="Z183" i="7"/>
  <c r="Z184" i="7"/>
  <c r="Z185" i="7"/>
  <c r="Z186" i="7"/>
  <c r="Z187" i="7"/>
  <c r="Z188" i="7"/>
  <c r="Z189" i="7"/>
  <c r="Z190" i="7"/>
  <c r="Z191" i="7"/>
  <c r="Z192" i="7"/>
  <c r="Z193" i="7"/>
  <c r="Z194" i="7"/>
  <c r="Z195" i="7"/>
  <c r="Z196" i="7"/>
  <c r="Z197" i="7"/>
  <c r="Z198" i="7"/>
  <c r="Z199" i="7"/>
  <c r="Z200" i="7"/>
  <c r="Z201" i="7"/>
  <c r="Z202" i="7"/>
  <c r="Z203" i="7"/>
  <c r="Z204" i="7"/>
  <c r="Z205" i="7"/>
  <c r="Z206" i="7"/>
  <c r="Z207" i="7"/>
  <c r="Z208" i="7"/>
  <c r="Z209" i="7"/>
  <c r="Z210" i="7"/>
  <c r="Z211" i="7"/>
  <c r="Z212" i="7"/>
  <c r="Z213" i="7"/>
  <c r="Z214" i="7"/>
  <c r="Z215" i="7"/>
  <c r="Z216" i="7"/>
  <c r="Z217" i="7"/>
  <c r="Z218" i="7"/>
  <c r="Z219" i="7"/>
  <c r="Z220" i="7"/>
  <c r="Z221" i="7"/>
  <c r="Z222" i="7"/>
  <c r="Z223" i="7"/>
  <c r="Z224" i="7"/>
  <c r="Z225" i="7"/>
  <c r="Z226" i="7"/>
  <c r="Z227" i="7"/>
  <c r="Z228" i="7"/>
  <c r="Z229" i="7"/>
  <c r="Z230" i="7"/>
  <c r="Z231" i="7"/>
  <c r="Z232" i="7"/>
  <c r="Z233" i="7"/>
  <c r="Z234" i="7"/>
  <c r="Z235" i="7"/>
  <c r="Z236" i="7"/>
  <c r="Z237" i="7"/>
  <c r="Z238" i="7"/>
  <c r="Z239" i="7"/>
  <c r="Z240" i="7"/>
  <c r="Z241" i="7"/>
  <c r="Z242" i="7"/>
  <c r="Z243" i="7"/>
  <c r="Z244" i="7"/>
  <c r="Z245" i="7"/>
  <c r="Z246" i="7"/>
  <c r="Z247" i="7"/>
  <c r="Z248" i="7"/>
  <c r="Z249" i="7"/>
  <c r="Z250" i="7"/>
  <c r="Z251" i="7"/>
  <c r="Z252" i="7"/>
  <c r="Z253" i="7"/>
  <c r="Z254" i="7"/>
  <c r="Z255" i="7"/>
  <c r="Z256" i="7"/>
  <c r="Z257" i="7"/>
  <c r="Z258" i="7"/>
  <c r="Z259" i="7"/>
  <c r="Z260" i="7"/>
  <c r="Z261" i="7"/>
  <c r="Z262" i="7"/>
  <c r="Z263" i="7"/>
  <c r="Z264" i="7"/>
  <c r="Z265" i="7"/>
  <c r="Z266" i="7"/>
  <c r="Z267" i="7"/>
  <c r="Z268" i="7"/>
  <c r="Z269" i="7"/>
  <c r="Z270" i="7"/>
  <c r="Z271" i="7"/>
  <c r="Z272" i="7"/>
  <c r="Z273" i="7"/>
  <c r="Z274" i="7"/>
  <c r="Z275" i="7"/>
  <c r="Z276" i="7"/>
  <c r="Z277" i="7"/>
  <c r="Z278" i="7"/>
  <c r="Z279" i="7"/>
  <c r="Z280" i="7"/>
  <c r="Z281" i="7"/>
  <c r="Z282" i="7"/>
  <c r="Z283" i="7"/>
  <c r="Z284" i="7"/>
  <c r="Z285" i="7"/>
  <c r="Z286" i="7"/>
  <c r="Z287" i="7"/>
  <c r="Z288" i="7"/>
  <c r="Z289" i="7"/>
  <c r="Z290" i="7"/>
  <c r="Z291" i="7"/>
  <c r="Z292" i="7"/>
  <c r="Z293" i="7"/>
  <c r="Z294" i="7"/>
  <c r="Z295" i="7"/>
  <c r="Z296" i="7"/>
  <c r="Z297" i="7"/>
  <c r="Z298" i="7"/>
  <c r="Z299" i="7"/>
  <c r="Z300" i="7"/>
  <c r="Z301" i="7"/>
  <c r="Z302" i="7"/>
  <c r="Z303" i="7"/>
  <c r="Z304" i="7"/>
  <c r="Z305" i="7"/>
  <c r="Z306" i="7"/>
  <c r="Z307" i="7"/>
  <c r="Z308" i="7"/>
  <c r="Z309" i="7"/>
  <c r="Z310" i="7"/>
  <c r="Z311" i="7"/>
  <c r="Z312" i="7"/>
  <c r="Z313" i="7"/>
  <c r="Z314" i="7"/>
  <c r="Z315" i="7"/>
  <c r="Z316" i="7"/>
  <c r="Z317" i="7"/>
  <c r="Z318" i="7"/>
  <c r="Z319" i="7"/>
  <c r="Z320" i="7"/>
  <c r="Z321" i="7"/>
  <c r="Z322" i="7"/>
  <c r="Z323" i="7"/>
  <c r="Z324" i="7"/>
  <c r="Z325" i="7"/>
  <c r="Z326" i="7"/>
  <c r="Z327" i="7"/>
  <c r="Z328" i="7"/>
  <c r="Z329" i="7"/>
  <c r="Z330" i="7"/>
  <c r="Z331" i="7"/>
  <c r="Z332" i="7"/>
  <c r="Z333" i="7"/>
  <c r="Z334" i="7"/>
  <c r="Z335" i="7"/>
  <c r="Z336" i="7"/>
  <c r="Z337" i="7"/>
  <c r="Z338" i="7"/>
  <c r="Z339" i="7"/>
  <c r="Z340" i="7"/>
  <c r="Z341" i="7"/>
  <c r="Z342" i="7"/>
  <c r="Z343" i="7"/>
  <c r="Z344" i="7"/>
  <c r="Z345" i="7"/>
  <c r="Z346" i="7"/>
  <c r="Z347" i="7"/>
  <c r="Z348" i="7"/>
  <c r="Z349" i="7"/>
  <c r="Z350" i="7"/>
  <c r="Z351" i="7"/>
  <c r="Z352" i="7"/>
  <c r="Z353" i="7"/>
  <c r="Z354" i="7"/>
  <c r="Z355" i="7"/>
  <c r="Z356" i="7"/>
  <c r="Z357" i="7"/>
  <c r="Z358" i="7"/>
  <c r="Z359" i="7"/>
  <c r="Z360" i="7"/>
  <c r="Z361" i="7"/>
  <c r="Z362" i="7"/>
  <c r="Z363" i="7"/>
  <c r="Z364" i="7"/>
  <c r="Z365" i="7"/>
  <c r="Z366" i="7"/>
  <c r="Z367" i="7"/>
  <c r="Z368" i="7"/>
  <c r="Z369" i="7"/>
  <c r="Z370" i="7"/>
  <c r="Z371" i="7"/>
  <c r="Z372" i="7"/>
  <c r="Z373" i="7"/>
  <c r="Z374" i="7"/>
  <c r="Z375" i="7"/>
  <c r="Z376" i="7"/>
  <c r="Z377" i="7"/>
  <c r="Z378" i="7"/>
  <c r="Z379" i="7"/>
  <c r="Z380" i="7"/>
  <c r="Z381" i="7"/>
  <c r="Z382" i="7"/>
  <c r="Z383" i="7"/>
  <c r="Z384" i="7"/>
  <c r="Z385" i="7"/>
  <c r="Z386" i="7"/>
  <c r="Z387" i="7"/>
  <c r="Z388" i="7"/>
  <c r="Z389" i="7"/>
  <c r="Z390" i="7"/>
  <c r="Z391" i="7"/>
  <c r="Z392" i="7"/>
  <c r="Z393" i="7"/>
  <c r="Z394" i="7"/>
  <c r="Z395" i="7"/>
  <c r="Z396" i="7"/>
  <c r="Z397" i="7"/>
  <c r="Z398" i="7"/>
  <c r="Z399" i="7"/>
  <c r="Z400" i="7"/>
  <c r="Z401" i="7"/>
  <c r="Z402" i="7"/>
  <c r="Z403" i="7"/>
  <c r="Z404" i="7"/>
  <c r="Z405" i="7"/>
  <c r="Z406" i="7"/>
  <c r="Z407" i="7"/>
  <c r="Z408" i="7"/>
  <c r="Z409" i="7"/>
  <c r="Z410" i="7"/>
  <c r="Z411" i="7"/>
  <c r="Z412" i="7"/>
  <c r="Z413" i="7"/>
  <c r="Z414" i="7"/>
  <c r="Z415" i="7"/>
  <c r="Z416" i="7"/>
  <c r="Z417" i="7"/>
  <c r="Z418" i="7"/>
  <c r="Z419" i="7"/>
  <c r="Z420" i="7"/>
  <c r="Z421" i="7"/>
  <c r="Z422" i="7"/>
  <c r="Z423" i="7"/>
  <c r="Z424" i="7"/>
  <c r="Z425" i="7"/>
  <c r="Z426" i="7"/>
  <c r="Z427" i="7"/>
  <c r="Z428" i="7"/>
  <c r="Z429" i="7"/>
  <c r="Z430" i="7"/>
  <c r="Z431" i="7"/>
  <c r="Z432" i="7"/>
  <c r="Z433" i="7"/>
  <c r="Z434" i="7"/>
  <c r="Z435" i="7"/>
  <c r="Z436" i="7"/>
  <c r="Z437" i="7"/>
  <c r="Z438" i="7"/>
  <c r="Z439" i="7"/>
  <c r="Z440" i="7"/>
  <c r="Z441" i="7"/>
  <c r="Z442" i="7"/>
  <c r="Z443" i="7"/>
  <c r="Z444" i="7"/>
  <c r="Z445" i="7"/>
  <c r="Z446" i="7"/>
  <c r="Z447" i="7"/>
  <c r="Z448" i="7"/>
  <c r="Z449" i="7"/>
  <c r="Z450" i="7"/>
  <c r="Z451" i="7"/>
  <c r="Z452" i="7"/>
  <c r="Z453" i="7"/>
  <c r="Z454" i="7"/>
  <c r="Z455" i="7"/>
  <c r="Z456" i="7"/>
  <c r="Z457" i="7"/>
  <c r="Z458" i="7"/>
  <c r="Z459" i="7"/>
  <c r="Z460" i="7"/>
  <c r="Z461" i="7"/>
  <c r="Z462" i="7"/>
  <c r="Z463" i="7"/>
  <c r="Z464" i="7"/>
  <c r="Z465" i="7"/>
  <c r="Z466" i="7"/>
  <c r="Z467" i="7"/>
  <c r="Z468" i="7"/>
  <c r="Z469" i="7"/>
  <c r="Z470" i="7"/>
  <c r="Z471" i="7"/>
  <c r="Z472" i="7"/>
  <c r="Z473" i="7"/>
  <c r="Z474" i="7"/>
  <c r="Z475" i="7"/>
  <c r="Z476" i="7"/>
  <c r="Z477" i="7"/>
  <c r="Z478" i="7"/>
  <c r="Z479" i="7"/>
  <c r="Z480" i="7"/>
  <c r="Z481" i="7"/>
  <c r="Z482" i="7"/>
  <c r="Z483" i="7"/>
  <c r="Z484" i="7"/>
  <c r="Z485" i="7"/>
  <c r="Z486" i="7"/>
  <c r="Z487" i="7"/>
  <c r="Z488" i="7"/>
  <c r="Z489" i="7"/>
  <c r="Z490" i="7"/>
  <c r="Z491" i="7"/>
  <c r="Z492" i="7"/>
  <c r="Z493" i="7"/>
  <c r="Z494" i="7"/>
  <c r="Z495" i="7"/>
  <c r="Z496" i="7"/>
  <c r="Z497" i="7"/>
  <c r="Z498" i="7"/>
  <c r="Z499" i="7"/>
  <c r="Z500" i="7"/>
  <c r="Z501" i="7"/>
  <c r="Z502" i="7"/>
  <c r="Z503" i="7"/>
  <c r="Z504" i="7"/>
  <c r="Z505" i="7"/>
  <c r="Z506" i="7"/>
  <c r="Z507" i="7"/>
  <c r="Z508" i="7"/>
  <c r="Z509" i="7"/>
  <c r="Z510" i="7"/>
  <c r="Z511" i="7"/>
  <c r="Z512" i="7"/>
  <c r="Z513" i="7"/>
  <c r="Z514" i="7"/>
  <c r="Z515" i="7"/>
  <c r="Z516" i="7"/>
  <c r="Z517" i="7"/>
  <c r="Z518" i="7"/>
  <c r="Z519" i="7"/>
  <c r="Z520" i="7"/>
  <c r="Z521" i="7"/>
  <c r="Z522" i="7"/>
  <c r="Z523" i="7"/>
  <c r="Z524" i="7"/>
  <c r="Z525" i="7"/>
  <c r="Z526" i="7"/>
  <c r="Z527" i="7"/>
  <c r="Z528" i="7"/>
  <c r="Z529" i="7"/>
  <c r="Z530" i="7"/>
  <c r="Z531" i="7"/>
  <c r="Z532" i="7"/>
  <c r="Z533" i="7"/>
  <c r="Z534" i="7"/>
  <c r="Z535" i="7"/>
  <c r="Z536" i="7"/>
  <c r="Z537" i="7"/>
  <c r="Z538" i="7"/>
  <c r="Z539" i="7"/>
  <c r="Z540" i="7"/>
  <c r="Z541" i="7"/>
  <c r="Z542" i="7"/>
  <c r="Z543" i="7"/>
  <c r="Z544" i="7"/>
  <c r="Z545" i="7"/>
  <c r="Z546" i="7"/>
  <c r="Z547" i="7"/>
  <c r="Z548" i="7"/>
  <c r="Z549" i="7"/>
  <c r="Z550" i="7"/>
  <c r="Z551" i="7"/>
  <c r="Z552" i="7"/>
  <c r="Z553" i="7"/>
  <c r="Z554" i="7"/>
  <c r="Z555" i="7"/>
  <c r="Z556" i="7"/>
  <c r="Z557" i="7"/>
  <c r="Z558" i="7"/>
  <c r="Z559" i="7"/>
  <c r="Z560" i="7"/>
  <c r="Z561" i="7"/>
  <c r="Z562" i="7"/>
  <c r="Z563" i="7"/>
  <c r="Z564" i="7"/>
  <c r="Z565" i="7"/>
  <c r="Z566" i="7"/>
  <c r="Z567" i="7"/>
  <c r="Z568" i="7"/>
  <c r="Z569" i="7"/>
  <c r="Z570" i="7"/>
  <c r="Z571" i="7"/>
  <c r="Z572" i="7"/>
  <c r="Z573" i="7"/>
  <c r="Z574" i="7"/>
  <c r="Z575" i="7"/>
  <c r="Z576" i="7"/>
  <c r="Z577" i="7"/>
  <c r="Z578" i="7"/>
  <c r="Z579" i="7"/>
  <c r="Z580" i="7"/>
  <c r="Z581" i="7"/>
  <c r="Z582" i="7"/>
  <c r="Z583" i="7"/>
  <c r="Z584" i="7"/>
  <c r="Z585" i="7"/>
  <c r="Z586" i="7"/>
  <c r="Z587" i="7"/>
  <c r="Z588" i="7"/>
  <c r="Z589" i="7"/>
  <c r="Z590" i="7"/>
  <c r="Z591" i="7"/>
  <c r="Z592" i="7"/>
  <c r="Z593" i="7"/>
  <c r="Z594" i="7"/>
  <c r="Z595" i="7"/>
  <c r="Z596" i="7"/>
  <c r="Z597" i="7"/>
  <c r="Z598" i="7"/>
  <c r="Z599" i="7"/>
  <c r="Z600" i="7"/>
  <c r="Z601" i="7"/>
  <c r="Z602" i="7"/>
  <c r="Z603" i="7"/>
  <c r="Z604" i="7"/>
  <c r="Z605" i="7"/>
  <c r="Z606" i="7"/>
  <c r="Z607" i="7"/>
  <c r="Z608" i="7"/>
  <c r="Z609" i="7"/>
  <c r="Z610" i="7"/>
  <c r="Z611" i="7"/>
  <c r="Z612" i="7"/>
  <c r="Z613" i="7"/>
  <c r="Z614" i="7"/>
  <c r="Z615" i="7"/>
  <c r="Z616" i="7"/>
  <c r="Z617" i="7"/>
  <c r="Z618" i="7"/>
  <c r="Z619" i="7"/>
  <c r="Z620" i="7"/>
  <c r="Z621" i="7"/>
  <c r="Z622" i="7"/>
  <c r="Z623" i="7"/>
  <c r="Z624" i="7"/>
  <c r="Z625" i="7"/>
  <c r="Z626" i="7"/>
  <c r="Z627" i="7"/>
  <c r="Z628" i="7"/>
  <c r="Z629" i="7"/>
  <c r="Z630" i="7"/>
  <c r="Z631" i="7"/>
  <c r="Z632" i="7"/>
  <c r="Z633" i="7"/>
  <c r="Z634" i="7"/>
  <c r="Z635" i="7"/>
  <c r="Z636" i="7"/>
  <c r="Z637" i="7"/>
  <c r="Z638" i="7"/>
  <c r="Z639" i="7"/>
  <c r="Z640" i="7"/>
  <c r="Z641" i="7"/>
  <c r="Z642" i="7"/>
  <c r="Z643" i="7"/>
  <c r="Z644" i="7"/>
  <c r="Z645" i="7"/>
  <c r="Z646" i="7"/>
  <c r="Z647" i="7"/>
  <c r="Z648" i="7"/>
  <c r="Z649" i="7"/>
  <c r="Z650" i="7"/>
  <c r="Z651" i="7"/>
  <c r="Z652" i="7"/>
  <c r="Z653" i="7"/>
  <c r="Z654" i="7"/>
  <c r="Z655" i="7"/>
  <c r="Z656" i="7"/>
  <c r="Z657" i="7"/>
  <c r="Z658" i="7"/>
  <c r="Z659" i="7"/>
  <c r="Z660" i="7"/>
  <c r="Z661" i="7"/>
  <c r="Z662" i="7"/>
  <c r="Z663" i="7"/>
  <c r="Z664" i="7"/>
  <c r="Z665" i="7"/>
  <c r="Z666" i="7"/>
  <c r="Z667" i="7"/>
  <c r="Z668" i="7"/>
  <c r="Z669" i="7"/>
  <c r="Z670" i="7"/>
  <c r="Z671" i="7"/>
  <c r="Z672" i="7"/>
  <c r="Z673" i="7"/>
  <c r="Z674" i="7"/>
  <c r="Z675" i="7"/>
  <c r="Z676" i="7"/>
  <c r="Z677" i="7"/>
  <c r="Z678" i="7"/>
  <c r="Z679" i="7"/>
  <c r="Z680" i="7"/>
  <c r="Z681" i="7"/>
  <c r="Z682" i="7"/>
  <c r="Z683" i="7"/>
  <c r="Z684" i="7"/>
  <c r="Z685" i="7"/>
  <c r="Z686" i="7"/>
  <c r="Z687" i="7"/>
  <c r="Z688" i="7"/>
  <c r="Z689" i="7"/>
  <c r="Z690" i="7"/>
  <c r="Z691" i="7"/>
  <c r="Z692" i="7"/>
  <c r="Z693" i="7"/>
  <c r="Z694" i="7"/>
  <c r="Z695" i="7"/>
  <c r="Z696" i="7"/>
  <c r="Z697" i="7"/>
  <c r="Z698" i="7"/>
  <c r="Z699" i="7"/>
  <c r="Z700" i="7"/>
  <c r="Z701" i="7"/>
  <c r="Z702" i="7"/>
  <c r="Z703" i="7"/>
  <c r="Z704" i="7"/>
  <c r="Z705" i="7"/>
  <c r="Z706" i="7"/>
  <c r="Z707" i="7"/>
  <c r="Z708" i="7"/>
  <c r="Z709" i="7"/>
  <c r="Z710" i="7"/>
  <c r="Z711" i="7"/>
  <c r="Z712" i="7"/>
  <c r="Z713" i="7"/>
  <c r="Z714" i="7"/>
  <c r="Z715" i="7"/>
  <c r="Z716" i="7"/>
  <c r="Z717" i="7"/>
  <c r="Z718" i="7"/>
  <c r="Z719" i="7"/>
  <c r="Z720" i="7"/>
  <c r="Z721" i="7"/>
  <c r="Z722" i="7"/>
  <c r="Z723" i="7"/>
  <c r="Z724" i="7"/>
  <c r="Z725" i="7"/>
  <c r="Z726" i="7"/>
  <c r="Z727" i="7"/>
  <c r="Z728" i="7"/>
  <c r="Z729" i="7"/>
  <c r="Z730" i="7"/>
  <c r="Z731" i="7"/>
  <c r="Z732" i="7"/>
  <c r="Z733" i="7"/>
  <c r="Z734" i="7"/>
  <c r="Z735" i="7"/>
  <c r="Z736" i="7"/>
  <c r="Z737" i="7"/>
  <c r="Z738" i="7"/>
  <c r="Z739" i="7"/>
  <c r="Z740" i="7"/>
  <c r="Z741" i="7"/>
  <c r="Z742" i="7"/>
  <c r="Z743" i="7"/>
  <c r="Z744" i="7"/>
  <c r="Z745" i="7"/>
  <c r="Z746" i="7"/>
  <c r="Z747" i="7"/>
  <c r="Z748" i="7"/>
  <c r="Z749" i="7"/>
  <c r="Z750" i="7"/>
  <c r="Z751" i="7"/>
  <c r="Z752" i="7"/>
  <c r="Z753" i="7"/>
  <c r="Z754" i="7"/>
  <c r="Z755" i="7"/>
  <c r="Z756" i="7"/>
  <c r="Z757" i="7"/>
  <c r="Z758" i="7"/>
  <c r="Z759" i="7"/>
  <c r="Z760" i="7"/>
  <c r="Z761" i="7"/>
  <c r="Z762" i="7"/>
  <c r="Z763" i="7"/>
  <c r="Z764" i="7"/>
  <c r="Z765" i="7"/>
  <c r="Z766" i="7"/>
  <c r="Z767" i="7"/>
  <c r="Z768" i="7"/>
  <c r="Z769" i="7"/>
  <c r="Z770" i="7"/>
  <c r="Z771" i="7"/>
  <c r="Z772" i="7"/>
  <c r="Z773" i="7"/>
  <c r="Z774" i="7"/>
  <c r="Z775" i="7"/>
  <c r="Z776" i="7"/>
  <c r="Z777" i="7"/>
  <c r="Z778" i="7"/>
  <c r="Z779" i="7"/>
  <c r="Z780" i="7"/>
  <c r="Z781" i="7"/>
  <c r="Z782" i="7"/>
  <c r="Z783" i="7"/>
  <c r="Z784" i="7"/>
  <c r="Z785" i="7"/>
  <c r="Z786" i="7"/>
  <c r="Z787" i="7"/>
  <c r="Z788" i="7"/>
  <c r="Z789" i="7"/>
  <c r="Z790" i="7"/>
  <c r="Z791" i="7"/>
  <c r="Z792" i="7"/>
  <c r="Z793" i="7"/>
  <c r="Z794" i="7"/>
  <c r="Z795" i="7"/>
  <c r="Z796" i="7"/>
  <c r="Z797" i="7"/>
  <c r="Z798" i="7"/>
  <c r="Z799" i="7"/>
  <c r="Z800" i="7"/>
  <c r="Z801" i="7"/>
  <c r="Z802" i="7"/>
  <c r="Z803" i="7"/>
  <c r="Z804" i="7"/>
  <c r="Z805" i="7"/>
  <c r="Z806" i="7"/>
  <c r="Z807" i="7"/>
  <c r="Z808" i="7"/>
  <c r="Z809" i="7"/>
  <c r="Z810" i="7"/>
  <c r="Z811" i="7"/>
  <c r="Z812" i="7"/>
  <c r="Z813" i="7"/>
  <c r="Z814" i="7"/>
  <c r="Z815" i="7"/>
  <c r="Z816" i="7"/>
  <c r="Z817" i="7"/>
  <c r="Z818" i="7"/>
  <c r="Z819" i="7"/>
  <c r="Z820" i="7"/>
  <c r="Z821" i="7"/>
  <c r="Z822" i="7"/>
  <c r="Z823" i="7"/>
  <c r="Z824" i="7"/>
  <c r="Z825" i="7"/>
  <c r="Z826" i="7"/>
  <c r="Z827" i="7"/>
  <c r="Z828" i="7"/>
  <c r="Z829" i="7"/>
  <c r="Z830" i="7"/>
  <c r="Z831" i="7"/>
  <c r="Z832" i="7"/>
  <c r="Z833" i="7"/>
  <c r="Z834" i="7"/>
  <c r="Z835" i="7"/>
  <c r="Z836" i="7"/>
  <c r="Z837" i="7"/>
  <c r="Z838" i="7"/>
  <c r="Z839" i="7"/>
  <c r="Z840" i="7"/>
  <c r="Z841" i="7"/>
  <c r="Z842" i="7"/>
  <c r="Z843" i="7"/>
  <c r="Z844" i="7"/>
  <c r="Z845" i="7"/>
  <c r="Z846" i="7"/>
  <c r="Z847" i="7"/>
  <c r="Z848" i="7"/>
  <c r="Z849" i="7"/>
  <c r="Z850" i="7"/>
  <c r="Z851" i="7"/>
  <c r="Z852" i="7"/>
  <c r="Z853" i="7"/>
  <c r="Z854" i="7"/>
  <c r="Z855" i="7"/>
  <c r="Z856" i="7"/>
  <c r="Z857" i="7"/>
  <c r="Z858" i="7"/>
  <c r="Z859" i="7"/>
  <c r="Z860" i="7"/>
  <c r="Z861" i="7"/>
  <c r="Z862" i="7"/>
  <c r="Z863" i="7"/>
  <c r="Z864" i="7"/>
  <c r="Z865" i="7"/>
  <c r="Z866" i="7"/>
  <c r="Z867" i="7"/>
  <c r="Z868" i="7"/>
  <c r="Z869" i="7"/>
  <c r="Z870" i="7"/>
  <c r="Z871" i="7"/>
  <c r="Z872" i="7"/>
  <c r="Z873" i="7"/>
  <c r="Z874" i="7"/>
  <c r="Z875" i="7"/>
  <c r="Z876" i="7"/>
  <c r="Z877" i="7"/>
  <c r="Z878" i="7"/>
  <c r="Z879" i="7"/>
  <c r="Z880" i="7"/>
  <c r="Z881" i="7"/>
  <c r="Z882" i="7"/>
  <c r="Z883" i="7"/>
  <c r="Z884" i="7"/>
  <c r="Z885" i="7"/>
  <c r="Z886" i="7"/>
  <c r="Z887" i="7"/>
  <c r="Z888" i="7"/>
  <c r="Z889" i="7"/>
  <c r="Z890" i="7"/>
  <c r="Z891" i="7"/>
  <c r="Z892" i="7"/>
  <c r="Z893" i="7"/>
  <c r="Z894" i="7"/>
  <c r="Z895" i="7"/>
  <c r="Z896" i="7"/>
  <c r="Z897" i="7"/>
  <c r="Z898" i="7"/>
  <c r="Z899" i="7"/>
  <c r="Z900" i="7"/>
  <c r="Z901" i="7"/>
  <c r="Z902" i="7"/>
  <c r="Z903" i="7"/>
  <c r="Z904" i="7"/>
  <c r="Z905" i="7"/>
  <c r="Z906" i="7"/>
  <c r="Z907" i="7"/>
  <c r="Z908" i="7"/>
  <c r="Z909" i="7"/>
  <c r="Z910" i="7"/>
  <c r="Z911" i="7"/>
  <c r="Z912" i="7"/>
  <c r="Z913" i="7"/>
  <c r="Z914" i="7"/>
  <c r="Z915" i="7"/>
  <c r="Z916" i="7"/>
  <c r="Z917" i="7"/>
  <c r="Z918" i="7"/>
  <c r="Z919" i="7"/>
  <c r="Z920" i="7"/>
  <c r="Z921" i="7"/>
  <c r="Z922" i="7"/>
  <c r="Z923" i="7"/>
  <c r="Z924" i="7"/>
  <c r="Z925" i="7"/>
  <c r="Z926" i="7"/>
  <c r="Z927" i="7"/>
  <c r="Z928" i="7"/>
  <c r="Z929" i="7"/>
  <c r="Z930" i="7"/>
  <c r="Z931" i="7"/>
  <c r="Z932" i="7"/>
  <c r="Z933" i="7"/>
  <c r="Z934" i="7"/>
  <c r="Z935" i="7"/>
  <c r="Z936" i="7"/>
  <c r="Z937" i="7"/>
  <c r="Z938" i="7"/>
  <c r="Z939" i="7"/>
  <c r="Z940" i="7"/>
  <c r="Z941" i="7"/>
  <c r="Z942" i="7"/>
  <c r="Z943" i="7"/>
  <c r="Z944" i="7"/>
  <c r="Z945" i="7"/>
  <c r="Z946" i="7"/>
  <c r="Z947" i="7"/>
  <c r="Z948" i="7"/>
  <c r="Z949" i="7"/>
  <c r="Z950" i="7"/>
  <c r="Z951" i="7"/>
  <c r="Z952" i="7"/>
  <c r="Z953" i="7"/>
  <c r="Z954" i="7"/>
  <c r="Z955" i="7"/>
  <c r="Z956" i="7"/>
  <c r="Z957" i="7"/>
  <c r="Z958" i="7"/>
  <c r="Z959" i="7"/>
  <c r="Z960" i="7"/>
  <c r="Z961" i="7"/>
  <c r="Z962" i="7"/>
  <c r="Z963" i="7"/>
  <c r="Z964" i="7"/>
  <c r="Z965" i="7"/>
  <c r="Z966" i="7"/>
  <c r="Z967" i="7"/>
  <c r="Z968" i="7"/>
  <c r="Z969" i="7"/>
  <c r="Z970" i="7"/>
  <c r="Z971" i="7"/>
  <c r="Z972" i="7"/>
  <c r="Z973" i="7"/>
  <c r="Z974" i="7"/>
  <c r="Z975" i="7"/>
  <c r="Z976" i="7"/>
  <c r="Z977" i="7"/>
  <c r="Z978" i="7"/>
  <c r="Z979" i="7"/>
  <c r="Z980" i="7"/>
  <c r="Z981" i="7"/>
  <c r="Z982" i="7"/>
  <c r="Z983" i="7"/>
  <c r="Z984" i="7"/>
  <c r="Z985" i="7"/>
  <c r="Z986" i="7"/>
  <c r="Z987" i="7"/>
  <c r="Z988" i="7"/>
  <c r="Z989" i="7"/>
  <c r="Z990" i="7"/>
  <c r="Z991" i="7"/>
  <c r="Z992" i="7"/>
  <c r="Z993" i="7"/>
  <c r="Z994" i="7"/>
  <c r="Z995" i="7"/>
  <c r="Z996" i="7"/>
  <c r="Z997" i="7"/>
  <c r="Z998" i="7"/>
  <c r="Z999" i="7"/>
  <c r="Z1000" i="7"/>
  <c r="Z1001" i="7"/>
  <c r="Z1002" i="7"/>
  <c r="Z1003" i="7"/>
  <c r="Z1004" i="7"/>
  <c r="Z1005" i="7"/>
  <c r="Z1006" i="7"/>
  <c r="Z1007" i="7"/>
  <c r="Z1008" i="7"/>
  <c r="Z1009" i="7"/>
  <c r="Z1010" i="7"/>
  <c r="Z1011" i="7"/>
  <c r="Z1012" i="7"/>
  <c r="Z1013" i="7"/>
  <c r="Z1014" i="7"/>
  <c r="Z1015" i="7"/>
  <c r="Z1016" i="7"/>
  <c r="Z1017" i="7"/>
  <c r="Z1018" i="7"/>
  <c r="Z1019" i="7"/>
  <c r="Z1020" i="7"/>
  <c r="Z1021" i="7"/>
  <c r="Z1022" i="7"/>
  <c r="Z1023" i="7"/>
  <c r="Z1024" i="7"/>
  <c r="Z1025" i="7"/>
  <c r="Z1026" i="7"/>
  <c r="Z1027" i="7"/>
  <c r="Z1028" i="7"/>
  <c r="Z1029" i="7"/>
  <c r="Z1030" i="7"/>
  <c r="Z1031" i="7"/>
  <c r="Z1032" i="7"/>
  <c r="Z1033" i="7"/>
  <c r="Z1034" i="7"/>
  <c r="Z1035" i="7"/>
  <c r="Z1036" i="7"/>
  <c r="Z1037" i="7"/>
  <c r="Z1038" i="7"/>
  <c r="Z1039" i="7"/>
  <c r="Z1040" i="7"/>
  <c r="Z1041" i="7"/>
  <c r="Z1042" i="7"/>
  <c r="Z1043" i="7"/>
  <c r="Z1044" i="7"/>
  <c r="Z1045" i="7"/>
  <c r="Z1046" i="7"/>
  <c r="Z1047" i="7"/>
  <c r="Z1048" i="7"/>
  <c r="Z1049" i="7"/>
  <c r="Z1050" i="7"/>
  <c r="Z1051" i="7"/>
  <c r="Z1052" i="7"/>
  <c r="Z1053" i="7"/>
  <c r="Z1054" i="7"/>
  <c r="Z1055" i="7"/>
  <c r="Z1056" i="7"/>
  <c r="Z1057" i="7"/>
  <c r="Z1058" i="7"/>
  <c r="Z1059" i="7"/>
  <c r="Z1060" i="7"/>
  <c r="Z1061" i="7"/>
  <c r="Z1062" i="7"/>
  <c r="Z1063" i="7"/>
  <c r="Z1064" i="7"/>
  <c r="Z1065" i="7"/>
  <c r="Z1066" i="7"/>
  <c r="Z1067" i="7"/>
  <c r="Z1068" i="7"/>
  <c r="Z1069" i="7"/>
  <c r="Z1070" i="7"/>
  <c r="Z1071" i="7"/>
  <c r="Z1072" i="7"/>
  <c r="Z1073" i="7"/>
  <c r="Z1074" i="7"/>
  <c r="Z1075" i="7"/>
  <c r="Z1076" i="7"/>
  <c r="Z1077" i="7"/>
  <c r="Z1078" i="7"/>
  <c r="Z1079" i="7"/>
  <c r="Z1080" i="7"/>
  <c r="Z1081" i="7"/>
  <c r="Z1082" i="7"/>
  <c r="Z1083" i="7"/>
  <c r="Z1084" i="7"/>
  <c r="Z1085" i="7"/>
  <c r="Z1086" i="7"/>
  <c r="Z1087" i="7"/>
  <c r="Z1088" i="7"/>
  <c r="Z1089" i="7"/>
  <c r="Z1090" i="7"/>
  <c r="Z1091" i="7"/>
  <c r="Z1092" i="7"/>
  <c r="Z1093" i="7"/>
  <c r="Z1094" i="7"/>
  <c r="Z1095" i="7"/>
  <c r="Z1096" i="7"/>
  <c r="Z1097" i="7"/>
  <c r="Z1098" i="7"/>
  <c r="Z1099" i="7"/>
  <c r="Z1100" i="7"/>
  <c r="Z1101" i="7"/>
  <c r="Z1102" i="7"/>
  <c r="Z1103" i="7"/>
  <c r="Z1104" i="7"/>
  <c r="Z1105" i="7"/>
  <c r="Z1106" i="7"/>
  <c r="Z1107" i="7"/>
  <c r="Z1108" i="7"/>
  <c r="Z1109" i="7"/>
  <c r="Z1110" i="7"/>
  <c r="Z1111" i="7"/>
  <c r="Z1112" i="7"/>
  <c r="Z1113" i="7"/>
  <c r="Z1114" i="7"/>
  <c r="Z1115" i="7"/>
  <c r="Z1116" i="7"/>
  <c r="Z1117" i="7"/>
  <c r="Z1118" i="7"/>
  <c r="Z1119" i="7"/>
  <c r="Z1120" i="7"/>
  <c r="Z1121" i="7"/>
  <c r="Z1122" i="7"/>
  <c r="Z1123" i="7"/>
  <c r="Z1124" i="7"/>
  <c r="Z1125" i="7"/>
  <c r="Z1126" i="7"/>
  <c r="Z1127" i="7"/>
  <c r="Z1128" i="7"/>
  <c r="Z1129" i="7"/>
  <c r="Z1130" i="7"/>
  <c r="Z1131" i="7"/>
  <c r="Z1132" i="7"/>
  <c r="Z1133" i="7"/>
  <c r="Z1134" i="7"/>
  <c r="Z1135" i="7"/>
  <c r="Z1136" i="7"/>
  <c r="Z1137" i="7"/>
  <c r="Z1138" i="7"/>
  <c r="Z1139" i="7"/>
  <c r="Z1140" i="7"/>
  <c r="Z1141" i="7"/>
  <c r="Z1142" i="7"/>
  <c r="Z1143" i="7"/>
  <c r="Z1144" i="7"/>
  <c r="Z1145" i="7"/>
  <c r="Z1146" i="7"/>
  <c r="Z1147" i="7"/>
  <c r="Z1148" i="7"/>
  <c r="Z1149" i="7"/>
  <c r="Z1150" i="7"/>
  <c r="Z1151" i="7"/>
  <c r="Z1152" i="7"/>
  <c r="Z1153" i="7"/>
  <c r="Z1154" i="7"/>
  <c r="Z1155" i="7"/>
  <c r="Z1156" i="7"/>
  <c r="Z1157" i="7"/>
  <c r="Z1158" i="7"/>
  <c r="Z1159" i="7"/>
  <c r="Z1160" i="7"/>
  <c r="Z1161" i="7"/>
  <c r="Z1162" i="7"/>
  <c r="Z1163" i="7"/>
  <c r="Z1164" i="7"/>
  <c r="Z1165" i="7"/>
  <c r="Z1166" i="7"/>
  <c r="Z1167" i="7"/>
  <c r="Z1168" i="7"/>
  <c r="Z1169" i="7"/>
  <c r="Z1170" i="7"/>
  <c r="Z1171" i="7"/>
  <c r="Z1172" i="7"/>
  <c r="Z1173" i="7"/>
  <c r="Z1174" i="7"/>
  <c r="Z1175" i="7"/>
  <c r="Z1176" i="7"/>
  <c r="Z1177" i="7"/>
  <c r="Z1178" i="7"/>
  <c r="Z1179" i="7"/>
  <c r="Z1180" i="7"/>
  <c r="Z1181" i="7"/>
  <c r="Z1182" i="7"/>
  <c r="Z1183" i="7"/>
  <c r="Z1184" i="7"/>
  <c r="Z1185" i="7"/>
  <c r="Z1186" i="7"/>
  <c r="Z1187" i="7"/>
  <c r="Z1188" i="7"/>
  <c r="Z1189" i="7"/>
  <c r="Z1190" i="7"/>
  <c r="Z1191" i="7"/>
  <c r="Z1192" i="7"/>
  <c r="Z1193" i="7"/>
  <c r="Z1194" i="7"/>
  <c r="Z1195" i="7"/>
  <c r="Z1196" i="7"/>
  <c r="Z1197" i="7"/>
  <c r="Z1198" i="7"/>
  <c r="Z1199" i="7"/>
  <c r="Z1200" i="7"/>
  <c r="Z1201" i="7"/>
  <c r="Z1202" i="7"/>
  <c r="Z1203" i="7"/>
  <c r="Z1204" i="7"/>
  <c r="Z1205" i="7"/>
  <c r="Z1206" i="7"/>
  <c r="Z1207" i="7"/>
  <c r="Z1208" i="7"/>
  <c r="Z1209" i="7"/>
  <c r="Z1210" i="7"/>
  <c r="Z1211" i="7"/>
  <c r="Z1212" i="7"/>
  <c r="Z1213" i="7"/>
  <c r="Z1214" i="7"/>
  <c r="Z1215" i="7"/>
  <c r="Z1216" i="7"/>
  <c r="Z1217" i="7"/>
  <c r="Z1218" i="7"/>
  <c r="Z1219" i="7"/>
  <c r="Z1220" i="7"/>
  <c r="Z1221" i="7"/>
  <c r="Z1222" i="7"/>
  <c r="Z1223" i="7"/>
  <c r="Z1224" i="7"/>
  <c r="Z1225" i="7"/>
  <c r="Z1226" i="7"/>
  <c r="Z1227" i="7"/>
  <c r="Z1228" i="7"/>
  <c r="Z1229" i="7"/>
  <c r="Z1230" i="7"/>
  <c r="Z1231" i="7"/>
  <c r="Z1232" i="7"/>
  <c r="Z1233" i="7"/>
  <c r="Z1234" i="7"/>
  <c r="Z1235" i="7"/>
  <c r="Z1236" i="7"/>
  <c r="Z1237" i="7"/>
  <c r="Z1238" i="7"/>
  <c r="Z1239" i="7"/>
  <c r="Z1240" i="7"/>
  <c r="Z1241" i="7"/>
  <c r="Z1242" i="7"/>
  <c r="Z1243" i="7"/>
  <c r="Z1244" i="7"/>
  <c r="Z1245" i="7"/>
  <c r="Z1246" i="7"/>
  <c r="Z1247" i="7"/>
  <c r="Z1248" i="7"/>
  <c r="Z1249" i="7"/>
  <c r="Z1250" i="7"/>
  <c r="Z1251" i="7"/>
  <c r="Z1252" i="7"/>
  <c r="Z1253" i="7"/>
  <c r="Z1254" i="7"/>
  <c r="Z1255" i="7"/>
  <c r="Z1256" i="7"/>
  <c r="Z1257" i="7"/>
  <c r="Z1258" i="7"/>
  <c r="Z1259" i="7"/>
  <c r="Z1260" i="7"/>
  <c r="Z1261" i="7"/>
  <c r="Z1262" i="7"/>
  <c r="Z1263" i="7"/>
  <c r="Z1264" i="7"/>
  <c r="Z1265" i="7"/>
  <c r="Z1266" i="7"/>
  <c r="Z1267" i="7"/>
  <c r="Z1268" i="7"/>
  <c r="Z1269" i="7"/>
  <c r="Z1270" i="7"/>
  <c r="Z1271" i="7"/>
  <c r="Z1272" i="7"/>
  <c r="Z1273" i="7"/>
  <c r="Z1274" i="7"/>
  <c r="Z1275" i="7"/>
  <c r="Z1276" i="7"/>
  <c r="Z1277" i="7"/>
  <c r="Z1278" i="7"/>
  <c r="Z1279" i="7"/>
  <c r="Z1280" i="7"/>
  <c r="Z1281" i="7"/>
  <c r="Z1282" i="7"/>
  <c r="Z1283" i="7"/>
  <c r="Z1284" i="7"/>
  <c r="Z1285" i="7"/>
  <c r="Z1286" i="7"/>
  <c r="Z1287" i="7"/>
  <c r="Z1288" i="7"/>
  <c r="Z1289" i="7"/>
  <c r="Z1290" i="7"/>
  <c r="Z1291" i="7"/>
  <c r="Z1292" i="7"/>
  <c r="Z1293" i="7"/>
  <c r="Z1294" i="7"/>
  <c r="Z1295" i="7"/>
  <c r="Z1296" i="7"/>
  <c r="Z1297" i="7"/>
  <c r="Z1298" i="7"/>
  <c r="Z1299" i="7"/>
  <c r="Z1300" i="7"/>
  <c r="Z1301" i="7"/>
  <c r="Z1302" i="7"/>
  <c r="Z1303" i="7"/>
  <c r="Z1304" i="7"/>
  <c r="Z1305" i="7"/>
  <c r="Z1306" i="7"/>
  <c r="Z1307" i="7"/>
  <c r="Z1308" i="7"/>
  <c r="Z1309" i="7"/>
  <c r="Z1310" i="7"/>
  <c r="Z1311" i="7"/>
  <c r="Z1312" i="7"/>
  <c r="Z1313" i="7"/>
  <c r="Z1314" i="7"/>
  <c r="Z1315" i="7"/>
  <c r="Z1316" i="7"/>
  <c r="Z1317" i="7"/>
  <c r="Z1318" i="7"/>
  <c r="Z1319" i="7"/>
  <c r="Z1320" i="7"/>
  <c r="Z1321" i="7"/>
  <c r="Z1322" i="7"/>
  <c r="Z1323" i="7"/>
  <c r="Z1324" i="7"/>
  <c r="Z1325" i="7"/>
  <c r="Z1326" i="7"/>
  <c r="Z1327" i="7"/>
  <c r="Z1328" i="7"/>
  <c r="Z1329" i="7"/>
  <c r="Z1330" i="7"/>
  <c r="Z1331" i="7"/>
  <c r="Z1332" i="7"/>
  <c r="Z1333" i="7"/>
  <c r="Z1334" i="7"/>
  <c r="Z1335" i="7"/>
  <c r="Z1336" i="7"/>
  <c r="Z1337" i="7"/>
  <c r="Z1338" i="7"/>
  <c r="Z1339" i="7"/>
  <c r="Z1340" i="7"/>
  <c r="Z1341" i="7"/>
  <c r="Z1342" i="7"/>
  <c r="Z1343" i="7"/>
  <c r="Z1344" i="7"/>
  <c r="Z1345" i="7"/>
  <c r="Z1346" i="7"/>
  <c r="Z1347" i="7"/>
  <c r="Z1348" i="7"/>
  <c r="Z1349" i="7"/>
  <c r="Z1350" i="7"/>
  <c r="Z1351" i="7"/>
  <c r="Z1352" i="7"/>
  <c r="Z1353" i="7"/>
  <c r="Z1354" i="7"/>
  <c r="Z1355" i="7"/>
  <c r="Z1356" i="7"/>
  <c r="Z1357" i="7"/>
  <c r="Z1358" i="7"/>
  <c r="Z1359" i="7"/>
  <c r="Z1360" i="7"/>
  <c r="Z1361" i="7"/>
  <c r="Z1362" i="7"/>
  <c r="Z1363" i="7"/>
  <c r="Z1364" i="7"/>
  <c r="Z1365" i="7"/>
  <c r="Z1366" i="7"/>
  <c r="Z1367" i="7"/>
  <c r="Z1368" i="7"/>
  <c r="Z1369" i="7"/>
  <c r="Z1370" i="7"/>
  <c r="Z1371" i="7"/>
  <c r="Z1372" i="7"/>
  <c r="Z1373" i="7"/>
  <c r="Z1374" i="7"/>
  <c r="Z1375" i="7"/>
  <c r="Z1376" i="7"/>
  <c r="Z1377" i="7"/>
  <c r="Z1378" i="7"/>
  <c r="Z1379" i="7"/>
  <c r="Z1380" i="7"/>
  <c r="Z1381" i="7"/>
  <c r="Z1382" i="7"/>
  <c r="Z1383" i="7"/>
  <c r="Z1384" i="7"/>
  <c r="Z1385" i="7"/>
  <c r="Z1386" i="7"/>
  <c r="Z1387" i="7"/>
  <c r="Z1388" i="7"/>
  <c r="Z1389" i="7"/>
  <c r="Z1390" i="7"/>
  <c r="Z1391" i="7"/>
  <c r="Z1392" i="7"/>
  <c r="Z1393" i="7"/>
  <c r="Z1394" i="7"/>
  <c r="Z1395" i="7"/>
  <c r="Z1396" i="7"/>
  <c r="Z1397" i="7"/>
  <c r="Z1398" i="7"/>
  <c r="Z1399" i="7"/>
  <c r="Z1400" i="7"/>
  <c r="Z1401" i="7"/>
  <c r="Z1402" i="7"/>
  <c r="Z1403" i="7"/>
  <c r="Z1404" i="7"/>
  <c r="Z1405" i="7"/>
  <c r="Z1406" i="7"/>
  <c r="Z1407" i="7"/>
  <c r="Z1408" i="7"/>
  <c r="Z1409" i="7"/>
  <c r="Z1410" i="7"/>
  <c r="Z1411" i="7"/>
  <c r="Z1412" i="7"/>
  <c r="Z1413" i="7"/>
  <c r="Z1414" i="7"/>
  <c r="Z1415" i="7"/>
  <c r="Z1416" i="7"/>
  <c r="Z1417" i="7"/>
  <c r="Z1418" i="7"/>
  <c r="Z1419" i="7"/>
  <c r="Z1420" i="7"/>
  <c r="Z1421" i="7"/>
  <c r="Z1422" i="7"/>
  <c r="Z1423" i="7"/>
  <c r="Z1424" i="7"/>
  <c r="Z1425" i="7"/>
  <c r="Z1426" i="7"/>
  <c r="Z1427" i="7"/>
  <c r="Z1428" i="7"/>
  <c r="Z1429" i="7"/>
  <c r="Z1430" i="7"/>
  <c r="Z1431" i="7"/>
  <c r="Z1432" i="7"/>
  <c r="Z1433" i="7"/>
  <c r="Z1434" i="7"/>
  <c r="Z1435" i="7"/>
  <c r="Z1436" i="7"/>
  <c r="Z1437" i="7"/>
  <c r="Z1438" i="7"/>
  <c r="Z1439" i="7"/>
  <c r="Z1440" i="7"/>
  <c r="Z1441" i="7"/>
  <c r="Z1442" i="7"/>
  <c r="Z1443" i="7"/>
  <c r="Z1444" i="7"/>
  <c r="Z1445" i="7"/>
  <c r="Z1446" i="7"/>
  <c r="Z1447" i="7"/>
  <c r="Z1448" i="7"/>
  <c r="Z1449" i="7"/>
  <c r="Z1450" i="7"/>
  <c r="Z1451" i="7"/>
  <c r="Z1452" i="7"/>
  <c r="Z1453" i="7"/>
  <c r="Z1454" i="7"/>
  <c r="Z1455" i="7"/>
  <c r="Z1456" i="7"/>
  <c r="Z1457" i="7"/>
  <c r="Z1458" i="7"/>
  <c r="Z1459" i="7"/>
  <c r="Z1460" i="7"/>
  <c r="Z1461" i="7"/>
  <c r="Z1462" i="7"/>
  <c r="Z1463" i="7"/>
  <c r="Z1464" i="7"/>
  <c r="Z1465" i="7"/>
  <c r="Z1466" i="7"/>
  <c r="Z1467" i="7"/>
  <c r="Z1468" i="7"/>
  <c r="Z1469" i="7"/>
  <c r="Z1470" i="7"/>
  <c r="Z1471" i="7"/>
  <c r="Z1472" i="7"/>
  <c r="Z1473" i="7"/>
  <c r="Z1474" i="7"/>
  <c r="Z1475" i="7"/>
  <c r="Z1476" i="7"/>
  <c r="Z1477" i="7"/>
  <c r="Z1478" i="7"/>
  <c r="Z1479" i="7"/>
  <c r="Z1480" i="7"/>
  <c r="Z1481" i="7"/>
  <c r="Z1482" i="7"/>
  <c r="Z1483" i="7"/>
  <c r="Z1484" i="7"/>
  <c r="Z1485" i="7"/>
  <c r="Z1486" i="7"/>
  <c r="Z1487" i="7"/>
  <c r="Z1488" i="7"/>
  <c r="Z1489" i="7"/>
  <c r="Z1490" i="7"/>
  <c r="Z1491" i="7"/>
  <c r="Z1492" i="7"/>
  <c r="Z1493" i="7"/>
  <c r="Z1494" i="7"/>
  <c r="Z1495" i="7"/>
  <c r="Z1496" i="7"/>
  <c r="Z1497" i="7"/>
  <c r="Z1498" i="7"/>
  <c r="Z1499" i="7"/>
  <c r="Z1500" i="7"/>
  <c r="Z1501" i="7"/>
  <c r="Z1502" i="7"/>
  <c r="Z1503" i="7"/>
  <c r="Z1504" i="7"/>
  <c r="Z1505" i="7"/>
  <c r="Z1506" i="7"/>
  <c r="Z1507" i="7"/>
  <c r="Z1508" i="7"/>
  <c r="Z1509" i="7"/>
  <c r="Z1510" i="7"/>
  <c r="Z1511" i="7"/>
  <c r="Z1512" i="7"/>
  <c r="Z1513" i="7"/>
  <c r="Z1514" i="7"/>
  <c r="Z1515" i="7"/>
  <c r="Z1516" i="7"/>
  <c r="Z1517" i="7"/>
  <c r="Z1518" i="7"/>
  <c r="Z1519" i="7"/>
  <c r="Z1520" i="7"/>
  <c r="Z1521" i="7"/>
  <c r="Z1522" i="7"/>
  <c r="Z1523" i="7"/>
  <c r="Z1524" i="7"/>
  <c r="Z1525" i="7"/>
  <c r="Z1526" i="7"/>
  <c r="Z1527" i="7"/>
  <c r="Z1528" i="7"/>
  <c r="Z1529" i="7"/>
  <c r="Z1530" i="7"/>
  <c r="Z1531" i="7"/>
  <c r="Z1532" i="7"/>
  <c r="Z1533" i="7"/>
  <c r="Z1534" i="7"/>
  <c r="Z1535" i="7"/>
  <c r="Z1536" i="7"/>
  <c r="Z1537" i="7"/>
  <c r="Z1538" i="7"/>
  <c r="Z1539" i="7"/>
  <c r="Z1540" i="7"/>
  <c r="Z1541" i="7"/>
  <c r="Z1542" i="7"/>
  <c r="Z1543" i="7"/>
  <c r="Z1544" i="7"/>
  <c r="Z1545" i="7"/>
  <c r="Z1546" i="7"/>
  <c r="Z1547" i="7"/>
  <c r="Z1548" i="7"/>
  <c r="Z1549" i="7"/>
  <c r="Z1550" i="7"/>
  <c r="Z1551" i="7"/>
  <c r="Z1552" i="7"/>
  <c r="Z1553" i="7"/>
  <c r="Z1554" i="7"/>
  <c r="Z1555" i="7"/>
  <c r="Z1556" i="7"/>
  <c r="Z1557" i="7"/>
  <c r="Z1558" i="7"/>
  <c r="Z1559" i="7"/>
  <c r="Z1560" i="7"/>
  <c r="Z1561" i="7"/>
  <c r="Z1562" i="7"/>
  <c r="Z1563" i="7"/>
  <c r="Z1564" i="7"/>
  <c r="Z1565" i="7"/>
  <c r="Z1566" i="7"/>
  <c r="Z1567" i="7"/>
  <c r="Z1568" i="7"/>
  <c r="Z1569" i="7"/>
  <c r="Z1570" i="7"/>
  <c r="Z1571" i="7"/>
  <c r="Z1572" i="7"/>
  <c r="Z1573" i="7"/>
  <c r="Z1574" i="7"/>
  <c r="Z1575" i="7"/>
  <c r="Z1576" i="7"/>
  <c r="Z1577" i="7"/>
  <c r="Z1578" i="7"/>
  <c r="Z1579" i="7"/>
  <c r="Z1580" i="7"/>
  <c r="Z1581" i="7"/>
  <c r="Z1582" i="7"/>
  <c r="Z1583" i="7"/>
  <c r="Z1584" i="7"/>
  <c r="Z1585" i="7"/>
  <c r="Z1586" i="7"/>
  <c r="Z1587" i="7"/>
  <c r="Z1588" i="7"/>
  <c r="Z1589" i="7"/>
  <c r="Z1590" i="7"/>
  <c r="Z1591" i="7"/>
  <c r="Z1592" i="7"/>
  <c r="Z1593" i="7"/>
  <c r="Z1594" i="7"/>
  <c r="Z1595" i="7"/>
  <c r="Z1596" i="7"/>
  <c r="Z1597" i="7"/>
  <c r="Z1598" i="7"/>
  <c r="Z1599" i="7"/>
  <c r="Z1600" i="7"/>
  <c r="Z1601" i="7"/>
  <c r="Z1602" i="7"/>
  <c r="Z1603" i="7"/>
  <c r="Z1604" i="7"/>
  <c r="Z1605" i="7"/>
  <c r="Z1606" i="7"/>
  <c r="Z1607" i="7"/>
  <c r="Z1608" i="7"/>
  <c r="Z1609" i="7"/>
  <c r="Z1610" i="7"/>
  <c r="Z1611" i="7"/>
  <c r="Z1612" i="7"/>
  <c r="Z1613" i="7"/>
  <c r="Z1614" i="7"/>
  <c r="Z1615" i="7"/>
  <c r="Z1616" i="7"/>
  <c r="Z1617" i="7"/>
  <c r="Z1618" i="7"/>
  <c r="Z1619" i="7"/>
  <c r="Z1620" i="7"/>
  <c r="Z1621" i="7"/>
  <c r="Z1622" i="7"/>
  <c r="Z1623" i="7"/>
  <c r="Z1624" i="7"/>
  <c r="Z1625" i="7"/>
  <c r="Z1626" i="7"/>
  <c r="Z1627" i="7"/>
  <c r="Z1628" i="7"/>
  <c r="Z1629" i="7"/>
  <c r="Z1630" i="7"/>
  <c r="Z1631" i="7"/>
  <c r="Z1632" i="7"/>
  <c r="Z1633" i="7"/>
  <c r="Z1634" i="7"/>
  <c r="Z1635" i="7"/>
  <c r="Z1636" i="7"/>
  <c r="Z1637" i="7"/>
  <c r="Z1638" i="7"/>
  <c r="Z1639" i="7"/>
  <c r="Z1640" i="7"/>
  <c r="Z1641" i="7"/>
  <c r="Z1642" i="7"/>
  <c r="Z1643" i="7"/>
  <c r="Z1644" i="7"/>
  <c r="Z1645" i="7"/>
  <c r="Z1646" i="7"/>
  <c r="Z1647" i="7"/>
  <c r="Z1648" i="7"/>
  <c r="Z1649" i="7"/>
  <c r="Z1650" i="7"/>
  <c r="Z1651" i="7"/>
  <c r="Z1652" i="7"/>
  <c r="Z1653" i="7"/>
  <c r="Z1654" i="7"/>
  <c r="Z1655" i="7"/>
  <c r="Z1656" i="7"/>
  <c r="Z1657" i="7"/>
  <c r="Z1658" i="7"/>
  <c r="Z1659" i="7"/>
  <c r="Z1660" i="7"/>
  <c r="Z1661" i="7"/>
  <c r="Z1662" i="7"/>
  <c r="Z1663" i="7"/>
  <c r="Z1664" i="7"/>
  <c r="Z1665" i="7"/>
  <c r="Z1666" i="7"/>
  <c r="Z1667" i="7"/>
  <c r="Z1668" i="7"/>
  <c r="Z1669" i="7"/>
  <c r="Z1670" i="7"/>
  <c r="Z1671" i="7"/>
  <c r="Z1672" i="7"/>
  <c r="Z1673" i="7"/>
  <c r="Z1674" i="7"/>
  <c r="Z1675" i="7"/>
  <c r="Z1676" i="7"/>
  <c r="Z1677" i="7"/>
  <c r="Z1678" i="7"/>
  <c r="Z1679" i="7"/>
  <c r="Z1680" i="7"/>
  <c r="Z1681" i="7"/>
  <c r="Z1682" i="7"/>
  <c r="Z1683" i="7"/>
  <c r="Z1684" i="7"/>
  <c r="Z1685" i="7"/>
  <c r="Z1686" i="7"/>
  <c r="Z1687" i="7"/>
  <c r="Z1688" i="7"/>
  <c r="Z1689" i="7"/>
  <c r="Z1690" i="7"/>
  <c r="Z1691" i="7"/>
  <c r="Z1692" i="7"/>
  <c r="Z1693" i="7"/>
  <c r="Z1694" i="7"/>
  <c r="Z1695" i="7"/>
  <c r="Z1696" i="7"/>
  <c r="Z1697" i="7"/>
  <c r="Z1698" i="7"/>
  <c r="Z1699" i="7"/>
  <c r="Z1700" i="7"/>
  <c r="Z1701" i="7"/>
  <c r="Z1702" i="7"/>
  <c r="Z1703" i="7"/>
  <c r="Z1704" i="7"/>
  <c r="Z1705" i="7"/>
  <c r="Z1706" i="7"/>
  <c r="Z1707" i="7"/>
  <c r="Z1708" i="7"/>
  <c r="Z1709" i="7"/>
  <c r="Z1710" i="7"/>
  <c r="Z1711" i="7"/>
  <c r="Z1712" i="7"/>
  <c r="Z1713" i="7"/>
  <c r="Z1714" i="7"/>
  <c r="Z1715" i="7"/>
  <c r="Z1716" i="7"/>
  <c r="Z1717" i="7"/>
  <c r="Z1718" i="7"/>
  <c r="Z1719" i="7"/>
  <c r="Z1720" i="7"/>
  <c r="Z1721" i="7"/>
  <c r="Z1722" i="7"/>
  <c r="Z1723" i="7"/>
  <c r="Z1724" i="7"/>
  <c r="Z1725" i="7"/>
  <c r="Z1726" i="7"/>
  <c r="Z1727" i="7"/>
  <c r="Z1728" i="7"/>
  <c r="Z1729" i="7"/>
  <c r="Z1730" i="7"/>
  <c r="Z1731" i="7"/>
  <c r="Z1732" i="7"/>
  <c r="Z1733" i="7"/>
  <c r="Z1734" i="7"/>
  <c r="Z1735" i="7"/>
  <c r="Z1736" i="7"/>
  <c r="Z1737" i="7"/>
  <c r="Z1738" i="7"/>
  <c r="Z1739" i="7"/>
  <c r="Z1740" i="7"/>
  <c r="Z1741" i="7"/>
  <c r="Z1742" i="7"/>
  <c r="Z1743" i="7"/>
  <c r="Z1744" i="7"/>
  <c r="Z1745" i="7"/>
  <c r="Z1746" i="7"/>
  <c r="Z1747" i="7"/>
  <c r="Z1748" i="7"/>
  <c r="Z1749" i="7"/>
  <c r="Z1750" i="7"/>
  <c r="Z1751" i="7"/>
  <c r="Z1752" i="7"/>
  <c r="Z1753" i="7"/>
  <c r="Z1754" i="7"/>
  <c r="Z1755" i="7"/>
  <c r="Z1756" i="7"/>
  <c r="Z1757" i="7"/>
  <c r="Z1758" i="7"/>
  <c r="Z1759" i="7"/>
  <c r="Z1760" i="7"/>
  <c r="Z1761" i="7"/>
  <c r="Z1762" i="7"/>
  <c r="Z1763" i="7"/>
  <c r="Z1764" i="7"/>
  <c r="Z1765" i="7"/>
  <c r="Z1766" i="7"/>
  <c r="Z1767" i="7"/>
  <c r="Z1768" i="7"/>
  <c r="Z1769" i="7"/>
  <c r="Z1770" i="7"/>
  <c r="Z1771" i="7"/>
  <c r="Z1772" i="7"/>
  <c r="Z1773" i="7"/>
  <c r="Z1774" i="7"/>
  <c r="Z1775" i="7"/>
  <c r="Z1776" i="7"/>
  <c r="Z1777" i="7"/>
  <c r="Z1778" i="7"/>
  <c r="Z1779" i="7"/>
  <c r="Z1780" i="7"/>
  <c r="Z1781" i="7"/>
  <c r="Z1782" i="7"/>
  <c r="Z1783" i="7"/>
  <c r="Z1784" i="7"/>
  <c r="Z1785" i="7"/>
  <c r="Z1786" i="7"/>
  <c r="Z1787" i="7"/>
  <c r="Z1788" i="7"/>
  <c r="Z1789" i="7"/>
  <c r="Z1790" i="7"/>
  <c r="Z1791" i="7"/>
  <c r="Z1792" i="7"/>
  <c r="Z1793" i="7"/>
  <c r="Z1794" i="7"/>
  <c r="Z1795" i="7"/>
  <c r="Z1796" i="7"/>
  <c r="Z1797" i="7"/>
  <c r="Z1798" i="7"/>
  <c r="Z1799" i="7"/>
  <c r="Z1800" i="7"/>
  <c r="Z1801" i="7"/>
  <c r="Z1802" i="7"/>
  <c r="Z1803" i="7"/>
  <c r="Z1804" i="7"/>
  <c r="Z1805" i="7"/>
  <c r="Z1806" i="7"/>
  <c r="Z1807" i="7"/>
  <c r="Z1808" i="7"/>
  <c r="Z1809" i="7"/>
  <c r="Z1810" i="7"/>
  <c r="Z1811" i="7"/>
  <c r="Z1812" i="7"/>
  <c r="Z1813" i="7"/>
  <c r="Z1814" i="7"/>
  <c r="Z1815" i="7"/>
  <c r="Z1816" i="7"/>
  <c r="Z1817" i="7"/>
  <c r="Z1818" i="7"/>
  <c r="Z1819" i="7"/>
  <c r="Z1820" i="7"/>
  <c r="Z1821" i="7"/>
  <c r="Z1822" i="7"/>
  <c r="Z1823" i="7"/>
  <c r="Z1824" i="7"/>
  <c r="Z1825" i="7"/>
  <c r="Z1826" i="7"/>
  <c r="Z1827" i="7"/>
  <c r="Z1828" i="7"/>
  <c r="Z1829" i="7"/>
  <c r="Z1830" i="7"/>
  <c r="Z1831" i="7"/>
  <c r="Z1832" i="7"/>
  <c r="Z1833" i="7"/>
  <c r="Z1834" i="7"/>
  <c r="Z1835" i="7"/>
  <c r="Z1836" i="7"/>
  <c r="Z1837" i="7"/>
  <c r="Z1838" i="7"/>
  <c r="Z1839" i="7"/>
  <c r="Z1840" i="7"/>
  <c r="Z1841" i="7"/>
  <c r="Z1842" i="7"/>
  <c r="Z1843" i="7"/>
  <c r="Z1844" i="7"/>
  <c r="Z1845" i="7"/>
  <c r="Z1846" i="7"/>
  <c r="Z1847" i="7"/>
  <c r="Z1848" i="7"/>
  <c r="Z1849" i="7"/>
  <c r="Z1850" i="7"/>
  <c r="Z1851" i="7"/>
  <c r="Z1852" i="7"/>
  <c r="Z1853" i="7"/>
  <c r="Z1854" i="7"/>
  <c r="Z1855" i="7"/>
  <c r="Z1856" i="7"/>
  <c r="Z1857" i="7"/>
  <c r="Z1858" i="7"/>
  <c r="Z1859" i="7"/>
  <c r="Z1860" i="7"/>
  <c r="Z1861" i="7"/>
  <c r="Z1862" i="7"/>
  <c r="Z1863" i="7"/>
  <c r="Z1864" i="7"/>
  <c r="Z1865" i="7"/>
  <c r="Z1866" i="7"/>
  <c r="Z1867" i="7"/>
  <c r="Z1868" i="7"/>
  <c r="Z1869" i="7"/>
  <c r="Z1870" i="7"/>
  <c r="Z1871" i="7"/>
  <c r="Z1872" i="7"/>
  <c r="Z1873" i="7"/>
  <c r="Z1874" i="7"/>
  <c r="Z1875" i="7"/>
  <c r="Z1876" i="7"/>
  <c r="Z1877" i="7"/>
  <c r="Z1878" i="7"/>
  <c r="Z1879" i="7"/>
  <c r="Z1880" i="7"/>
  <c r="Z1881" i="7"/>
  <c r="Z1882" i="7"/>
  <c r="Z1883" i="7"/>
  <c r="Z1884" i="7"/>
  <c r="Z1885" i="7"/>
  <c r="Z1886" i="7"/>
  <c r="Z1887" i="7"/>
  <c r="Z1888" i="7"/>
  <c r="Z1889" i="7"/>
  <c r="Z1890" i="7"/>
  <c r="Z1891" i="7"/>
  <c r="Z1892" i="7"/>
  <c r="Z1893" i="7"/>
  <c r="Z1894" i="7"/>
  <c r="Z1895" i="7"/>
  <c r="Z1896" i="7"/>
  <c r="Z1897" i="7"/>
  <c r="Z1898" i="7"/>
  <c r="Z1899" i="7"/>
  <c r="Z1900" i="7"/>
  <c r="Z1901" i="7"/>
  <c r="Z1902" i="7"/>
  <c r="Z1903" i="7"/>
  <c r="Z1904" i="7"/>
  <c r="Z1905" i="7"/>
  <c r="Z1906" i="7"/>
  <c r="Z1907" i="7"/>
  <c r="Z1908" i="7"/>
  <c r="Z1909" i="7"/>
  <c r="Z1910" i="7"/>
  <c r="Z1911" i="7"/>
  <c r="Z1912" i="7"/>
  <c r="Z1913" i="7"/>
  <c r="Z1914" i="7"/>
  <c r="Z1915" i="7"/>
  <c r="Z1916" i="7"/>
  <c r="Z1917" i="7"/>
  <c r="Z1918" i="7"/>
  <c r="Z1919" i="7"/>
  <c r="Z1920" i="7"/>
  <c r="Z1921" i="7"/>
  <c r="Z1922" i="7"/>
  <c r="Z1923" i="7"/>
  <c r="Z1924" i="7"/>
  <c r="Z1925" i="7"/>
  <c r="Z1926" i="7"/>
  <c r="Z1927" i="7"/>
  <c r="Z1928" i="7"/>
  <c r="Z1929" i="7"/>
  <c r="Z1930" i="7"/>
  <c r="Z1931" i="7"/>
  <c r="Z1932" i="7"/>
  <c r="Z1933" i="7"/>
  <c r="Z1934" i="7"/>
  <c r="Z1935" i="7"/>
  <c r="Z1936" i="7"/>
  <c r="Z1937" i="7"/>
  <c r="Z1938" i="7"/>
  <c r="Z1939" i="7"/>
  <c r="Z1940" i="7"/>
  <c r="Z1941" i="7"/>
  <c r="Z1942" i="7"/>
  <c r="Z1943" i="7"/>
  <c r="Z1944" i="7"/>
  <c r="Z1945" i="7"/>
  <c r="Z1946" i="7"/>
  <c r="Z1947" i="7"/>
  <c r="Z1948" i="7"/>
  <c r="Z1949" i="7"/>
  <c r="Z1950" i="7"/>
  <c r="Z1951" i="7"/>
  <c r="Z1952" i="7"/>
  <c r="Z1953" i="7"/>
  <c r="Z1954" i="7"/>
  <c r="Z1955" i="7"/>
  <c r="Z1956" i="7"/>
  <c r="Z1957" i="7"/>
  <c r="Z1958" i="7"/>
  <c r="Z1959" i="7"/>
  <c r="Z1960" i="7"/>
  <c r="Z1961" i="7"/>
  <c r="Z1962" i="7"/>
  <c r="Z1963" i="7"/>
  <c r="Z1964" i="7"/>
  <c r="Z1965" i="7"/>
  <c r="Z1966" i="7"/>
  <c r="Z1967" i="7"/>
  <c r="Z1968" i="7"/>
  <c r="Z1969" i="7"/>
  <c r="Z1970" i="7"/>
  <c r="Z1971" i="7"/>
  <c r="Z1972" i="7"/>
  <c r="Z1973" i="7"/>
  <c r="Z1974" i="7"/>
  <c r="Z1975" i="7"/>
  <c r="Z1976" i="7"/>
  <c r="Z1977" i="7"/>
  <c r="Z1978" i="7"/>
  <c r="Z1979" i="7"/>
  <c r="Z1980" i="7"/>
  <c r="Z1981" i="7"/>
  <c r="Z1982" i="7"/>
  <c r="Z1983" i="7"/>
  <c r="Z1984" i="7"/>
  <c r="Z1985" i="7"/>
  <c r="Z1986" i="7"/>
  <c r="Z1987" i="7"/>
  <c r="Z1988" i="7"/>
  <c r="Z1989" i="7"/>
  <c r="Z1990" i="7"/>
  <c r="Z1991" i="7"/>
  <c r="Z1992" i="7"/>
  <c r="Z1993" i="7"/>
  <c r="Z1994" i="7"/>
  <c r="Z1995" i="7"/>
  <c r="Z1996" i="7"/>
  <c r="Z1997" i="7"/>
  <c r="Z1998" i="7"/>
  <c r="Z1999" i="7"/>
  <c r="Z2000" i="7"/>
  <c r="Z2001" i="7"/>
  <c r="Z2002" i="7"/>
  <c r="Z2003" i="7"/>
  <c r="Z2004" i="7"/>
  <c r="Z2005" i="7"/>
  <c r="Z2006" i="7"/>
  <c r="Z2007" i="7"/>
  <c r="Z2008" i="7"/>
  <c r="Z2009" i="7"/>
  <c r="Z2010" i="7"/>
  <c r="Z2011" i="7"/>
  <c r="Z2012" i="7"/>
  <c r="Z2013" i="7"/>
  <c r="Z2014" i="7"/>
  <c r="Z2015" i="7"/>
  <c r="Z2016" i="7"/>
  <c r="Z2017" i="7"/>
  <c r="Z2018" i="7"/>
  <c r="Z2019" i="7"/>
  <c r="Z2020" i="7"/>
  <c r="Z2021" i="7"/>
  <c r="Z2022" i="7"/>
  <c r="Z2023" i="7"/>
  <c r="Z2024" i="7"/>
  <c r="Z2025" i="7"/>
  <c r="Z2026" i="7"/>
  <c r="Z2027" i="7"/>
  <c r="Z2028" i="7"/>
  <c r="Z2029" i="7"/>
  <c r="Z2030" i="7"/>
  <c r="Z2031" i="7"/>
  <c r="Z2032" i="7"/>
  <c r="Z2033" i="7"/>
  <c r="Z2034" i="7"/>
  <c r="Z2035" i="7"/>
  <c r="Z2036" i="7"/>
  <c r="Z2037" i="7"/>
  <c r="Z2038" i="7"/>
  <c r="Z2039" i="7"/>
  <c r="Z2040" i="7"/>
  <c r="Z2041" i="7"/>
  <c r="Z2042" i="7"/>
  <c r="Z2043" i="7"/>
  <c r="Z2044" i="7"/>
  <c r="Z2045" i="7"/>
  <c r="Z2046" i="7"/>
  <c r="Z2047" i="7"/>
  <c r="Z2048" i="7"/>
  <c r="Z2049" i="7"/>
  <c r="Z2050" i="7"/>
  <c r="Z2051" i="7"/>
  <c r="Z2052" i="7"/>
  <c r="Z2053" i="7"/>
  <c r="Z2054" i="7"/>
  <c r="Z2055" i="7"/>
  <c r="Z2056" i="7"/>
  <c r="Z2057" i="7"/>
  <c r="Z2058" i="7"/>
  <c r="Z2059" i="7"/>
  <c r="Z2060" i="7"/>
  <c r="Z2061" i="7"/>
  <c r="Z2062" i="7"/>
  <c r="Z2063" i="7"/>
  <c r="Z2064" i="7"/>
  <c r="Z2065" i="7"/>
  <c r="Z2066" i="7"/>
  <c r="Z2067" i="7"/>
  <c r="Z2068" i="7"/>
  <c r="Z2069" i="7"/>
  <c r="Z2070" i="7"/>
  <c r="Z2071" i="7"/>
  <c r="Z2072" i="7"/>
  <c r="Z2073" i="7"/>
  <c r="Z2074" i="7"/>
  <c r="Z2075" i="7"/>
  <c r="Z2076" i="7"/>
  <c r="Z2077" i="7"/>
  <c r="Z2078" i="7"/>
  <c r="Z2079" i="7"/>
  <c r="Z2080" i="7"/>
  <c r="Z2081" i="7"/>
  <c r="Z2082" i="7"/>
  <c r="Z2083" i="7"/>
  <c r="Z2084" i="7"/>
  <c r="Z2085" i="7"/>
  <c r="Z2086" i="7"/>
  <c r="Z2087" i="7"/>
  <c r="Z2088" i="7"/>
  <c r="Z2089" i="7"/>
  <c r="Z2090" i="7"/>
  <c r="Z2091" i="7"/>
  <c r="Z2092" i="7"/>
  <c r="Z2093" i="7"/>
  <c r="Z2094" i="7"/>
  <c r="Z2095" i="7"/>
  <c r="Z2096" i="7"/>
  <c r="Z2097" i="7"/>
  <c r="Z2098" i="7"/>
  <c r="Z2099" i="7"/>
  <c r="Z2100" i="7"/>
  <c r="Z2101" i="7"/>
  <c r="Z2102" i="7"/>
  <c r="Z2103" i="7"/>
  <c r="Z2104" i="7"/>
  <c r="Z2105" i="7"/>
  <c r="Z2106" i="7"/>
  <c r="Z2107" i="7"/>
  <c r="Z2108" i="7"/>
  <c r="Z2109" i="7"/>
  <c r="Z2110" i="7"/>
  <c r="Z2111" i="7"/>
  <c r="Z2112" i="7"/>
  <c r="Z2113" i="7"/>
  <c r="Z2114" i="7"/>
  <c r="Z2115" i="7"/>
  <c r="Z2116" i="7"/>
  <c r="Z2117" i="7"/>
  <c r="Z2118" i="7"/>
  <c r="Z2119" i="7"/>
  <c r="Z2120" i="7"/>
  <c r="Z2121" i="7"/>
  <c r="Z2122" i="7"/>
  <c r="Z2123" i="7"/>
  <c r="Z2124" i="7"/>
  <c r="Z2125" i="7"/>
  <c r="Z2126" i="7"/>
  <c r="Z2127" i="7"/>
  <c r="Z2128" i="7"/>
  <c r="Z2129" i="7"/>
  <c r="Z2130" i="7"/>
  <c r="Z2131" i="7"/>
  <c r="Z2132" i="7"/>
  <c r="Z2133" i="7"/>
  <c r="Z2134" i="7"/>
  <c r="Z2135" i="7"/>
  <c r="Z2136" i="7"/>
  <c r="Z2137" i="7"/>
  <c r="Z2138" i="7"/>
  <c r="Z2139" i="7"/>
  <c r="Z2140" i="7"/>
  <c r="Z2141" i="7"/>
  <c r="Z2142" i="7"/>
  <c r="Z2143" i="7"/>
  <c r="Z2144" i="7"/>
  <c r="Z2145" i="7"/>
  <c r="Z2146" i="7"/>
  <c r="Z2147" i="7"/>
  <c r="Z2148" i="7"/>
  <c r="Z2149" i="7"/>
  <c r="Z2150" i="7"/>
  <c r="Z2151" i="7"/>
  <c r="Z2152" i="7"/>
  <c r="Z2153" i="7"/>
  <c r="Z2154" i="7"/>
  <c r="Z2155" i="7"/>
  <c r="Z2156" i="7"/>
  <c r="Z2157" i="7"/>
  <c r="Z2158" i="7"/>
  <c r="Z2159" i="7"/>
  <c r="Z2160" i="7"/>
  <c r="Z2161" i="7"/>
  <c r="Z2162" i="7"/>
  <c r="Z2163" i="7"/>
  <c r="Z2164" i="7"/>
  <c r="Z2165" i="7"/>
  <c r="Z2166" i="7"/>
  <c r="Z2167" i="7"/>
  <c r="Z2168" i="7"/>
  <c r="Z2169" i="7"/>
  <c r="Z2170" i="7"/>
  <c r="Z2171" i="7"/>
  <c r="Z2172" i="7"/>
  <c r="Z2173" i="7"/>
  <c r="Z2174" i="7"/>
  <c r="Z2175" i="7"/>
  <c r="Z2176" i="7"/>
  <c r="Z2177" i="7"/>
  <c r="Z2178" i="7"/>
  <c r="Z2179" i="7"/>
  <c r="Z2180" i="7"/>
  <c r="Z2181" i="7"/>
  <c r="Z2182" i="7"/>
  <c r="Z2183" i="7"/>
  <c r="Z2184" i="7"/>
  <c r="Z2185" i="7"/>
  <c r="Z2186" i="7"/>
  <c r="Z2187" i="7"/>
  <c r="Z2188" i="7"/>
  <c r="Z2189" i="7"/>
  <c r="Z2190" i="7"/>
  <c r="Z2191" i="7"/>
  <c r="Z2192" i="7"/>
  <c r="Z2193" i="7"/>
  <c r="Z2194" i="7"/>
  <c r="Z2195" i="7"/>
  <c r="Z2196" i="7"/>
  <c r="Z2197" i="7"/>
  <c r="Z2198" i="7"/>
  <c r="Z2199" i="7"/>
  <c r="Z2200" i="7"/>
  <c r="Z2201" i="7"/>
  <c r="Z2202" i="7"/>
  <c r="Z2203" i="7"/>
  <c r="Z2204" i="7"/>
  <c r="Z2205" i="7"/>
  <c r="Z2206" i="7"/>
  <c r="Z2207" i="7"/>
  <c r="Z2208" i="7"/>
  <c r="Z2209" i="7"/>
  <c r="Z2210" i="7"/>
  <c r="Z2211" i="7"/>
  <c r="Z2212" i="7"/>
  <c r="Z2213" i="7"/>
  <c r="Z2214" i="7"/>
  <c r="Z2215" i="7"/>
  <c r="Z2216" i="7"/>
  <c r="Z2217" i="7"/>
  <c r="Z2218" i="7"/>
  <c r="Z2219" i="7"/>
  <c r="Z2220" i="7"/>
  <c r="Z2221" i="7"/>
  <c r="Z2222" i="7"/>
  <c r="Z2223" i="7"/>
  <c r="Z2224" i="7"/>
  <c r="Z2225" i="7"/>
  <c r="Z2226" i="7"/>
  <c r="Z2227" i="7"/>
  <c r="Z2228" i="7"/>
  <c r="Z2229" i="7"/>
  <c r="Z2230" i="7"/>
  <c r="Z2231" i="7"/>
  <c r="Z2232" i="7"/>
  <c r="Z2233" i="7"/>
  <c r="Z2234" i="7"/>
  <c r="Z2235" i="7"/>
  <c r="Z2236" i="7"/>
  <c r="Z2237" i="7"/>
  <c r="Z2238" i="7"/>
  <c r="Z2239" i="7"/>
  <c r="Z2240" i="7"/>
  <c r="Z2241" i="7"/>
  <c r="Z2242" i="7"/>
  <c r="Z2243" i="7"/>
  <c r="Z2244" i="7"/>
  <c r="Z2245" i="7"/>
  <c r="Z2246" i="7"/>
  <c r="Z2247" i="7"/>
  <c r="Z2248" i="7"/>
  <c r="Z2249" i="7"/>
  <c r="Z2250" i="7"/>
  <c r="Z2251" i="7"/>
  <c r="Z2252" i="7"/>
  <c r="Z2253" i="7"/>
  <c r="Z2254" i="7"/>
  <c r="Z2255" i="7"/>
  <c r="Z2256" i="7"/>
  <c r="Z2257" i="7"/>
  <c r="Z2258" i="7"/>
  <c r="Z2259" i="7"/>
  <c r="Z2260" i="7"/>
  <c r="Z2261" i="7"/>
  <c r="Z2262" i="7"/>
  <c r="Z2263" i="7"/>
  <c r="Z2264" i="7"/>
  <c r="Z2265" i="7"/>
  <c r="Z2266" i="7"/>
  <c r="Z2267" i="7"/>
  <c r="Z2268" i="7"/>
  <c r="Z2269" i="7"/>
  <c r="Z2270" i="7"/>
  <c r="Z2271" i="7"/>
  <c r="Z2272" i="7"/>
  <c r="Z2273" i="7"/>
  <c r="Z2274" i="7"/>
  <c r="Z2275" i="7"/>
  <c r="Z2276" i="7"/>
  <c r="Z2277" i="7"/>
  <c r="Z2278" i="7"/>
  <c r="Z2279" i="7"/>
  <c r="Z2280" i="7"/>
  <c r="Z2281" i="7"/>
  <c r="Z2282" i="7"/>
  <c r="Z2283" i="7"/>
  <c r="Z2284" i="7"/>
  <c r="Z2285" i="7"/>
  <c r="Z2286" i="7"/>
  <c r="Z2287" i="7"/>
  <c r="Z2288" i="7"/>
  <c r="Z2289" i="7"/>
  <c r="Z2290" i="7"/>
  <c r="Z2291" i="7"/>
  <c r="Z2292" i="7"/>
  <c r="Z2293" i="7"/>
  <c r="Z2294" i="7"/>
  <c r="Z2295" i="7"/>
  <c r="Z2296" i="7"/>
  <c r="Z2297" i="7"/>
  <c r="Z2298" i="7"/>
  <c r="Z2299" i="7"/>
  <c r="Z2300" i="7"/>
  <c r="Z2301" i="7"/>
  <c r="Z2302" i="7"/>
  <c r="Z2303" i="7"/>
  <c r="Z2304" i="7"/>
  <c r="Z2305" i="7"/>
  <c r="Z2306" i="7"/>
  <c r="Z2307" i="7"/>
  <c r="Z2308" i="7"/>
  <c r="Z2309" i="7"/>
  <c r="Z2310" i="7"/>
  <c r="Z2311" i="7"/>
  <c r="Z2312" i="7"/>
  <c r="Z2313" i="7"/>
  <c r="Z2314" i="7"/>
  <c r="Z2315" i="7"/>
  <c r="Z2316" i="7"/>
  <c r="Z2317" i="7"/>
  <c r="Z2318" i="7"/>
  <c r="Z2319" i="7"/>
  <c r="Z2320" i="7"/>
  <c r="Z2321" i="7"/>
  <c r="Z2322" i="7"/>
  <c r="Z2323" i="7"/>
  <c r="Z2324" i="7"/>
  <c r="Z2325" i="7"/>
  <c r="Z2326" i="7"/>
  <c r="Z2327" i="7"/>
  <c r="Z2328" i="7"/>
  <c r="Z2329" i="7"/>
  <c r="Z2330" i="7"/>
  <c r="Z2331" i="7"/>
  <c r="Z2332" i="7"/>
  <c r="Z2333" i="7"/>
  <c r="Z2334" i="7"/>
  <c r="Z2335" i="7"/>
  <c r="Z2336" i="7"/>
  <c r="Z2337" i="7"/>
  <c r="Z2338" i="7"/>
  <c r="Z2339" i="7"/>
  <c r="Z2340" i="7"/>
  <c r="Z2341" i="7"/>
  <c r="Z2342" i="7"/>
  <c r="Z2343" i="7"/>
  <c r="Z2344" i="7"/>
  <c r="Z2345" i="7"/>
  <c r="Z2346" i="7"/>
  <c r="Z2347" i="7"/>
  <c r="Z2348" i="7"/>
  <c r="Z2349" i="7"/>
  <c r="Z2350" i="7"/>
  <c r="Z2351" i="7"/>
  <c r="Z2352" i="7"/>
  <c r="Z2353" i="7"/>
  <c r="Z2354" i="7"/>
  <c r="Z2355" i="7"/>
  <c r="Z2356" i="7"/>
  <c r="Z2357" i="7"/>
  <c r="Z2358" i="7"/>
  <c r="Z2359" i="7"/>
  <c r="Z2360" i="7"/>
  <c r="Z2361" i="7"/>
  <c r="Z2362" i="7"/>
  <c r="Z2363" i="7"/>
  <c r="Z2364" i="7"/>
  <c r="Z2365" i="7"/>
  <c r="Z2366" i="7"/>
  <c r="Z2367" i="7"/>
  <c r="Z2368" i="7"/>
  <c r="Z2369" i="7"/>
  <c r="Z2370" i="7"/>
  <c r="Z2371" i="7"/>
  <c r="Z2372" i="7"/>
  <c r="Z2373" i="7"/>
  <c r="Z2374" i="7"/>
  <c r="Z2375" i="7"/>
  <c r="Z2376" i="7"/>
  <c r="Z2377" i="7"/>
  <c r="Z2378" i="7"/>
  <c r="Z2379" i="7"/>
  <c r="Z2380" i="7"/>
  <c r="Z2381" i="7"/>
  <c r="Z2382" i="7"/>
  <c r="Z2383" i="7"/>
  <c r="Z2384" i="7"/>
  <c r="Z2385" i="7"/>
  <c r="Z2386" i="7"/>
  <c r="Z2387" i="7"/>
  <c r="Z2388" i="7"/>
  <c r="Z2389" i="7"/>
  <c r="Z2390" i="7"/>
  <c r="Z2391" i="7"/>
  <c r="Z2392" i="7"/>
  <c r="Z2393" i="7"/>
  <c r="Z2394" i="7"/>
  <c r="Z2395" i="7"/>
  <c r="Z2396" i="7"/>
  <c r="Z2397" i="7"/>
  <c r="Z2398" i="7"/>
  <c r="Z2399" i="7"/>
  <c r="Z2400" i="7"/>
  <c r="Z2401" i="7"/>
  <c r="Z2402" i="7"/>
  <c r="Z2403" i="7"/>
  <c r="Z2404" i="7"/>
  <c r="Z2405" i="7"/>
  <c r="Z2406" i="7"/>
  <c r="Z2407" i="7"/>
  <c r="Z2408" i="7"/>
  <c r="Z2409" i="7"/>
  <c r="Z2410" i="7"/>
  <c r="Z2411" i="7"/>
  <c r="Z2412" i="7"/>
  <c r="Z2413" i="7"/>
  <c r="Z2414" i="7"/>
  <c r="Z2415" i="7"/>
  <c r="Z2416" i="7"/>
  <c r="Z2417" i="7"/>
  <c r="Z2418" i="7"/>
  <c r="Z2419" i="7"/>
  <c r="Z2420" i="7"/>
  <c r="Z2421" i="7"/>
  <c r="Z2422" i="7"/>
  <c r="Z2423" i="7"/>
  <c r="Z2424" i="7"/>
  <c r="Z2425" i="7"/>
  <c r="Z2426" i="7"/>
  <c r="Z2427" i="7"/>
  <c r="Z2428" i="7"/>
  <c r="Z2429" i="7"/>
  <c r="Z2430" i="7"/>
  <c r="Z2431" i="7"/>
  <c r="Z2432" i="7"/>
  <c r="Z2433" i="7"/>
  <c r="Z2434" i="7"/>
  <c r="Z2435" i="7"/>
  <c r="Z2436" i="7"/>
  <c r="Z2437" i="7"/>
  <c r="Z2438" i="7"/>
  <c r="Z2439" i="7"/>
  <c r="Z2440" i="7"/>
  <c r="Z2441" i="7"/>
  <c r="Z2442" i="7"/>
  <c r="Z2443" i="7"/>
  <c r="Z2" i="7"/>
  <c r="B2314" i="7" l="1"/>
  <c r="B2315" i="7"/>
  <c r="B2313"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608" i="7"/>
  <c r="B609" i="7"/>
  <c r="B610" i="7"/>
  <c r="B611" i="7"/>
  <c r="B612" i="7"/>
  <c r="B613" i="7"/>
  <c r="B614" i="7"/>
  <c r="B615" i="7"/>
  <c r="B616" i="7"/>
  <c r="B617" i="7"/>
  <c r="B618" i="7"/>
  <c r="B619" i="7"/>
  <c r="B620" i="7"/>
  <c r="B621" i="7"/>
  <c r="B622" i="7"/>
  <c r="B623" i="7"/>
  <c r="B624" i="7"/>
  <c r="B625" i="7"/>
  <c r="B626" i="7"/>
  <c r="B627" i="7"/>
  <c r="B628" i="7"/>
  <c r="B629" i="7"/>
  <c r="B630" i="7"/>
  <c r="B631" i="7"/>
  <c r="B632" i="7"/>
  <c r="B633" i="7"/>
  <c r="B634" i="7"/>
  <c r="B635" i="7"/>
  <c r="B636" i="7"/>
  <c r="B637" i="7"/>
  <c r="B638" i="7"/>
  <c r="B639" i="7"/>
  <c r="B640" i="7"/>
  <c r="B641" i="7"/>
  <c r="B642" i="7"/>
  <c r="B643" i="7"/>
  <c r="B644" i="7"/>
  <c r="B645" i="7"/>
  <c r="B646" i="7"/>
  <c r="B647" i="7"/>
  <c r="B648" i="7"/>
  <c r="B649" i="7"/>
  <c r="B650" i="7"/>
  <c r="B651" i="7"/>
  <c r="B652" i="7"/>
  <c r="B653" i="7"/>
  <c r="B654" i="7"/>
  <c r="B655" i="7"/>
  <c r="B656" i="7"/>
  <c r="B657" i="7"/>
  <c r="B658" i="7"/>
  <c r="B659" i="7"/>
  <c r="B660" i="7"/>
  <c r="B661" i="7"/>
  <c r="B662" i="7"/>
  <c r="B663" i="7"/>
  <c r="B664" i="7"/>
  <c r="B665" i="7"/>
  <c r="B666" i="7"/>
  <c r="B667" i="7"/>
  <c r="B668" i="7"/>
  <c r="B669" i="7"/>
  <c r="B670" i="7"/>
  <c r="B671" i="7"/>
  <c r="B672" i="7"/>
  <c r="B673" i="7"/>
  <c r="B674" i="7"/>
  <c r="B675" i="7"/>
  <c r="B676" i="7"/>
  <c r="B677" i="7"/>
  <c r="B678" i="7"/>
  <c r="B679" i="7"/>
  <c r="B680" i="7"/>
  <c r="B681" i="7"/>
  <c r="B682" i="7"/>
  <c r="B683" i="7"/>
  <c r="B684" i="7"/>
  <c r="B685" i="7"/>
  <c r="B686" i="7"/>
  <c r="B687" i="7"/>
  <c r="B688" i="7"/>
  <c r="B689" i="7"/>
  <c r="B690" i="7"/>
  <c r="B691" i="7"/>
  <c r="B692" i="7"/>
  <c r="B693" i="7"/>
  <c r="B694" i="7"/>
  <c r="B695" i="7"/>
  <c r="B696" i="7"/>
  <c r="B697" i="7"/>
  <c r="B698" i="7"/>
  <c r="B699" i="7"/>
  <c r="B700" i="7"/>
  <c r="B701" i="7"/>
  <c r="B702" i="7"/>
  <c r="B703" i="7"/>
  <c r="B704" i="7"/>
  <c r="B705" i="7"/>
  <c r="B706" i="7"/>
  <c r="B707" i="7"/>
  <c r="B708" i="7"/>
  <c r="B709" i="7"/>
  <c r="B710" i="7"/>
  <c r="B711" i="7"/>
  <c r="B712" i="7"/>
  <c r="B713" i="7"/>
  <c r="B714" i="7"/>
  <c r="B715" i="7"/>
  <c r="B716" i="7"/>
  <c r="B717" i="7"/>
  <c r="B718" i="7"/>
  <c r="B719" i="7"/>
  <c r="B720" i="7"/>
  <c r="B721" i="7"/>
  <c r="B722" i="7"/>
  <c r="B723" i="7"/>
  <c r="B724" i="7"/>
  <c r="B725" i="7"/>
  <c r="B726" i="7"/>
  <c r="B727" i="7"/>
  <c r="B728" i="7"/>
  <c r="B729" i="7"/>
  <c r="B730" i="7"/>
  <c r="B731" i="7"/>
  <c r="B732" i="7"/>
  <c r="B733" i="7"/>
  <c r="B734" i="7"/>
  <c r="B735" i="7"/>
  <c r="B736" i="7"/>
  <c r="B737" i="7"/>
  <c r="B738" i="7"/>
  <c r="B739" i="7"/>
  <c r="B740" i="7"/>
  <c r="B741" i="7"/>
  <c r="B742" i="7"/>
  <c r="B743" i="7"/>
  <c r="B744" i="7"/>
  <c r="B745" i="7"/>
  <c r="B746" i="7"/>
  <c r="B747" i="7"/>
  <c r="B748" i="7"/>
  <c r="B749" i="7"/>
  <c r="B750" i="7"/>
  <c r="B751" i="7"/>
  <c r="B752" i="7"/>
  <c r="B753" i="7"/>
  <c r="B754" i="7"/>
  <c r="B755" i="7"/>
  <c r="B756" i="7"/>
  <c r="B757" i="7"/>
  <c r="B758" i="7"/>
  <c r="B759" i="7"/>
  <c r="B760" i="7"/>
  <c r="B761" i="7"/>
  <c r="B762" i="7"/>
  <c r="B763" i="7"/>
  <c r="B764" i="7"/>
  <c r="B765" i="7"/>
  <c r="B766" i="7"/>
  <c r="B767" i="7"/>
  <c r="B768" i="7"/>
  <c r="B769" i="7"/>
  <c r="B770" i="7"/>
  <c r="B771" i="7"/>
  <c r="B772" i="7"/>
  <c r="B773" i="7"/>
  <c r="B774" i="7"/>
  <c r="B775" i="7"/>
  <c r="B776" i="7"/>
  <c r="B777" i="7"/>
  <c r="B778" i="7"/>
  <c r="B779" i="7"/>
  <c r="B780" i="7"/>
  <c r="B781" i="7"/>
  <c r="B782" i="7"/>
  <c r="B783" i="7"/>
  <c r="B784" i="7"/>
  <c r="B785" i="7"/>
  <c r="B786" i="7"/>
  <c r="B787" i="7"/>
  <c r="B788" i="7"/>
  <c r="B789" i="7"/>
  <c r="B790" i="7"/>
  <c r="B791" i="7"/>
  <c r="B792" i="7"/>
  <c r="B793" i="7"/>
  <c r="B794" i="7"/>
  <c r="B795" i="7"/>
  <c r="B796" i="7"/>
  <c r="B797" i="7"/>
  <c r="B798" i="7"/>
  <c r="B799" i="7"/>
  <c r="B800" i="7"/>
  <c r="B801" i="7"/>
  <c r="B802" i="7"/>
  <c r="B803" i="7"/>
  <c r="B804" i="7"/>
  <c r="B805" i="7"/>
  <c r="B806" i="7"/>
  <c r="B807" i="7"/>
  <c r="B808" i="7"/>
  <c r="B809" i="7"/>
  <c r="B810" i="7"/>
  <c r="B811" i="7"/>
  <c r="B812" i="7"/>
  <c r="B813" i="7"/>
  <c r="B814" i="7"/>
  <c r="B815" i="7"/>
  <c r="B816" i="7"/>
  <c r="B817" i="7"/>
  <c r="B818" i="7"/>
  <c r="B819" i="7"/>
  <c r="B820" i="7"/>
  <c r="B821" i="7"/>
  <c r="B822" i="7"/>
  <c r="B823" i="7"/>
  <c r="B824" i="7"/>
  <c r="B825" i="7"/>
  <c r="B826" i="7"/>
  <c r="B827" i="7"/>
  <c r="B828" i="7"/>
  <c r="B829" i="7"/>
  <c r="B830" i="7"/>
  <c r="B831" i="7"/>
  <c r="B832" i="7"/>
  <c r="B833" i="7"/>
  <c r="B834" i="7"/>
  <c r="B835" i="7"/>
  <c r="B836" i="7"/>
  <c r="B837" i="7"/>
  <c r="B838" i="7"/>
  <c r="B839" i="7"/>
  <c r="B840" i="7"/>
  <c r="B841" i="7"/>
  <c r="B842" i="7"/>
  <c r="B843" i="7"/>
  <c r="B844" i="7"/>
  <c r="B845" i="7"/>
  <c r="B846" i="7"/>
  <c r="B847" i="7"/>
  <c r="B848" i="7"/>
  <c r="B849" i="7"/>
  <c r="B850" i="7"/>
  <c r="B851" i="7"/>
  <c r="B852" i="7"/>
  <c r="B853" i="7"/>
  <c r="B854" i="7"/>
  <c r="B855" i="7"/>
  <c r="B856" i="7"/>
  <c r="B857" i="7"/>
  <c r="B858" i="7"/>
  <c r="B859" i="7"/>
  <c r="B860" i="7"/>
  <c r="B861" i="7"/>
  <c r="B862" i="7"/>
  <c r="B863" i="7"/>
  <c r="B864" i="7"/>
  <c r="B865" i="7"/>
  <c r="B866" i="7"/>
  <c r="B867" i="7"/>
  <c r="B868" i="7"/>
  <c r="B869" i="7"/>
  <c r="B870" i="7"/>
  <c r="B871" i="7"/>
  <c r="B872" i="7"/>
  <c r="B873" i="7"/>
  <c r="B874" i="7"/>
  <c r="B875" i="7"/>
  <c r="B876" i="7"/>
  <c r="B877" i="7"/>
  <c r="B878" i="7"/>
  <c r="B879" i="7"/>
  <c r="B880" i="7"/>
  <c r="B881" i="7"/>
  <c r="B882" i="7"/>
  <c r="B883" i="7"/>
  <c r="B884" i="7"/>
  <c r="B885" i="7"/>
  <c r="B886" i="7"/>
  <c r="B887" i="7"/>
  <c r="B888" i="7"/>
  <c r="B889" i="7"/>
  <c r="B890" i="7"/>
  <c r="B891" i="7"/>
  <c r="B892" i="7"/>
  <c r="B893" i="7"/>
  <c r="B894" i="7"/>
  <c r="B895" i="7"/>
  <c r="B896" i="7"/>
  <c r="B897" i="7"/>
  <c r="B898" i="7"/>
  <c r="B899" i="7"/>
  <c r="B900" i="7"/>
  <c r="B901" i="7"/>
  <c r="B902" i="7"/>
  <c r="B903" i="7"/>
  <c r="B904" i="7"/>
  <c r="B905" i="7"/>
  <c r="B906" i="7"/>
  <c r="B907" i="7"/>
  <c r="B908" i="7"/>
  <c r="B909" i="7"/>
  <c r="B910" i="7"/>
  <c r="B911" i="7"/>
  <c r="B912" i="7"/>
  <c r="B913" i="7"/>
  <c r="B914" i="7"/>
  <c r="B915" i="7"/>
  <c r="B916" i="7"/>
  <c r="B917" i="7"/>
  <c r="B918" i="7"/>
  <c r="B919" i="7"/>
  <c r="B920" i="7"/>
  <c r="B921" i="7"/>
  <c r="B922" i="7"/>
  <c r="B923" i="7"/>
  <c r="B924" i="7"/>
  <c r="B925" i="7"/>
  <c r="B926" i="7"/>
  <c r="B927" i="7"/>
  <c r="B928" i="7"/>
  <c r="B929" i="7"/>
  <c r="B930" i="7"/>
  <c r="B931" i="7"/>
  <c r="B932" i="7"/>
  <c r="B933" i="7"/>
  <c r="B934" i="7"/>
  <c r="B935" i="7"/>
  <c r="B936" i="7"/>
  <c r="B937" i="7"/>
  <c r="B938" i="7"/>
  <c r="B939" i="7"/>
  <c r="B940" i="7"/>
  <c r="B941" i="7"/>
  <c r="B942" i="7"/>
  <c r="B943" i="7"/>
  <c r="B944" i="7"/>
  <c r="B945" i="7"/>
  <c r="B946" i="7"/>
  <c r="B947" i="7"/>
  <c r="B948" i="7"/>
  <c r="B949" i="7"/>
  <c r="B950" i="7"/>
  <c r="B951" i="7"/>
  <c r="B952" i="7"/>
  <c r="B953" i="7"/>
  <c r="B954" i="7"/>
  <c r="B955" i="7"/>
  <c r="B956" i="7"/>
  <c r="B957" i="7"/>
  <c r="B958" i="7"/>
  <c r="B959" i="7"/>
  <c r="B960" i="7"/>
  <c r="B961" i="7"/>
  <c r="B962" i="7"/>
  <c r="B963" i="7"/>
  <c r="B964" i="7"/>
  <c r="B965" i="7"/>
  <c r="B966" i="7"/>
  <c r="B967" i="7"/>
  <c r="B968" i="7"/>
  <c r="B969" i="7"/>
  <c r="B970" i="7"/>
  <c r="B971" i="7"/>
  <c r="B972" i="7"/>
  <c r="B973" i="7"/>
  <c r="B974" i="7"/>
  <c r="B975" i="7"/>
  <c r="B976" i="7"/>
  <c r="B977" i="7"/>
  <c r="B978" i="7"/>
  <c r="B979" i="7"/>
  <c r="B980" i="7"/>
  <c r="B981" i="7"/>
  <c r="B982" i="7"/>
  <c r="B983" i="7"/>
  <c r="B984" i="7"/>
  <c r="B985" i="7"/>
  <c r="B986" i="7"/>
  <c r="B987" i="7"/>
  <c r="B988" i="7"/>
  <c r="B989" i="7"/>
  <c r="B990" i="7"/>
  <c r="B991" i="7"/>
  <c r="B992" i="7"/>
  <c r="B993" i="7"/>
  <c r="B994" i="7"/>
  <c r="B995" i="7"/>
  <c r="B996" i="7"/>
  <c r="B997" i="7"/>
  <c r="B998" i="7"/>
  <c r="B999" i="7"/>
  <c r="B1000" i="7"/>
  <c r="B1001" i="7"/>
  <c r="B1002" i="7"/>
  <c r="B1003" i="7"/>
  <c r="B1004" i="7"/>
  <c r="B1005" i="7"/>
  <c r="B1006" i="7"/>
  <c r="B1007" i="7"/>
  <c r="B1008" i="7"/>
  <c r="B1009" i="7"/>
  <c r="B1010" i="7"/>
  <c r="B1011" i="7"/>
  <c r="B1012" i="7"/>
  <c r="B1013" i="7"/>
  <c r="B1014" i="7"/>
  <c r="B1015" i="7"/>
  <c r="B1016" i="7"/>
  <c r="B1017" i="7"/>
  <c r="B1018" i="7"/>
  <c r="B1019" i="7"/>
  <c r="B1020" i="7"/>
  <c r="B1021" i="7"/>
  <c r="B1022" i="7"/>
  <c r="B1023" i="7"/>
  <c r="B1024" i="7"/>
  <c r="B1025" i="7"/>
  <c r="B1026" i="7"/>
  <c r="B1027" i="7"/>
  <c r="B1028" i="7"/>
  <c r="B1029" i="7"/>
  <c r="B1030" i="7"/>
  <c r="B1031" i="7"/>
  <c r="B1032" i="7"/>
  <c r="B1033" i="7"/>
  <c r="B1034" i="7"/>
  <c r="B1035" i="7"/>
  <c r="B1036" i="7"/>
  <c r="B1037" i="7"/>
  <c r="B1038" i="7"/>
  <c r="B1039" i="7"/>
  <c r="B1040" i="7"/>
  <c r="B1041" i="7"/>
  <c r="B1042" i="7"/>
  <c r="B1043" i="7"/>
  <c r="B1044" i="7"/>
  <c r="B1045" i="7"/>
  <c r="B1046" i="7"/>
  <c r="B1047" i="7"/>
  <c r="B1048" i="7"/>
  <c r="B1049" i="7"/>
  <c r="B1050" i="7"/>
  <c r="B1051" i="7"/>
  <c r="B1052" i="7"/>
  <c r="B1053" i="7"/>
  <c r="B1054" i="7"/>
  <c r="B1055" i="7"/>
  <c r="B1056" i="7"/>
  <c r="B1057" i="7"/>
  <c r="B1058" i="7"/>
  <c r="B1059" i="7"/>
  <c r="B1060" i="7"/>
  <c r="B1061" i="7"/>
  <c r="B1062" i="7"/>
  <c r="B1063" i="7"/>
  <c r="B1064" i="7"/>
  <c r="B1065" i="7"/>
  <c r="B1066" i="7"/>
  <c r="B1067" i="7"/>
  <c r="B1068" i="7"/>
  <c r="B1069" i="7"/>
  <c r="B1070" i="7"/>
  <c r="B1071" i="7"/>
  <c r="B1072" i="7"/>
  <c r="B1073" i="7"/>
  <c r="B1074" i="7"/>
  <c r="B1075" i="7"/>
  <c r="B1076" i="7"/>
  <c r="B1077" i="7"/>
  <c r="B1078" i="7"/>
  <c r="B1079" i="7"/>
  <c r="B1080" i="7"/>
  <c r="B1081" i="7"/>
  <c r="B1082" i="7"/>
  <c r="B1083" i="7"/>
  <c r="B1084" i="7"/>
  <c r="B1085" i="7"/>
  <c r="B1086" i="7"/>
  <c r="B1087" i="7"/>
  <c r="B1088" i="7"/>
  <c r="B1089" i="7"/>
  <c r="B1090" i="7"/>
  <c r="B1091" i="7"/>
  <c r="B1092" i="7"/>
  <c r="B1093" i="7"/>
  <c r="B1094" i="7"/>
  <c r="B1095" i="7"/>
  <c r="B1096" i="7"/>
  <c r="B1097" i="7"/>
  <c r="B1098" i="7"/>
  <c r="B1099" i="7"/>
  <c r="B1100" i="7"/>
  <c r="B1101" i="7"/>
  <c r="B1102" i="7"/>
  <c r="B1103" i="7"/>
  <c r="B1104" i="7"/>
  <c r="B1105" i="7"/>
  <c r="B1106" i="7"/>
  <c r="B1107" i="7"/>
  <c r="B1108" i="7"/>
  <c r="B1109" i="7"/>
  <c r="B1110" i="7"/>
  <c r="B1111" i="7"/>
  <c r="B1112" i="7"/>
  <c r="B1113" i="7"/>
  <c r="B1114" i="7"/>
  <c r="B1115" i="7"/>
  <c r="B1116" i="7"/>
  <c r="B1117" i="7"/>
  <c r="B1118" i="7"/>
  <c r="B1119" i="7"/>
  <c r="B1120" i="7"/>
  <c r="B1121" i="7"/>
  <c r="B1122" i="7"/>
  <c r="B1123" i="7"/>
  <c r="B1124" i="7"/>
  <c r="B1125" i="7"/>
  <c r="B1126" i="7"/>
  <c r="B1127" i="7"/>
  <c r="B1128" i="7"/>
  <c r="B1129" i="7"/>
  <c r="B1130" i="7"/>
  <c r="B1131" i="7"/>
  <c r="B1132" i="7"/>
  <c r="B1133" i="7"/>
  <c r="B1134" i="7"/>
  <c r="B1135" i="7"/>
  <c r="B1136" i="7"/>
  <c r="B1137" i="7"/>
  <c r="B1138" i="7"/>
  <c r="B1139" i="7"/>
  <c r="B1140" i="7"/>
  <c r="B1141" i="7"/>
  <c r="B1142" i="7"/>
  <c r="B1143" i="7"/>
  <c r="B1144" i="7"/>
  <c r="B1145" i="7"/>
  <c r="B1146" i="7"/>
  <c r="B1147" i="7"/>
  <c r="B1148" i="7"/>
  <c r="B1149" i="7"/>
  <c r="B1150" i="7"/>
  <c r="B1151" i="7"/>
  <c r="B1152" i="7"/>
  <c r="B1153" i="7"/>
  <c r="B1154" i="7"/>
  <c r="B1155" i="7"/>
  <c r="B1156" i="7"/>
  <c r="B1157" i="7"/>
  <c r="B1158" i="7"/>
  <c r="B1159" i="7"/>
  <c r="B1160" i="7"/>
  <c r="B1161" i="7"/>
  <c r="B1162" i="7"/>
  <c r="B1163" i="7"/>
  <c r="B1164" i="7"/>
  <c r="B1165" i="7"/>
  <c r="B1166" i="7"/>
  <c r="B1167" i="7"/>
  <c r="B1168" i="7"/>
  <c r="B1169" i="7"/>
  <c r="B1170" i="7"/>
  <c r="B1171" i="7"/>
  <c r="B1172" i="7"/>
  <c r="B1173" i="7"/>
  <c r="B1174" i="7"/>
  <c r="B1175" i="7"/>
  <c r="B1176" i="7"/>
  <c r="B1177" i="7"/>
  <c r="B1178" i="7"/>
  <c r="B1179" i="7"/>
  <c r="B1180" i="7"/>
  <c r="B1181" i="7"/>
  <c r="B1182" i="7"/>
  <c r="B1183" i="7"/>
  <c r="B1184" i="7"/>
  <c r="B1185" i="7"/>
  <c r="B1186" i="7"/>
  <c r="B1187" i="7"/>
  <c r="B1188" i="7"/>
  <c r="B1189" i="7"/>
  <c r="B1190" i="7"/>
  <c r="B1191" i="7"/>
  <c r="B1192" i="7"/>
  <c r="B1193" i="7"/>
  <c r="B1194" i="7"/>
  <c r="B1195" i="7"/>
  <c r="B1196" i="7"/>
  <c r="B1197" i="7"/>
  <c r="B1198" i="7"/>
  <c r="B1199" i="7"/>
  <c r="B1200" i="7"/>
  <c r="B1201" i="7"/>
  <c r="B1202" i="7"/>
  <c r="B1203" i="7"/>
  <c r="B1204" i="7"/>
  <c r="B1205" i="7"/>
  <c r="B1206" i="7"/>
  <c r="B1207" i="7"/>
  <c r="B1208" i="7"/>
  <c r="B1209" i="7"/>
  <c r="B1210" i="7"/>
  <c r="B1211" i="7"/>
  <c r="B1212" i="7"/>
  <c r="B1213" i="7"/>
  <c r="B1214" i="7"/>
  <c r="B1215" i="7"/>
  <c r="B1216" i="7"/>
  <c r="B1217" i="7"/>
  <c r="B1218" i="7"/>
  <c r="B1219" i="7"/>
  <c r="B1220" i="7"/>
  <c r="B1221" i="7"/>
  <c r="B1222" i="7"/>
  <c r="B1223" i="7"/>
  <c r="B1224" i="7"/>
  <c r="B1225" i="7"/>
  <c r="B1226" i="7"/>
  <c r="B1227" i="7"/>
  <c r="B1228" i="7"/>
  <c r="B1229" i="7"/>
  <c r="B1230" i="7"/>
  <c r="B1231" i="7"/>
  <c r="B1232" i="7"/>
  <c r="B1233" i="7"/>
  <c r="B1234" i="7"/>
  <c r="B1235" i="7"/>
  <c r="B1236" i="7"/>
  <c r="B1237" i="7"/>
  <c r="B1238" i="7"/>
  <c r="B1239" i="7"/>
  <c r="B1240" i="7"/>
  <c r="B1241" i="7"/>
  <c r="B1242" i="7"/>
  <c r="B1243" i="7"/>
  <c r="B1244" i="7"/>
  <c r="B1245" i="7"/>
  <c r="B1246" i="7"/>
  <c r="B1247" i="7"/>
  <c r="B1248" i="7"/>
  <c r="B1249" i="7"/>
  <c r="B1250" i="7"/>
  <c r="B1251" i="7"/>
  <c r="B1252" i="7"/>
  <c r="B1253" i="7"/>
  <c r="B1254" i="7"/>
  <c r="B1255" i="7"/>
  <c r="B1256" i="7"/>
  <c r="B1257" i="7"/>
  <c r="B1258" i="7"/>
  <c r="B1259" i="7"/>
  <c r="B1260" i="7"/>
  <c r="B1261" i="7"/>
  <c r="B1262" i="7"/>
  <c r="B1263" i="7"/>
  <c r="B1264" i="7"/>
  <c r="B1265" i="7"/>
  <c r="B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92" i="7"/>
  <c r="B1293" i="7"/>
  <c r="B1294" i="7"/>
  <c r="B1295" i="7"/>
  <c r="B1296" i="7"/>
  <c r="B1297" i="7"/>
  <c r="B1298" i="7"/>
  <c r="B1299" i="7"/>
  <c r="B1300" i="7"/>
  <c r="B1301" i="7"/>
  <c r="B1302" i="7"/>
  <c r="B1303" i="7"/>
  <c r="B1304" i="7"/>
  <c r="B1305" i="7"/>
  <c r="B1306" i="7"/>
  <c r="B1307" i="7"/>
  <c r="B1308" i="7"/>
  <c r="B1309" i="7"/>
  <c r="B1310" i="7"/>
  <c r="B1311" i="7"/>
  <c r="B1312" i="7"/>
  <c r="B1313" i="7"/>
  <c r="B1314" i="7"/>
  <c r="B1315" i="7"/>
  <c r="B1316" i="7"/>
  <c r="B1317" i="7"/>
  <c r="B1318" i="7"/>
  <c r="B1319" i="7"/>
  <c r="B1320" i="7"/>
  <c r="B1321" i="7"/>
  <c r="B1322" i="7"/>
  <c r="B1323" i="7"/>
  <c r="B1324" i="7"/>
  <c r="B1325" i="7"/>
  <c r="B1326" i="7"/>
  <c r="B1327" i="7"/>
  <c r="B1328" i="7"/>
  <c r="B1329" i="7"/>
  <c r="B1330" i="7"/>
  <c r="B1331" i="7"/>
  <c r="B1332" i="7"/>
  <c r="B1333" i="7"/>
  <c r="B1334" i="7"/>
  <c r="B1335" i="7"/>
  <c r="B1336" i="7"/>
  <c r="B1337" i="7"/>
  <c r="B1338" i="7"/>
  <c r="B1339" i="7"/>
  <c r="B1340" i="7"/>
  <c r="B1341" i="7"/>
  <c r="B1342" i="7"/>
  <c r="B1343" i="7"/>
  <c r="B1344" i="7"/>
  <c r="B1345" i="7"/>
  <c r="B1346" i="7"/>
  <c r="B1347" i="7"/>
  <c r="B1348" i="7"/>
  <c r="B1349" i="7"/>
  <c r="B1350" i="7"/>
  <c r="B1351" i="7"/>
  <c r="B1352" i="7"/>
  <c r="B1353" i="7"/>
  <c r="B1354" i="7"/>
  <c r="B1355" i="7"/>
  <c r="B1356" i="7"/>
  <c r="B1357" i="7"/>
  <c r="B1358" i="7"/>
  <c r="B1359" i="7"/>
  <c r="B1360" i="7"/>
  <c r="B1361" i="7"/>
  <c r="B1362" i="7"/>
  <c r="B1363" i="7"/>
  <c r="B1364" i="7"/>
  <c r="B1365" i="7"/>
  <c r="B1366" i="7"/>
  <c r="B1367" i="7"/>
  <c r="B1368" i="7"/>
  <c r="B1369" i="7"/>
  <c r="B1370" i="7"/>
  <c r="B1371" i="7"/>
  <c r="B1372" i="7"/>
  <c r="B1373" i="7"/>
  <c r="B1374" i="7"/>
  <c r="B1375" i="7"/>
  <c r="B1376" i="7"/>
  <c r="B1377" i="7"/>
  <c r="B1378" i="7"/>
  <c r="B1379" i="7"/>
  <c r="B1380" i="7"/>
  <c r="B1381" i="7"/>
  <c r="B1382" i="7"/>
  <c r="B1383" i="7"/>
  <c r="B1384" i="7"/>
  <c r="B1385" i="7"/>
  <c r="B1386" i="7"/>
  <c r="B1387" i="7"/>
  <c r="B1388" i="7"/>
  <c r="B1389" i="7"/>
  <c r="B1390" i="7"/>
  <c r="B1391" i="7"/>
  <c r="B1392" i="7"/>
  <c r="B1393" i="7"/>
  <c r="B1394" i="7"/>
  <c r="B1395" i="7"/>
  <c r="B1396" i="7"/>
  <c r="B1397" i="7"/>
  <c r="B1398" i="7"/>
  <c r="B1399" i="7"/>
  <c r="B1400" i="7"/>
  <c r="B1401" i="7"/>
  <c r="B1402" i="7"/>
  <c r="B1403" i="7"/>
  <c r="B1404" i="7"/>
  <c r="B1405" i="7"/>
  <c r="B1406" i="7"/>
  <c r="B1407" i="7"/>
  <c r="B1408" i="7"/>
  <c r="B1409" i="7"/>
  <c r="B1410" i="7"/>
  <c r="B1411" i="7"/>
  <c r="B1412" i="7"/>
  <c r="B1413" i="7"/>
  <c r="B1414" i="7"/>
  <c r="B1415" i="7"/>
  <c r="B1416" i="7"/>
  <c r="B1417" i="7"/>
  <c r="B1418" i="7"/>
  <c r="B1419" i="7"/>
  <c r="B1420" i="7"/>
  <c r="B1421" i="7"/>
  <c r="B1422" i="7"/>
  <c r="B1423" i="7"/>
  <c r="B1424" i="7"/>
  <c r="B1425" i="7"/>
  <c r="B1426" i="7"/>
  <c r="B1427" i="7"/>
  <c r="B1428" i="7"/>
  <c r="B1429" i="7"/>
  <c r="B1430" i="7"/>
  <c r="B1431" i="7"/>
  <c r="B1432" i="7"/>
  <c r="B1433" i="7"/>
  <c r="B1434" i="7"/>
  <c r="B1435" i="7"/>
  <c r="B1436" i="7"/>
  <c r="B1437" i="7"/>
  <c r="B1438" i="7"/>
  <c r="B1439" i="7"/>
  <c r="B1440" i="7"/>
  <c r="B1441" i="7"/>
  <c r="B1442" i="7"/>
  <c r="B1443" i="7"/>
  <c r="B1444" i="7"/>
  <c r="B1445" i="7"/>
  <c r="B1446" i="7"/>
  <c r="B1447" i="7"/>
  <c r="B1448" i="7"/>
  <c r="B1449" i="7"/>
  <c r="B1450" i="7"/>
  <c r="B1451" i="7"/>
  <c r="B1452" i="7"/>
  <c r="B1453" i="7"/>
  <c r="B1454" i="7"/>
  <c r="B1455" i="7"/>
  <c r="B1456" i="7"/>
  <c r="B1457" i="7"/>
  <c r="B1458" i="7"/>
  <c r="B1459" i="7"/>
  <c r="B1460" i="7"/>
  <c r="B1461" i="7"/>
  <c r="B1462" i="7"/>
  <c r="B1463" i="7"/>
  <c r="B1464" i="7"/>
  <c r="B1465" i="7"/>
  <c r="B1466" i="7"/>
  <c r="B1467" i="7"/>
  <c r="B1468" i="7"/>
  <c r="B1469" i="7"/>
  <c r="B1470" i="7"/>
  <c r="B1471" i="7"/>
  <c r="B1472" i="7"/>
  <c r="B1473" i="7"/>
  <c r="B1474" i="7"/>
  <c r="B1475" i="7"/>
  <c r="B1476" i="7"/>
  <c r="B1477" i="7"/>
  <c r="B1478" i="7"/>
  <c r="B1479" i="7"/>
  <c r="B1480" i="7"/>
  <c r="B1481" i="7"/>
  <c r="B1482" i="7"/>
  <c r="B1483" i="7"/>
  <c r="B1484" i="7"/>
  <c r="B1485" i="7"/>
  <c r="B1486" i="7"/>
  <c r="B1487" i="7"/>
  <c r="B1488" i="7"/>
  <c r="B1489" i="7"/>
  <c r="B1490" i="7"/>
  <c r="B1491" i="7"/>
  <c r="B1492" i="7"/>
  <c r="B1493" i="7"/>
  <c r="B1494" i="7"/>
  <c r="B1495" i="7"/>
  <c r="B1496" i="7"/>
  <c r="B1497" i="7"/>
  <c r="B1498" i="7"/>
  <c r="B1499" i="7"/>
  <c r="B1500" i="7"/>
  <c r="B1501" i="7"/>
  <c r="B1502" i="7"/>
  <c r="B1503" i="7"/>
  <c r="B1504" i="7"/>
  <c r="B1505" i="7"/>
  <c r="B1506" i="7"/>
  <c r="B1507" i="7"/>
  <c r="B1508" i="7"/>
  <c r="B1509" i="7"/>
  <c r="B1510" i="7"/>
  <c r="B1511" i="7"/>
  <c r="B1512" i="7"/>
  <c r="B1513" i="7"/>
  <c r="B1514" i="7"/>
  <c r="B1515" i="7"/>
  <c r="B1516" i="7"/>
  <c r="B1517" i="7"/>
  <c r="B1518" i="7"/>
  <c r="B1519" i="7"/>
  <c r="B1520" i="7"/>
  <c r="B1521" i="7"/>
  <c r="B1522" i="7"/>
  <c r="B1523" i="7"/>
  <c r="B1524" i="7"/>
  <c r="B1525" i="7"/>
  <c r="B1526" i="7"/>
  <c r="B1527" i="7"/>
  <c r="B1528" i="7"/>
  <c r="B1529" i="7"/>
  <c r="B1530" i="7"/>
  <c r="B1531" i="7"/>
  <c r="B1532" i="7"/>
  <c r="B1533" i="7"/>
  <c r="B1534" i="7"/>
  <c r="B1535" i="7"/>
  <c r="B1536" i="7"/>
  <c r="B1537" i="7"/>
  <c r="B1538" i="7"/>
  <c r="B1539" i="7"/>
  <c r="B1540" i="7"/>
  <c r="B1541" i="7"/>
  <c r="B1542" i="7"/>
  <c r="B1543" i="7"/>
  <c r="B1544" i="7"/>
  <c r="B1545" i="7"/>
  <c r="B1546" i="7"/>
  <c r="B1547" i="7"/>
  <c r="B1548" i="7"/>
  <c r="B1549" i="7"/>
  <c r="B1550" i="7"/>
  <c r="B1551" i="7"/>
  <c r="B1552" i="7"/>
  <c r="B1553" i="7"/>
  <c r="B1554" i="7"/>
  <c r="B1555" i="7"/>
  <c r="B1556" i="7"/>
  <c r="B1557" i="7"/>
  <c r="B1558" i="7"/>
  <c r="B1559" i="7"/>
  <c r="B1560" i="7"/>
  <c r="B1561" i="7"/>
  <c r="B1562" i="7"/>
  <c r="B1563" i="7"/>
  <c r="B1564" i="7"/>
  <c r="B1565" i="7"/>
  <c r="B1566" i="7"/>
  <c r="B1567" i="7"/>
  <c r="B1568" i="7"/>
  <c r="B1569" i="7"/>
  <c r="B1570" i="7"/>
  <c r="B1571" i="7"/>
  <c r="B1572" i="7"/>
  <c r="B1573" i="7"/>
  <c r="B1574" i="7"/>
  <c r="B1575" i="7"/>
  <c r="B1576" i="7"/>
  <c r="B1577" i="7"/>
  <c r="B1578" i="7"/>
  <c r="B1579" i="7"/>
  <c r="B1580" i="7"/>
  <c r="B1581" i="7"/>
  <c r="B1582" i="7"/>
  <c r="B1583" i="7"/>
  <c r="B1584" i="7"/>
  <c r="B1585" i="7"/>
  <c r="B1586" i="7"/>
  <c r="B1587" i="7"/>
  <c r="B1588" i="7"/>
  <c r="B1589" i="7"/>
  <c r="B1590" i="7"/>
  <c r="B1591" i="7"/>
  <c r="B1592" i="7"/>
  <c r="B1593" i="7"/>
  <c r="B1594" i="7"/>
  <c r="B1595" i="7"/>
  <c r="B1596" i="7"/>
  <c r="B1597" i="7"/>
  <c r="B1598" i="7"/>
  <c r="B1599" i="7"/>
  <c r="B1600" i="7"/>
  <c r="B1601" i="7"/>
  <c r="B1602" i="7"/>
  <c r="B1603" i="7"/>
  <c r="B1604" i="7"/>
  <c r="B1605" i="7"/>
  <c r="B1606" i="7"/>
  <c r="B1607" i="7"/>
  <c r="B1608" i="7"/>
  <c r="B1609" i="7"/>
  <c r="B1610" i="7"/>
  <c r="B1611" i="7"/>
  <c r="B1612" i="7"/>
  <c r="B1613" i="7"/>
  <c r="B1614" i="7"/>
  <c r="B1615" i="7"/>
  <c r="B1616" i="7"/>
  <c r="B1617" i="7"/>
  <c r="B1618" i="7"/>
  <c r="B1619" i="7"/>
  <c r="B1620" i="7"/>
  <c r="B1621" i="7"/>
  <c r="B1622" i="7"/>
  <c r="B1623" i="7"/>
  <c r="B1624" i="7"/>
  <c r="B1625" i="7"/>
  <c r="B1626" i="7"/>
  <c r="B1627" i="7"/>
  <c r="B1628" i="7"/>
  <c r="B1629" i="7"/>
  <c r="B1630" i="7"/>
  <c r="B1631" i="7"/>
  <c r="B1632" i="7"/>
  <c r="B1633" i="7"/>
  <c r="B1634" i="7"/>
  <c r="B1635" i="7"/>
  <c r="B1636" i="7"/>
  <c r="B1637" i="7"/>
  <c r="B1638" i="7"/>
  <c r="B1639" i="7"/>
  <c r="B1640" i="7"/>
  <c r="B1641" i="7"/>
  <c r="B1642" i="7"/>
  <c r="B1643" i="7"/>
  <c r="B1644" i="7"/>
  <c r="B1645" i="7"/>
  <c r="B1646" i="7"/>
  <c r="B1647" i="7"/>
  <c r="B1648" i="7"/>
  <c r="B1649" i="7"/>
  <c r="B1650" i="7"/>
  <c r="B1651" i="7"/>
  <c r="B1652" i="7"/>
  <c r="B1653" i="7"/>
  <c r="B1654" i="7"/>
  <c r="B1655" i="7"/>
  <c r="B1656" i="7"/>
  <c r="B1657" i="7"/>
  <c r="B1658" i="7"/>
  <c r="B1659" i="7"/>
  <c r="B1660" i="7"/>
  <c r="B1661" i="7"/>
  <c r="B1662" i="7"/>
  <c r="B1663" i="7"/>
  <c r="B1664" i="7"/>
  <c r="B1665" i="7"/>
  <c r="B1666" i="7"/>
  <c r="B1667" i="7"/>
  <c r="B1668" i="7"/>
  <c r="B1669" i="7"/>
  <c r="B1670" i="7"/>
  <c r="B1671" i="7"/>
  <c r="B1672" i="7"/>
  <c r="B1673" i="7"/>
  <c r="B1674" i="7"/>
  <c r="B1675" i="7"/>
  <c r="B1676" i="7"/>
  <c r="B1677" i="7"/>
  <c r="B1678" i="7"/>
  <c r="B1679" i="7"/>
  <c r="B1680" i="7"/>
  <c r="B1681" i="7"/>
  <c r="B1682" i="7"/>
  <c r="B1683" i="7"/>
  <c r="B1684" i="7"/>
  <c r="B1685" i="7"/>
  <c r="B1686" i="7"/>
  <c r="B1687" i="7"/>
  <c r="B1688" i="7"/>
  <c r="B1689" i="7"/>
  <c r="B1690" i="7"/>
  <c r="B1691" i="7"/>
  <c r="B1692" i="7"/>
  <c r="B1693" i="7"/>
  <c r="B1694" i="7"/>
  <c r="B1695" i="7"/>
  <c r="B1696" i="7"/>
  <c r="B1697" i="7"/>
  <c r="B1698" i="7"/>
  <c r="B1699" i="7"/>
  <c r="B1700" i="7"/>
  <c r="B1701" i="7"/>
  <c r="B1702" i="7"/>
  <c r="B1703" i="7"/>
  <c r="B1704" i="7"/>
  <c r="B1705" i="7"/>
  <c r="B1706" i="7"/>
  <c r="B1707" i="7"/>
  <c r="B1708" i="7"/>
  <c r="B1709" i="7"/>
  <c r="B1710" i="7"/>
  <c r="B1711" i="7"/>
  <c r="B1712" i="7"/>
  <c r="B1713" i="7"/>
  <c r="B1714" i="7"/>
  <c r="B1715" i="7"/>
  <c r="B1716" i="7"/>
  <c r="B1717" i="7"/>
  <c r="B1718" i="7"/>
  <c r="B1719" i="7"/>
  <c r="B1720" i="7"/>
  <c r="B1721" i="7"/>
  <c r="B1722" i="7"/>
  <c r="B1723" i="7"/>
  <c r="B1724" i="7"/>
  <c r="B1725" i="7"/>
  <c r="B1726" i="7"/>
  <c r="B1727" i="7"/>
  <c r="B1728" i="7"/>
  <c r="B1729" i="7"/>
  <c r="B1730" i="7"/>
  <c r="B1731" i="7"/>
  <c r="B1732" i="7"/>
  <c r="B1733" i="7"/>
  <c r="B1734" i="7"/>
  <c r="B1735" i="7"/>
  <c r="B1736" i="7"/>
  <c r="B1737" i="7"/>
  <c r="B1738" i="7"/>
  <c r="B1739" i="7"/>
  <c r="B1740" i="7"/>
  <c r="B1741" i="7"/>
  <c r="B1742" i="7"/>
  <c r="B1743" i="7"/>
  <c r="B1744" i="7"/>
  <c r="B1745" i="7"/>
  <c r="B1746" i="7"/>
  <c r="B1747" i="7"/>
  <c r="B1748" i="7"/>
  <c r="B1749" i="7"/>
  <c r="B1750" i="7"/>
  <c r="B1751" i="7"/>
  <c r="B1752" i="7"/>
  <c r="B1753" i="7"/>
  <c r="B1754" i="7"/>
  <c r="B1755" i="7"/>
  <c r="B1756" i="7"/>
  <c r="B1757" i="7"/>
  <c r="B1758" i="7"/>
  <c r="B1759" i="7"/>
  <c r="B1760" i="7"/>
  <c r="B1761" i="7"/>
  <c r="B1762" i="7"/>
  <c r="B1763" i="7"/>
  <c r="B1764" i="7"/>
  <c r="B1765" i="7"/>
  <c r="B1766" i="7"/>
  <c r="B1767" i="7"/>
  <c r="B1768" i="7"/>
  <c r="B1769" i="7"/>
  <c r="B1770" i="7"/>
  <c r="B1771" i="7"/>
  <c r="B1772" i="7"/>
  <c r="B1773" i="7"/>
  <c r="B1774" i="7"/>
  <c r="B1775" i="7"/>
  <c r="B1776" i="7"/>
  <c r="B1777" i="7"/>
  <c r="B1778" i="7"/>
  <c r="B1779" i="7"/>
  <c r="B1780" i="7"/>
  <c r="B1781" i="7"/>
  <c r="B1782" i="7"/>
  <c r="B1783" i="7"/>
  <c r="B1784" i="7"/>
  <c r="B1785" i="7"/>
  <c r="B1786" i="7"/>
  <c r="B1787" i="7"/>
  <c r="B1788" i="7"/>
  <c r="B1789" i="7"/>
  <c r="B1790" i="7"/>
  <c r="B1791" i="7"/>
  <c r="B1792" i="7"/>
  <c r="B1793" i="7"/>
  <c r="B1794" i="7"/>
  <c r="B1795" i="7"/>
  <c r="B1796" i="7"/>
  <c r="B1797" i="7"/>
  <c r="B1798" i="7"/>
  <c r="B1799" i="7"/>
  <c r="B1800" i="7"/>
  <c r="B1801" i="7"/>
  <c r="B1802" i="7"/>
  <c r="B1803" i="7"/>
  <c r="B1804" i="7"/>
  <c r="B1805" i="7"/>
  <c r="B1806" i="7"/>
  <c r="B1807" i="7"/>
  <c r="B1808" i="7"/>
  <c r="B1809" i="7"/>
  <c r="B1810" i="7"/>
  <c r="B1811" i="7"/>
  <c r="B1812" i="7"/>
  <c r="B1813" i="7"/>
  <c r="B1814" i="7"/>
  <c r="B1815" i="7"/>
  <c r="B1816" i="7"/>
  <c r="B1817" i="7"/>
  <c r="B1818" i="7"/>
  <c r="B1819" i="7"/>
  <c r="B1820" i="7"/>
  <c r="B1821" i="7"/>
  <c r="B1822" i="7"/>
  <c r="B1823" i="7"/>
  <c r="B1824" i="7"/>
  <c r="B1825" i="7"/>
  <c r="B1826" i="7"/>
  <c r="B1827" i="7"/>
  <c r="B1828" i="7"/>
  <c r="B1829" i="7"/>
  <c r="B1830" i="7"/>
  <c r="B1831" i="7"/>
  <c r="B1832" i="7"/>
  <c r="B1833" i="7"/>
  <c r="B1834" i="7"/>
  <c r="B1835" i="7"/>
  <c r="B1836" i="7"/>
  <c r="B1837" i="7"/>
  <c r="B1838" i="7"/>
  <c r="B1839" i="7"/>
  <c r="B1840" i="7"/>
  <c r="B1841" i="7"/>
  <c r="B1842" i="7"/>
  <c r="B1843" i="7"/>
  <c r="B1844" i="7"/>
  <c r="B1845" i="7"/>
  <c r="B1846" i="7"/>
  <c r="B1847" i="7"/>
  <c r="B1848" i="7"/>
  <c r="B1849" i="7"/>
  <c r="B1850" i="7"/>
  <c r="B1851" i="7"/>
  <c r="B1852" i="7"/>
  <c r="B1853" i="7"/>
  <c r="B1854" i="7"/>
  <c r="B1855" i="7"/>
  <c r="B1856" i="7"/>
  <c r="B1857" i="7"/>
  <c r="B1858" i="7"/>
  <c r="B1859" i="7"/>
  <c r="B1860" i="7"/>
  <c r="B1861" i="7"/>
  <c r="B1862" i="7"/>
  <c r="B1863" i="7"/>
  <c r="B1864" i="7"/>
  <c r="B1865" i="7"/>
  <c r="B1866" i="7"/>
  <c r="B1867" i="7"/>
  <c r="B1868" i="7"/>
  <c r="B1869" i="7"/>
  <c r="B1870" i="7"/>
  <c r="B1871" i="7"/>
  <c r="B1872" i="7"/>
  <c r="B1873" i="7"/>
  <c r="B1874" i="7"/>
  <c r="B1875" i="7"/>
  <c r="B1876" i="7"/>
  <c r="B1877" i="7"/>
  <c r="B1878" i="7"/>
  <c r="B1879" i="7"/>
  <c r="B1880" i="7"/>
  <c r="B1881" i="7"/>
  <c r="B1882" i="7"/>
  <c r="B1883" i="7"/>
  <c r="B1884" i="7"/>
  <c r="B1885" i="7"/>
  <c r="B1886" i="7"/>
  <c r="B1887" i="7"/>
  <c r="B1888" i="7"/>
  <c r="B1889" i="7"/>
  <c r="B1890" i="7"/>
  <c r="B1891" i="7"/>
  <c r="B1892" i="7"/>
  <c r="B1893" i="7"/>
  <c r="B1894" i="7"/>
  <c r="B1895" i="7"/>
  <c r="B1896" i="7"/>
  <c r="B1897" i="7"/>
  <c r="B1898" i="7"/>
  <c r="B1899" i="7"/>
  <c r="B1900" i="7"/>
  <c r="B1901" i="7"/>
  <c r="B1902" i="7"/>
  <c r="B1903" i="7"/>
  <c r="B1904" i="7"/>
  <c r="B1905" i="7"/>
  <c r="B1906" i="7"/>
  <c r="B1907" i="7"/>
  <c r="B1908" i="7"/>
  <c r="B1909" i="7"/>
  <c r="B1910" i="7"/>
  <c r="B1911" i="7"/>
  <c r="B1912" i="7"/>
  <c r="B1913" i="7"/>
  <c r="B1914" i="7"/>
  <c r="B1915" i="7"/>
  <c r="B1916" i="7"/>
  <c r="B1917" i="7"/>
  <c r="B1918" i="7"/>
  <c r="B1919" i="7"/>
  <c r="B1920" i="7"/>
  <c r="B1921" i="7"/>
  <c r="B1922" i="7"/>
  <c r="B1923" i="7"/>
  <c r="B1924" i="7"/>
  <c r="B1925" i="7"/>
  <c r="B1926" i="7"/>
  <c r="B1927" i="7"/>
  <c r="B1928" i="7"/>
  <c r="B1929" i="7"/>
  <c r="B1930" i="7"/>
  <c r="B1931" i="7"/>
  <c r="B1932" i="7"/>
  <c r="B1933" i="7"/>
  <c r="B1934" i="7"/>
  <c r="B1935" i="7"/>
  <c r="B1936" i="7"/>
  <c r="B1937" i="7"/>
  <c r="B1938" i="7"/>
  <c r="B1939" i="7"/>
  <c r="B1940" i="7"/>
  <c r="B1941" i="7"/>
  <c r="B1942" i="7"/>
  <c r="B1943" i="7"/>
  <c r="B1944" i="7"/>
  <c r="B1945" i="7"/>
  <c r="B1946" i="7"/>
  <c r="B1947" i="7"/>
  <c r="B1948" i="7"/>
  <c r="B1949" i="7"/>
  <c r="B1950" i="7"/>
  <c r="B1951" i="7"/>
  <c r="B1952" i="7"/>
  <c r="B1953" i="7"/>
  <c r="B1954" i="7"/>
  <c r="B1955" i="7"/>
  <c r="B1956" i="7"/>
  <c r="B1957" i="7"/>
  <c r="B1958" i="7"/>
  <c r="B1959" i="7"/>
  <c r="B1960" i="7"/>
  <c r="B1961" i="7"/>
  <c r="B1962" i="7"/>
  <c r="B1963" i="7"/>
  <c r="B1964" i="7"/>
  <c r="B1965" i="7"/>
  <c r="B1966" i="7"/>
  <c r="B1967" i="7"/>
  <c r="B1968" i="7"/>
  <c r="B1969" i="7"/>
  <c r="B1970" i="7"/>
  <c r="B1971" i="7"/>
  <c r="B1972" i="7"/>
  <c r="B1973" i="7"/>
  <c r="B1974" i="7"/>
  <c r="B1975" i="7"/>
  <c r="B1976" i="7"/>
  <c r="B1977" i="7"/>
  <c r="B1978" i="7"/>
  <c r="B1979" i="7"/>
  <c r="B1980" i="7"/>
  <c r="B1981" i="7"/>
  <c r="B1982" i="7"/>
  <c r="B1983" i="7"/>
  <c r="B1984" i="7"/>
  <c r="B1985" i="7"/>
  <c r="B1986" i="7"/>
  <c r="B1987" i="7"/>
  <c r="B1988" i="7"/>
  <c r="B1989" i="7"/>
  <c r="B1990" i="7"/>
  <c r="B1991" i="7"/>
  <c r="B1992" i="7"/>
  <c r="B1993" i="7"/>
  <c r="B1994" i="7"/>
  <c r="B1995" i="7"/>
  <c r="B1996" i="7"/>
  <c r="B1997" i="7"/>
  <c r="B1998" i="7"/>
  <c r="B1999" i="7"/>
  <c r="B2000" i="7"/>
  <c r="B2001" i="7"/>
  <c r="B2003" i="7"/>
  <c r="B2004" i="7"/>
  <c r="B2005" i="7"/>
  <c r="B2006" i="7"/>
  <c r="B2007" i="7"/>
  <c r="B2008" i="7"/>
  <c r="B2009" i="7"/>
  <c r="B2010" i="7"/>
  <c r="B2011" i="7"/>
  <c r="B2012" i="7"/>
  <c r="B2013" i="7"/>
  <c r="B2014" i="7"/>
  <c r="B2015" i="7"/>
  <c r="B2016" i="7"/>
  <c r="B2017" i="7"/>
  <c r="B2018" i="7"/>
  <c r="B2019" i="7"/>
  <c r="B2020" i="7"/>
  <c r="B2021" i="7"/>
  <c r="B2022" i="7"/>
  <c r="B2023" i="7"/>
  <c r="B2024" i="7"/>
  <c r="B2025" i="7"/>
  <c r="B2026" i="7"/>
  <c r="B2027" i="7"/>
  <c r="B2028" i="7"/>
  <c r="B2029" i="7"/>
  <c r="B2030" i="7"/>
  <c r="B2031" i="7"/>
  <c r="B2032" i="7"/>
  <c r="B2033" i="7"/>
  <c r="B2034" i="7"/>
  <c r="B2035" i="7"/>
  <c r="B2036" i="7"/>
  <c r="B2037" i="7"/>
  <c r="B2038" i="7"/>
  <c r="B2039" i="7"/>
  <c r="B2040" i="7"/>
  <c r="B2041" i="7"/>
  <c r="B2042" i="7"/>
  <c r="B2043" i="7"/>
  <c r="B2044" i="7"/>
  <c r="B2045" i="7"/>
  <c r="B2046" i="7"/>
  <c r="B2047" i="7"/>
  <c r="B2048" i="7"/>
  <c r="B2049" i="7"/>
  <c r="B2050" i="7"/>
  <c r="B2051" i="7"/>
  <c r="B2052" i="7"/>
  <c r="B2053" i="7"/>
  <c r="B2054" i="7"/>
  <c r="B2055" i="7"/>
  <c r="B2056" i="7"/>
  <c r="B2057" i="7"/>
  <c r="B2058" i="7"/>
  <c r="B2059" i="7"/>
  <c r="B2060" i="7"/>
  <c r="B2061" i="7"/>
  <c r="B2062" i="7"/>
  <c r="B2063" i="7"/>
  <c r="B2064" i="7"/>
  <c r="B2065" i="7"/>
  <c r="B2066" i="7"/>
  <c r="B2067" i="7"/>
  <c r="B2068" i="7"/>
  <c r="B2069" i="7"/>
  <c r="B2070" i="7"/>
  <c r="B2071" i="7"/>
  <c r="B2072" i="7"/>
  <c r="B2073" i="7"/>
  <c r="B2074" i="7"/>
  <c r="B2075" i="7"/>
  <c r="B2076" i="7"/>
  <c r="B2077" i="7"/>
  <c r="B2078" i="7"/>
  <c r="B2079" i="7"/>
  <c r="B2080" i="7"/>
  <c r="B2081" i="7"/>
  <c r="B2083" i="7"/>
  <c r="B2084" i="7"/>
  <c r="B2086" i="7"/>
  <c r="B2087" i="7"/>
  <c r="B2088" i="7"/>
  <c r="B2089" i="7"/>
  <c r="B2090" i="7"/>
  <c r="B2091" i="7"/>
  <c r="B2092" i="7"/>
  <c r="B2093" i="7"/>
  <c r="B2094" i="7"/>
  <c r="B2095" i="7"/>
  <c r="B2096" i="7"/>
  <c r="B2097" i="7"/>
  <c r="B2098" i="7"/>
  <c r="B2099" i="7"/>
  <c r="B2100" i="7"/>
  <c r="B2101" i="7"/>
  <c r="B2102" i="7"/>
  <c r="B2103" i="7"/>
  <c r="B2104" i="7"/>
  <c r="B2105" i="7"/>
  <c r="B2106" i="7"/>
  <c r="B2107" i="7"/>
  <c r="B2108" i="7"/>
  <c r="B2109" i="7"/>
  <c r="B2110" i="7"/>
  <c r="B2111" i="7"/>
  <c r="B2112" i="7"/>
  <c r="B2113" i="7"/>
  <c r="B2114" i="7"/>
  <c r="B2115" i="7"/>
  <c r="B2116" i="7"/>
  <c r="B2117" i="7"/>
  <c r="B2118" i="7"/>
  <c r="B2119" i="7"/>
  <c r="B2120" i="7"/>
  <c r="B2121" i="7"/>
  <c r="B2122" i="7"/>
  <c r="B2123" i="7"/>
  <c r="B2124" i="7"/>
  <c r="B2125" i="7"/>
  <c r="B2126" i="7"/>
  <c r="B2127" i="7"/>
  <c r="B2128" i="7"/>
  <c r="B2129" i="7"/>
  <c r="B2130" i="7"/>
  <c r="B2131" i="7"/>
  <c r="B2132" i="7"/>
  <c r="B2133" i="7"/>
  <c r="B2134" i="7"/>
  <c r="B2135" i="7"/>
  <c r="B2136" i="7"/>
  <c r="B2137" i="7"/>
  <c r="B2138" i="7"/>
  <c r="B2139" i="7"/>
  <c r="B2140" i="7"/>
  <c r="B2141" i="7"/>
  <c r="B2142" i="7"/>
  <c r="B2143" i="7"/>
  <c r="B2144" i="7"/>
  <c r="B2145" i="7"/>
  <c r="B2146" i="7"/>
  <c r="B2147" i="7"/>
  <c r="B2148" i="7"/>
  <c r="B2149" i="7"/>
  <c r="B2150" i="7"/>
  <c r="B2151" i="7"/>
  <c r="B2152" i="7"/>
  <c r="B2153" i="7"/>
  <c r="B2154" i="7"/>
  <c r="B2155" i="7"/>
  <c r="B2156" i="7"/>
  <c r="B2157" i="7"/>
  <c r="B2158" i="7"/>
  <c r="B2159" i="7"/>
  <c r="B2160" i="7"/>
  <c r="B2161" i="7"/>
  <c r="B2162" i="7"/>
  <c r="B2163" i="7"/>
  <c r="B2164" i="7"/>
  <c r="B2165" i="7"/>
  <c r="B2166" i="7"/>
  <c r="B2167" i="7"/>
  <c r="B2168" i="7"/>
  <c r="B2169" i="7"/>
  <c r="B2170" i="7"/>
  <c r="B2171" i="7"/>
  <c r="B2172" i="7"/>
  <c r="B2173" i="7"/>
  <c r="B2174" i="7"/>
  <c r="B2175" i="7"/>
  <c r="B2176" i="7"/>
  <c r="B2177" i="7"/>
  <c r="B2178" i="7"/>
  <c r="B2179" i="7"/>
  <c r="B2180" i="7"/>
  <c r="B2181" i="7"/>
  <c r="B2182" i="7"/>
  <c r="B2183" i="7"/>
  <c r="B2184" i="7"/>
  <c r="B2185" i="7"/>
  <c r="B2186" i="7"/>
  <c r="B2187" i="7"/>
  <c r="B2188" i="7"/>
  <c r="B2189" i="7"/>
  <c r="B2190" i="7"/>
  <c r="B2191" i="7"/>
  <c r="B2192" i="7"/>
  <c r="B2193" i="7"/>
  <c r="B2194" i="7"/>
  <c r="B2195" i="7"/>
  <c r="B2196" i="7"/>
  <c r="B2197" i="7"/>
  <c r="B2198" i="7"/>
  <c r="B2199" i="7"/>
  <c r="B2200" i="7"/>
  <c r="B2201" i="7"/>
  <c r="B2202" i="7"/>
  <c r="B2203" i="7"/>
  <c r="B2204" i="7"/>
  <c r="B2205" i="7"/>
  <c r="B2206" i="7"/>
  <c r="B2207" i="7"/>
  <c r="B2208" i="7"/>
  <c r="B2209" i="7"/>
  <c r="B2210" i="7"/>
  <c r="B2211" i="7"/>
  <c r="B2212" i="7"/>
  <c r="B2213" i="7"/>
  <c r="B2214" i="7"/>
  <c r="B2215" i="7"/>
  <c r="B2216" i="7"/>
  <c r="B2217" i="7"/>
  <c r="B2218" i="7"/>
  <c r="B2219" i="7"/>
  <c r="B2220" i="7"/>
  <c r="B2221" i="7"/>
  <c r="B2222" i="7"/>
  <c r="B2223" i="7"/>
  <c r="B2224" i="7"/>
  <c r="B2225" i="7"/>
  <c r="B2226" i="7"/>
  <c r="B2227" i="7"/>
  <c r="B2228" i="7"/>
  <c r="B2229" i="7"/>
  <c r="B2230" i="7"/>
  <c r="B2231" i="7"/>
  <c r="B2232" i="7"/>
  <c r="B2233" i="7"/>
  <c r="B2234" i="7"/>
  <c r="B2235" i="7"/>
  <c r="B2236" i="7"/>
  <c r="B2237" i="7"/>
  <c r="B2238" i="7"/>
  <c r="B2239" i="7"/>
  <c r="B2240" i="7"/>
  <c r="B2241" i="7"/>
  <c r="B2242" i="7"/>
  <c r="B2243" i="7"/>
  <c r="B2244" i="7"/>
  <c r="B2245" i="7"/>
  <c r="B2246" i="7"/>
  <c r="B2247" i="7"/>
  <c r="B2248" i="7"/>
  <c r="B2249" i="7"/>
  <c r="B2250" i="7"/>
  <c r="B2251" i="7"/>
  <c r="B2252" i="7"/>
  <c r="B2253" i="7"/>
  <c r="B2254" i="7"/>
  <c r="B2255" i="7"/>
  <c r="B2256" i="7"/>
  <c r="B2257" i="7"/>
  <c r="B2258" i="7"/>
  <c r="B2259" i="7"/>
  <c r="B2260" i="7"/>
  <c r="B2261" i="7"/>
  <c r="B2262" i="7"/>
  <c r="B2263" i="7"/>
  <c r="B2264" i="7"/>
  <c r="B2265" i="7"/>
  <c r="B2266" i="7"/>
  <c r="B2267" i="7"/>
  <c r="B2268" i="7"/>
  <c r="B2269" i="7"/>
  <c r="B2270" i="7"/>
  <c r="B2271" i="7"/>
  <c r="B2272" i="7"/>
  <c r="B2273" i="7"/>
  <c r="B2274" i="7"/>
  <c r="B2275" i="7"/>
  <c r="B2276" i="7"/>
  <c r="B2277" i="7"/>
  <c r="B2278" i="7"/>
  <c r="B2279" i="7"/>
  <c r="B2280" i="7"/>
  <c r="B2281" i="7"/>
  <c r="B2282" i="7"/>
  <c r="B2283" i="7"/>
  <c r="B2284" i="7"/>
  <c r="B2285" i="7"/>
  <c r="B2286" i="7"/>
  <c r="B2287" i="7"/>
  <c r="B2290" i="7"/>
  <c r="B2291" i="7"/>
  <c r="B2292" i="7"/>
  <c r="B2293" i="7"/>
  <c r="B2294" i="7"/>
  <c r="B2295" i="7"/>
  <c r="B2296" i="7"/>
  <c r="B2297" i="7"/>
  <c r="B2298" i="7"/>
  <c r="B2299" i="7"/>
  <c r="B2300" i="7"/>
  <c r="B2301" i="7"/>
  <c r="B2302" i="7"/>
  <c r="B2303" i="7"/>
  <c r="B2304" i="7"/>
  <c r="B2305" i="7"/>
  <c r="B2306" i="7"/>
  <c r="B2307" i="7"/>
  <c r="B2308" i="7"/>
  <c r="B2309" i="7"/>
  <c r="B2310" i="7"/>
  <c r="B2311" i="7"/>
  <c r="B2312" i="7"/>
  <c r="B2316" i="7"/>
  <c r="B2317" i="7"/>
  <c r="B2318" i="7"/>
  <c r="B2319" i="7"/>
  <c r="B2320" i="7"/>
  <c r="B2321" i="7"/>
  <c r="B2322" i="7"/>
  <c r="B2323" i="7"/>
  <c r="B2324" i="7"/>
  <c r="B2325" i="7"/>
  <c r="B2326" i="7"/>
  <c r="B2327" i="7"/>
  <c r="B2328" i="7"/>
  <c r="B2329" i="7"/>
  <c r="B2330" i="7"/>
  <c r="B2331" i="7"/>
  <c r="B2332" i="7"/>
  <c r="B2333" i="7"/>
  <c r="B2334" i="7"/>
  <c r="B2335" i="7"/>
  <c r="B2336" i="7"/>
  <c r="B2337" i="7"/>
  <c r="B2338" i="7"/>
  <c r="B2339" i="7"/>
  <c r="B2340" i="7"/>
  <c r="B2341" i="7"/>
  <c r="B2342" i="7"/>
  <c r="B2343" i="7"/>
  <c r="B2344" i="7"/>
  <c r="B2345" i="7"/>
  <c r="B2346" i="7"/>
  <c r="B2347" i="7"/>
  <c r="B2348" i="7"/>
  <c r="B2349" i="7"/>
  <c r="B2350" i="7"/>
  <c r="B2351" i="7"/>
  <c r="B2352" i="7"/>
  <c r="B2353" i="7"/>
  <c r="B2354" i="7"/>
  <c r="B2355" i="7"/>
  <c r="B2356" i="7"/>
  <c r="B2357" i="7"/>
  <c r="B2358" i="7"/>
  <c r="B2359" i="7"/>
  <c r="B2360" i="7"/>
  <c r="B2361" i="7"/>
  <c r="B2362" i="7"/>
  <c r="B2363" i="7"/>
  <c r="B2364" i="7"/>
  <c r="B2365" i="7"/>
  <c r="B2366" i="7"/>
  <c r="B2367" i="7"/>
  <c r="B2368" i="7"/>
  <c r="B2369" i="7"/>
  <c r="B2370" i="7"/>
  <c r="B2371" i="7"/>
  <c r="B2372" i="7"/>
  <c r="B2373" i="7"/>
  <c r="B2374" i="7"/>
  <c r="B2375" i="7"/>
  <c r="B2376" i="7"/>
  <c r="B2377" i="7"/>
  <c r="B2378" i="7"/>
  <c r="B2379" i="7"/>
  <c r="B2380" i="7"/>
  <c r="B2381" i="7"/>
  <c r="B2382" i="7"/>
  <c r="B2383" i="7"/>
  <c r="B2384" i="7"/>
  <c r="B2385" i="7"/>
  <c r="B2386" i="7"/>
  <c r="B2387" i="7"/>
  <c r="B2388" i="7"/>
  <c r="B2389" i="7"/>
  <c r="B2390" i="7"/>
  <c r="B2391" i="7"/>
  <c r="B2392" i="7"/>
  <c r="B2393" i="7"/>
  <c r="B2394" i="7"/>
  <c r="B2395" i="7"/>
  <c r="B2396" i="7"/>
  <c r="B2397" i="7"/>
  <c r="B2398" i="7"/>
  <c r="B2399" i="7"/>
  <c r="B2400" i="7"/>
  <c r="B2401" i="7"/>
  <c r="B2402" i="7"/>
  <c r="B2403" i="7"/>
  <c r="B2404" i="7"/>
  <c r="B2405" i="7"/>
  <c r="B2406" i="7"/>
  <c r="B2407" i="7"/>
  <c r="B2408" i="7"/>
  <c r="B2409" i="7"/>
  <c r="B2410" i="7"/>
  <c r="B2411" i="7"/>
  <c r="B2412" i="7"/>
  <c r="B2413" i="7"/>
  <c r="B2414" i="7"/>
  <c r="B2415" i="7"/>
  <c r="B2416" i="7"/>
  <c r="B2417" i="7"/>
  <c r="B2418" i="7"/>
  <c r="B2419" i="7"/>
  <c r="B2420" i="7"/>
  <c r="B2421" i="7"/>
  <c r="B2422" i="7"/>
  <c r="B2423" i="7"/>
  <c r="B2424" i="7"/>
  <c r="B2425" i="7"/>
  <c r="B2426" i="7"/>
  <c r="B2427" i="7"/>
  <c r="B2428" i="7"/>
  <c r="B2429" i="7"/>
  <c r="B2430" i="7"/>
  <c r="B2431" i="7"/>
  <c r="B2432" i="7"/>
  <c r="B2433" i="7"/>
  <c r="B2434" i="7"/>
  <c r="B2435" i="7"/>
  <c r="B2436" i="7"/>
  <c r="B2437" i="7"/>
  <c r="B2438" i="7"/>
  <c r="B2439" i="7"/>
  <c r="B2440" i="7"/>
  <c r="B2441" i="7"/>
  <c r="B2442" i="7"/>
  <c r="B2" i="7"/>
</calcChain>
</file>

<file path=xl/sharedStrings.xml><?xml version="1.0" encoding="utf-8"?>
<sst xmlns="http://schemas.openxmlformats.org/spreadsheetml/2006/main" count="65692" uniqueCount="4691">
  <si>
    <t>Amount</t>
  </si>
  <si>
    <t>AutoPost</t>
  </si>
  <si>
    <t>BankAccount</t>
  </si>
  <si>
    <t>CashDiscountAmount</t>
  </si>
  <si>
    <t>CashDiscountCode</t>
  </si>
  <si>
    <t>CashDiscountDate</t>
  </si>
  <si>
    <t>Company</t>
  </si>
  <si>
    <t>ContractNumber</t>
  </si>
  <si>
    <t>Created</t>
  </si>
  <si>
    <t>Currency</t>
  </si>
  <si>
    <t>DueDate</t>
  </si>
  <si>
    <t>InvoiceNumber</t>
  </si>
  <si>
    <t>InvoiceType</t>
  </si>
  <si>
    <t>MethodOfPayment</t>
  </si>
  <si>
    <t>PaymTerm</t>
  </si>
  <si>
    <t>ReferenceNumber</t>
  </si>
  <si>
    <t>Status</t>
  </si>
  <si>
    <t>VendorAccount</t>
  </si>
  <si>
    <t>VendorName</t>
  </si>
  <si>
    <t>Comments</t>
  </si>
  <si>
    <t>True</t>
  </si>
  <si>
    <t>USD1</t>
  </si>
  <si>
    <t>3.96</t>
  </si>
  <si>
    <t>2%D10</t>
  </si>
  <si>
    <t>12/11/2020 12:00:00 AM +00:00</t>
  </si>
  <si>
    <t>USMF</t>
  </si>
  <si>
    <t>Test7260/400</t>
  </si>
  <si>
    <t>12/1/2020 11:41:01 PM +00:00</t>
  </si>
  <si>
    <t>USD</t>
  </si>
  <si>
    <t>12/1/2020 12:00:00 AM +00:00</t>
  </si>
  <si>
    <t>12/15/2020 12:00:00 AM +00:00</t>
  </si>
  <si>
    <t>RF_xjzbyw</t>
  </si>
  <si>
    <t>Non-PO</t>
  </si>
  <si>
    <t>CHECK</t>
  </si>
  <si>
    <t>Net14</t>
  </si>
  <si>
    <t>11223344556677889900112233</t>
  </si>
  <si>
    <t>InTransfer</t>
  </si>
  <si>
    <t>US-111</t>
  </si>
  <si>
    <t>Contoso office supply</t>
  </si>
  <si>
    <t>[]</t>
  </si>
  <si>
    <t>12/1/2020 11:39:46 PM +00:00</t>
  </si>
  <si>
    <t>RF_ubtuqh</t>
  </si>
  <si>
    <t>False</t>
  </si>
  <si>
    <t>2.0</t>
  </si>
  <si>
    <t>12/1/2020 11:37:17 PM +00:00</t>
  </si>
  <si>
    <t>RF_exykdt</t>
  </si>
  <si>
    <t>PO</t>
  </si>
  <si>
    <t>12/1/2020 11:36:02 PM +00:00</t>
  </si>
  <si>
    <t>RF_aolbwm</t>
  </si>
  <si>
    <t>Approved</t>
  </si>
  <si>
    <t>12/1/2020 11:34:32 PM +00:00</t>
  </si>
  <si>
    <t>RF_royflt</t>
  </si>
  <si>
    <t>12/1/2020 11:34:21 PM +00:00</t>
  </si>
  <si>
    <t>RF_orxwbv</t>
  </si>
  <si>
    <t>2.48</t>
  </si>
  <si>
    <t>12/1/2020 11:34:17 PM +00:00</t>
  </si>
  <si>
    <t>RF_oidlhu</t>
  </si>
  <si>
    <t>2.5</t>
  </si>
  <si>
    <t>12/1/2020 11:33:48 PM +00:00</t>
  </si>
  <si>
    <t>RF_yimrff</t>
  </si>
  <si>
    <t>2.8</t>
  </si>
  <si>
    <t>12/1/2020 11:33:46 PM +00:00</t>
  </si>
  <si>
    <t>RF_untcab</t>
  </si>
  <si>
    <t>12/1/2020 11:33:02 PM +00:00</t>
  </si>
  <si>
    <t>RF_ntbwgz</t>
  </si>
  <si>
    <t>2.35</t>
  </si>
  <si>
    <t>12/1/2020 11:32:32 PM +00:00</t>
  </si>
  <si>
    <t>RF_zkmbze</t>
  </si>
  <si>
    <t>2.44</t>
  </si>
  <si>
    <t>12/1/2020 11:31:47 PM +00:00</t>
  </si>
  <si>
    <t>RF_wdwubt</t>
  </si>
  <si>
    <t>1.97</t>
  </si>
  <si>
    <t>12/1/2020 11:31:34 PM +00:00</t>
  </si>
  <si>
    <t>RF_viqrpv</t>
  </si>
  <si>
    <t>3.07</t>
  </si>
  <si>
    <t>12/1/2020 11:30:58 PM +00:00</t>
  </si>
  <si>
    <t>RF_bvutze</t>
  </si>
  <si>
    <t>12/1/2020 11:30:43 PM +00:00</t>
  </si>
  <si>
    <t>RF_peihrv</t>
  </si>
  <si>
    <t>12/1/2020 11:30:28 PM +00:00</t>
  </si>
  <si>
    <t>RF_zltzyj</t>
  </si>
  <si>
    <t>New</t>
  </si>
  <si>
    <t>12/1/2020 11:30:16 PM +00:00</t>
  </si>
  <si>
    <t>RF_kanvrd</t>
  </si>
  <si>
    <t>12/1/2020 11:30:14 PM +00:00</t>
  </si>
  <si>
    <t>RF_gwenvd</t>
  </si>
  <si>
    <t>12/1/2020 11:30:00 PM +00:00</t>
  </si>
  <si>
    <t>RF_kdtomz</t>
  </si>
  <si>
    <t>7.31</t>
  </si>
  <si>
    <t>12/1/2020 11:29:58 PM +00:00</t>
  </si>
  <si>
    <t>RF_cogpkw</t>
  </si>
  <si>
    <t>12/1/2020 11:29:43 PM +00:00</t>
  </si>
  <si>
    <t>RF_yytedq</t>
  </si>
  <si>
    <t>12/1/2020 11:29:28 PM +00:00</t>
  </si>
  <si>
    <t>RF_aubwfx</t>
  </si>
  <si>
    <t>243.5</t>
  </si>
  <si>
    <t>4.87</t>
  </si>
  <si>
    <t>12/1/2020 11:27:43 PM +00:00</t>
  </si>
  <si>
    <t>RF_ubbieh</t>
  </si>
  <si>
    <t>12/1/2020 11:27:36 PM +00:00</t>
  </si>
  <si>
    <t>RF_wzuoqe</t>
  </si>
  <si>
    <t>12/1/2020 11:27:34 PM +00:00</t>
  </si>
  <si>
    <t>RF_smufkq</t>
  </si>
  <si>
    <t>12/1/2020 11:27:32 PM +00:00</t>
  </si>
  <si>
    <t>RF_pqiiaz</t>
  </si>
  <si>
    <t>12/1/2020 11:27:29 PM +00:00</t>
  </si>
  <si>
    <t>RF_mxxjnb</t>
  </si>
  <si>
    <t>12/1/2020 11:27:27 PM +00:00</t>
  </si>
  <si>
    <t>RF_hhexmq</t>
  </si>
  <si>
    <t>12/1/2020 11:27:25 PM +00:00</t>
  </si>
  <si>
    <t>RF_hftbqn</t>
  </si>
  <si>
    <t>12/1/2020 11:27:23 PM +00:00</t>
  </si>
  <si>
    <t>RF_gwuyah</t>
  </si>
  <si>
    <t>12/1/2020 11:25:07 PM +00:00</t>
  </si>
  <si>
    <t>RF_pysztm</t>
  </si>
  <si>
    <t>200.0</t>
  </si>
  <si>
    <t>12/1/2020 11:24:55 PM +00:00</t>
  </si>
  <si>
    <t>RF_tszkxg</t>
  </si>
  <si>
    <t>12/1/2020 11:24:52 PM +00:00</t>
  </si>
  <si>
    <t>RF_pkwqzs</t>
  </si>
  <si>
    <t>0.0</t>
  </si>
  <si>
    <t>12/1/2020 11:24:38 PM +00:00</t>
  </si>
  <si>
    <t>RF_erbnok</t>
  </si>
  <si>
    <t>ELECTRONIC</t>
  </si>
  <si>
    <t>Net30</t>
  </si>
  <si>
    <t>VendorW1099</t>
  </si>
  <si>
    <t>500.0</t>
  </si>
  <si>
    <t>12/1/2020 11:24:26 PM +00:00</t>
  </si>
  <si>
    <t>RF_unmdga</t>
  </si>
  <si>
    <t>12/1/2020 11:24:24 PM +00:00</t>
  </si>
  <si>
    <t>RF_oydubd</t>
  </si>
  <si>
    <t>12/1/2020 11:23:53 PM +00:00</t>
  </si>
  <si>
    <t>RF_eixmur</t>
  </si>
  <si>
    <t>EUR1</t>
  </si>
  <si>
    <t>DEMF</t>
  </si>
  <si>
    <t>12/1/2020 11:23:45 PM +00:00</t>
  </si>
  <si>
    <t>EUR</t>
  </si>
  <si>
    <t>RF_weszdy</t>
  </si>
  <si>
    <t>SEPA CT</t>
  </si>
  <si>
    <t>BELGIUM</t>
  </si>
  <si>
    <t>USSI</t>
  </si>
  <si>
    <t>12/1/2020 11:23:43 PM +00:00</t>
  </si>
  <si>
    <t>RF_tohvae</t>
  </si>
  <si>
    <t>Check</t>
  </si>
  <si>
    <t>US_SI_000019</t>
  </si>
  <si>
    <t>Parcel Express Delivery Service</t>
  </si>
  <si>
    <t>12/1/2020 11:23:41 PM +00:00</t>
  </si>
  <si>
    <t>RF_lushqt</t>
  </si>
  <si>
    <t>12/1/2020 11:23:38 PM +00:00</t>
  </si>
  <si>
    <t>RF_djppdm</t>
  </si>
  <si>
    <t>12/1/2020 11:23:26 PM +00:00</t>
  </si>
  <si>
    <t>RF_xnprsm</t>
  </si>
  <si>
    <t>12/1/2020 11:23:23 PM +00:00</t>
  </si>
  <si>
    <t>RF_dhgvaw</t>
  </si>
  <si>
    <t>12/1/2020 11:22:47 PM +00:00</t>
  </si>
  <si>
    <t>RF_yovjtb</t>
  </si>
  <si>
    <t>BRIDGING</t>
  </si>
  <si>
    <t>DEFAULCODE</t>
  </si>
  <si>
    <t>Vendor with default coding</t>
  </si>
  <si>
    <t>12/1/2020 11:22:45 PM +00:00</t>
  </si>
  <si>
    <t>RF_qzazxa</t>
  </si>
  <si>
    <t>12/1/2020 11:22:43 PM +00:00</t>
  </si>
  <si>
    <t>RF_omzlgs</t>
  </si>
  <si>
    <t>1/1/2014 12:00:00 AM +00:00</t>
  </si>
  <si>
    <t>12/1/2020 11:22:41 PM +00:00</t>
  </si>
  <si>
    <t>RF_mmpwwc</t>
  </si>
  <si>
    <t>12/1/2020 11:22:38 PM +00:00</t>
  </si>
  <si>
    <t>RF_jwxqva</t>
  </si>
  <si>
    <t>Net15</t>
  </si>
  <si>
    <t>US_SI_000007</t>
  </si>
  <si>
    <t>Countryside Company</t>
  </si>
  <si>
    <t>12/1/2020 11:22:28 PM +00:00</t>
  </si>
  <si>
    <t>RF_prunlo</t>
  </si>
  <si>
    <t>12/1/2020 11:22:26 PM +00:00</t>
  </si>
  <si>
    <t>RF_pklpis</t>
  </si>
  <si>
    <t>3/1/2019 12:00:00 AM +00:00</t>
  </si>
  <si>
    <t>12/1/2020 11:22:24 PM +00:00</t>
  </si>
  <si>
    <t>RF_iokqko</t>
  </si>
  <si>
    <t>12/1/2020 11:21:32 PM +00:00</t>
  </si>
  <si>
    <t>RF_ztxjei</t>
  </si>
  <si>
    <t>IBAN1</t>
  </si>
  <si>
    <t>12/1/2020 11:21:30 PM +00:00</t>
  </si>
  <si>
    <t>RF_lzyjed</t>
  </si>
  <si>
    <t>BLOCKED VENDOR</t>
  </si>
  <si>
    <t>12/1/2020 11:21:27 PM +00:00</t>
  </si>
  <si>
    <t>RF_bmccss</t>
  </si>
  <si>
    <t>12/1/2020 11:21:22 PM +00:00</t>
  </si>
  <si>
    <t>RF_zmdysx</t>
  </si>
  <si>
    <t>12/1/2020 11:21:20 PM +00:00</t>
  </si>
  <si>
    <t>RF_xiwlce</t>
  </si>
  <si>
    <t>12/1/2020 11:21:18 PM +00:00</t>
  </si>
  <si>
    <t>RF_wykaza</t>
  </si>
  <si>
    <t>12/1/2020 11:21:15 PM +00:00</t>
  </si>
  <si>
    <t>Transferred</t>
  </si>
  <si>
    <t>12/1/2020 11:21:12 PM +00:00</t>
  </si>
  <si>
    <t>RF_iutqsl</t>
  </si>
  <si>
    <t>12/1/2020 11:20:23 PM +00:00</t>
  </si>
  <si>
    <t>RF_zfbnhy</t>
  </si>
  <si>
    <t>12/1/2020 11:20:21 PM +00:00</t>
  </si>
  <si>
    <t>RF_xdtcba</t>
  </si>
  <si>
    <t>-3.96</t>
  </si>
  <si>
    <t>12/1/2020 11:20:18 PM +00:00</t>
  </si>
  <si>
    <t>RF_wyawgu</t>
  </si>
  <si>
    <t>12/1/2020 11:20:16 PM +00:00</t>
  </si>
  <si>
    <t>RF_wbmhld</t>
  </si>
  <si>
    <t>12/1/2020 11:20:14 PM +00:00</t>
  </si>
  <si>
    <t>RF_tboino</t>
  </si>
  <si>
    <t>12/1/2020 11:20:12 PM +00:00</t>
  </si>
  <si>
    <t>RF_slsjmq</t>
  </si>
  <si>
    <t>12/1/2020 11:20:09 PM +00:00</t>
  </si>
  <si>
    <t>RF_qtwozf</t>
  </si>
  <si>
    <t>12/1/2020 11:20:07 PM +00:00</t>
  </si>
  <si>
    <t>RF_bkpvqd</t>
  </si>
  <si>
    <t>12/1/2020 5:54:19 PM +00:00</t>
  </si>
  <si>
    <t>RF_xdratz</t>
  </si>
  <si>
    <t>12/1/2020 5:53:04 PM +00:00</t>
  </si>
  <si>
    <t>RF_vpucpu</t>
  </si>
  <si>
    <t>12/1/2020 5:50:50 PM +00:00</t>
  </si>
  <si>
    <t>RF_wjtaee</t>
  </si>
  <si>
    <t>12/1/2020 5:49:49 PM +00:00</t>
  </si>
  <si>
    <t>RF_ejcfdi</t>
  </si>
  <si>
    <t>12/1/2020 5:47:56 PM +00:00</t>
  </si>
  <si>
    <t>RF_unuoyd</t>
  </si>
  <si>
    <t>12/1/2020 5:47:52 PM +00:00</t>
  </si>
  <si>
    <t>RF_kykqgh</t>
  </si>
  <si>
    <t>12/1/2020 5:47:08 PM +00:00</t>
  </si>
  <si>
    <t>RF_blxqpa</t>
  </si>
  <si>
    <t>12/1/2020 5:46:22 PM +00:00</t>
  </si>
  <si>
    <t>RF_jujzbd</t>
  </si>
  <si>
    <t>12/1/2020 5:46:08 PM +00:00</t>
  </si>
  <si>
    <t>RF_wlxqnf</t>
  </si>
  <si>
    <t>12/1/2020 5:45:40 PM +00:00</t>
  </si>
  <si>
    <t>RF_lzdhcg</t>
  </si>
  <si>
    <t>12/1/2020 5:45:37 PM +00:00</t>
  </si>
  <si>
    <t>RF_exfcxt</t>
  </si>
  <si>
    <t>12/1/2020 5:45:24 PM +00:00</t>
  </si>
  <si>
    <t>RF_vpyozr</t>
  </si>
  <si>
    <t>12/1/2020 5:45:22 PM +00:00</t>
  </si>
  <si>
    <t>RF_finysb</t>
  </si>
  <si>
    <t>12/1/2020 5:45:05 PM +00:00</t>
  </si>
  <si>
    <t>RF_ecyiuk</t>
  </si>
  <si>
    <t>12/1/2020 5:44:17 PM +00:00</t>
  </si>
  <si>
    <t>RF_rnklnz</t>
  </si>
  <si>
    <t>1.8</t>
  </si>
  <si>
    <t>12/1/2020 5:44:04 PM +00:00</t>
  </si>
  <si>
    <t>RF_xldqha</t>
  </si>
  <si>
    <t>1.62</t>
  </si>
  <si>
    <t>12/1/2020 5:44:02 PM +00:00</t>
  </si>
  <si>
    <t>RF_cgdjzh</t>
  </si>
  <si>
    <t>12/1/2020 5:43:51 PM +00:00</t>
  </si>
  <si>
    <t>RF_zuslvi</t>
  </si>
  <si>
    <t>12/1/2020 5:43:47 PM +00:00</t>
  </si>
  <si>
    <t>RF_koenao</t>
  </si>
  <si>
    <t>12/1/2020 5:43:31 PM +00:00</t>
  </si>
  <si>
    <t>RF_ymqbhs</t>
  </si>
  <si>
    <t>12/1/2020 5:43:19 PM +00:00</t>
  </si>
  <si>
    <t>RF_yfdcww</t>
  </si>
  <si>
    <t>12/1/2020 5:43:16 PM +00:00</t>
  </si>
  <si>
    <t>RF_fbfwen</t>
  </si>
  <si>
    <t>12/1/2020 5:41:22 PM +00:00</t>
  </si>
  <si>
    <t>RF_vyojxw</t>
  </si>
  <si>
    <t>12/1/2020 5:41:20 PM +00:00</t>
  </si>
  <si>
    <t>RF_odunyn</t>
  </si>
  <si>
    <t>12/1/2020 5:41:18 PM +00:00</t>
  </si>
  <si>
    <t>RF_mfveac</t>
  </si>
  <si>
    <t>12/1/2020 5:41:15 PM +00:00</t>
  </si>
  <si>
    <t>RF_lspdwm</t>
  </si>
  <si>
    <t>12/1/2020 5:41:13 PM +00:00</t>
  </si>
  <si>
    <t>RF_kpvolr</t>
  </si>
  <si>
    <t>12/1/2020 5:41:11 PM +00:00</t>
  </si>
  <si>
    <t>RF_dpifgi</t>
  </si>
  <si>
    <t>12/1/2020 5:41:09 PM +00:00</t>
  </si>
  <si>
    <t>RF_cuaqtv</t>
  </si>
  <si>
    <t>12/1/2020 5:41:07 PM +00:00</t>
  </si>
  <si>
    <t>RF_asrrqk</t>
  </si>
  <si>
    <t>12/1/2020 5:38:37 PM +00:00</t>
  </si>
  <si>
    <t>RF_ebyjkt</t>
  </si>
  <si>
    <t>12/1/2020 5:38:29 PM +00:00</t>
  </si>
  <si>
    <t>RF_ytcjuf</t>
  </si>
  <si>
    <t>12/1/2020 5:38:27 PM +00:00</t>
  </si>
  <si>
    <t>RF_umxlio</t>
  </si>
  <si>
    <t>12/1/2020 5:38:25 PM +00:00</t>
  </si>
  <si>
    <t>RF_qdncna</t>
  </si>
  <si>
    <t>12/1/2020 5:38:22 PM +00:00</t>
  </si>
  <si>
    <t>RF_dpyepg</t>
  </si>
  <si>
    <t>12/1/2020 5:38:07 PM +00:00</t>
  </si>
  <si>
    <t>RF_nruvym</t>
  </si>
  <si>
    <t>12/1/2020 5:37:40 PM +00:00</t>
  </si>
  <si>
    <t>RF_tietyj</t>
  </si>
  <si>
    <t>12/1/2020 5:37:37 PM +00:00</t>
  </si>
  <si>
    <t>RF_qqexrl</t>
  </si>
  <si>
    <t>12/1/2020 5:37:22 PM +00:00</t>
  </si>
  <si>
    <t>RF_aolivj</t>
  </si>
  <si>
    <t>12/1/2020 5:37:14 PM +00:00</t>
  </si>
  <si>
    <t>RF_xaorcb</t>
  </si>
  <si>
    <t>12/1/2020 5:37:12 PM +00:00</t>
  </si>
  <si>
    <t>RF_uszqjf</t>
  </si>
  <si>
    <t>12/1/2020 5:37:10 PM +00:00</t>
  </si>
  <si>
    <t>RF_qmzsnl</t>
  </si>
  <si>
    <t>12/1/2020 5:37:08 PM +00:00</t>
  </si>
  <si>
    <t>RF_ivpfrm</t>
  </si>
  <si>
    <t>12/1/2020 5:36:37 PM +00:00</t>
  </si>
  <si>
    <t>RF_zqfbds</t>
  </si>
  <si>
    <t>12/1/2020 5:36:34 PM +00:00</t>
  </si>
  <si>
    <t>RF_jvaydk</t>
  </si>
  <si>
    <t>12/1/2020 5:36:31 PM +00:00</t>
  </si>
  <si>
    <t>RF_iqllrd</t>
  </si>
  <si>
    <t>12/1/2020 5:36:20 PM +00:00</t>
  </si>
  <si>
    <t>RF_xonsam</t>
  </si>
  <si>
    <t>12/1/2020 5:36:17 PM +00:00</t>
  </si>
  <si>
    <t>RF_xbmwfy</t>
  </si>
  <si>
    <t>12/1/2020 5:36:15 PM +00:00</t>
  </si>
  <si>
    <t>RF_gnegfv</t>
  </si>
  <si>
    <t>12/1/2020 5:36:02 PM +00:00</t>
  </si>
  <si>
    <t>RF_pbhvpd</t>
  </si>
  <si>
    <t>12/1/2020 5:36:00 PM +00:00</t>
  </si>
  <si>
    <t>RF_ihfuib</t>
  </si>
  <si>
    <t>12/1/2020 5:35:26 PM +00:00</t>
  </si>
  <si>
    <t>RF_pyuspk</t>
  </si>
  <si>
    <t>12/1/2020 5:35:23 PM +00:00</t>
  </si>
  <si>
    <t>RF_dnipao</t>
  </si>
  <si>
    <t>12/1/2020 5:35:21 PM +00:00</t>
  </si>
  <si>
    <t>RF_cnguap</t>
  </si>
  <si>
    <t>12/1/2020 5:35:14 PM +00:00</t>
  </si>
  <si>
    <t>RF_prmevt</t>
  </si>
  <si>
    <t>12/1/2020 5:35:12 PM +00:00</t>
  </si>
  <si>
    <t>RF_kumwmv</t>
  </si>
  <si>
    <t>12/1/2020 5:35:09 PM +00:00</t>
  </si>
  <si>
    <t>12/1/2020 5:35:07 PM +00:00</t>
  </si>
  <si>
    <t>RF_gfchrt</t>
  </si>
  <si>
    <t>12/1/2020 5:35:05 PM +00:00</t>
  </si>
  <si>
    <t>RF_csjvqq</t>
  </si>
  <si>
    <t>12/1/2020 5:34:15 PM +00:00</t>
  </si>
  <si>
    <t>RF_xfvaoz</t>
  </si>
  <si>
    <t>12/1/2020 5:34:11 PM +00:00</t>
  </si>
  <si>
    <t>RF_njrchz</t>
  </si>
  <si>
    <t>12/1/2020 5:34:09 PM +00:00</t>
  </si>
  <si>
    <t>RF_lvdojm</t>
  </si>
  <si>
    <t>12/1/2020 5:34:05 PM +00:00</t>
  </si>
  <si>
    <t>RF_ltuscd</t>
  </si>
  <si>
    <t>12/1/2020 5:34:03 PM +00:00</t>
  </si>
  <si>
    <t>RF_lbkxhn</t>
  </si>
  <si>
    <t>12/1/2020 5:34:00 PM +00:00</t>
  </si>
  <si>
    <t>RF_jgrxom</t>
  </si>
  <si>
    <t>12/1/2020 5:33:58 PM +00:00</t>
  </si>
  <si>
    <t>RF_ivzpmy</t>
  </si>
  <si>
    <t>12/1/2020 5:33:55 PM +00:00</t>
  </si>
  <si>
    <t>RF_dbakrh</t>
  </si>
  <si>
    <t>12/1/2020 5:27:13 PM +00:00</t>
  </si>
  <si>
    <t>RF_qlixlv</t>
  </si>
  <si>
    <t>12/1/2020 5:27:11 PM +00:00</t>
  </si>
  <si>
    <t>RF_bdqjwr</t>
  </si>
  <si>
    <t>12/1/2020 5:26:47 PM +00:00</t>
  </si>
  <si>
    <t>RF_qwrsjw</t>
  </si>
  <si>
    <t>12/1/2020 5:26:43 PM +00:00</t>
  </si>
  <si>
    <t>RF_mawrce</t>
  </si>
  <si>
    <t>12/1/2020 5:26:40 PM +00:00</t>
  </si>
  <si>
    <t>RF_hxrcuq</t>
  </si>
  <si>
    <t>12/1/2020 5:26:34 PM +00:00</t>
  </si>
  <si>
    <t>RF_cqozcb</t>
  </si>
  <si>
    <t>12/1/2020 5:24:57 PM +00:00</t>
  </si>
  <si>
    <t>RF_lqigls</t>
  </si>
  <si>
    <t>12/1/2020 5:24:11 PM +00:00</t>
  </si>
  <si>
    <t>RF_sgmpys</t>
  </si>
  <si>
    <t>12/1/2020 5:23:40 PM +00:00</t>
  </si>
  <si>
    <t>RF_felvnj</t>
  </si>
  <si>
    <t>12/1/2020 5:23:36 PM +00:00</t>
  </si>
  <si>
    <t>RF_zkvila</t>
  </si>
  <si>
    <t>12/1/2020 5:23:33 PM +00:00</t>
  </si>
  <si>
    <t>RF_srbjiu</t>
  </si>
  <si>
    <t>12/1/2020 5:23:30 PM +00:00</t>
  </si>
  <si>
    <t>RF_oiqfbg</t>
  </si>
  <si>
    <t>12/1/2020 5:23:26 PM +00:00</t>
  </si>
  <si>
    <t>RF_kjuviw</t>
  </si>
  <si>
    <t>12/1/2020 5:22:07 PM +00:00</t>
  </si>
  <si>
    <t>RF_bmrklu</t>
  </si>
  <si>
    <t>12/1/2020 5:21:52 PM +00:00</t>
  </si>
  <si>
    <t>RF_ejxhtk</t>
  </si>
  <si>
    <t>12/1/2020 5:21:07 PM +00:00</t>
  </si>
  <si>
    <t>RF_ejwvnr</t>
  </si>
  <si>
    <t>12/1/2020 5:20:58 PM +00:00</t>
  </si>
  <si>
    <t>RF_tmhgdw</t>
  </si>
  <si>
    <t>12/1/2020 5:20:56 PM +00:00</t>
  </si>
  <si>
    <t>RF_ozlhnm</t>
  </si>
  <si>
    <t>12/1/2020 5:20:54 PM +00:00</t>
  </si>
  <si>
    <t>RF_jnhbyc</t>
  </si>
  <si>
    <t>12/1/2020 5:20:51 PM +00:00</t>
  </si>
  <si>
    <t>RF_itwrsb</t>
  </si>
  <si>
    <t>12/1/2020 5:20:49 PM +00:00</t>
  </si>
  <si>
    <t>RF_hulnhc</t>
  </si>
  <si>
    <t>12/1/2020 5:20:46 PM +00:00</t>
  </si>
  <si>
    <t>RF_axbrau</t>
  </si>
  <si>
    <t>12/1/2020 5:20:42 PM +00:00</t>
  </si>
  <si>
    <t>RF_aapynx</t>
  </si>
  <si>
    <t>12/1/2020 4:36:04 PM +00:00</t>
  </si>
  <si>
    <t>12/1/2020 11:13:12 AM +00:00</t>
  </si>
  <si>
    <t>RF_zfcjol</t>
  </si>
  <si>
    <t>12/1/2020 11:12:11 AM +00:00</t>
  </si>
  <si>
    <t>RF_yjvcnn</t>
  </si>
  <si>
    <t>12/1/2020 11:08:51 AM +00:00</t>
  </si>
  <si>
    <t>RF_nxnhvy</t>
  </si>
  <si>
    <t>12/1/2020 11:08:23 AM +00:00</t>
  </si>
  <si>
    <t>RF_vlkrmm</t>
  </si>
  <si>
    <t>12/1/2020 11:08:06 AM +00:00</t>
  </si>
  <si>
    <t>RF_uwavzd</t>
  </si>
  <si>
    <t>12/1/2020 11:07:36 AM +00:00</t>
  </si>
  <si>
    <t>RF_yylotm</t>
  </si>
  <si>
    <t>12/1/2020 11:07:21 AM +00:00</t>
  </si>
  <si>
    <t>RF_vbjvdr</t>
  </si>
  <si>
    <t>12/1/2020 11:07:14 AM +00:00</t>
  </si>
  <si>
    <t>RF_rfsurp</t>
  </si>
  <si>
    <t>12/1/2020 11:07:11 AM +00:00</t>
  </si>
  <si>
    <t>RF_nyggvt</t>
  </si>
  <si>
    <t>12/1/2020 11:07:07 AM +00:00</t>
  </si>
  <si>
    <t>RF_gxrfev</t>
  </si>
  <si>
    <t>12/1/2020 11:06:07 AM +00:00</t>
  </si>
  <si>
    <t>RF_gekelq</t>
  </si>
  <si>
    <t>12/1/2020 11:05:51 AM +00:00</t>
  </si>
  <si>
    <t>RF_pmipzw</t>
  </si>
  <si>
    <t>12/1/2020 11:05:21 AM +00:00</t>
  </si>
  <si>
    <t>RF_atquzj</t>
  </si>
  <si>
    <t>12/1/2020 11:04:53 AM +00:00</t>
  </si>
  <si>
    <t>RF_vxrqky</t>
  </si>
  <si>
    <t>12/1/2020 11:04:50 AM +00:00</t>
  </si>
  <si>
    <t>RF_ukipqr</t>
  </si>
  <si>
    <t>12/1/2020 11:04:37 AM +00:00</t>
  </si>
  <si>
    <t>RF_lpyhrz</t>
  </si>
  <si>
    <t>12/1/2020 11:04:35 AM +00:00</t>
  </si>
  <si>
    <t>RF_kbudld</t>
  </si>
  <si>
    <t>12/1/2020 11:04:22 AM +00:00</t>
  </si>
  <si>
    <t>RF_sdzdte</t>
  </si>
  <si>
    <t>12/1/2020 11:04:20 AM +00:00</t>
  </si>
  <si>
    <t>RF_artfuc</t>
  </si>
  <si>
    <t>12/1/2020 11:03:36 AM +00:00</t>
  </si>
  <si>
    <t>RF_nfcenm</t>
  </si>
  <si>
    <t>12/1/2020 11:02:35 AM +00:00</t>
  </si>
  <si>
    <t>RF_ykogyk</t>
  </si>
  <si>
    <t>12/1/2020 11:02:27 AM +00:00</t>
  </si>
  <si>
    <t>RF_rhkmoe</t>
  </si>
  <si>
    <t>12/1/2020 11:02:25 AM +00:00</t>
  </si>
  <si>
    <t>RF_prgxxt</t>
  </si>
  <si>
    <t>12/1/2020 11:02:23 AM +00:00</t>
  </si>
  <si>
    <t>RF_nrzsuz</t>
  </si>
  <si>
    <t>12/1/2020 11:02:20 AM +00:00</t>
  </si>
  <si>
    <t>RF_mbfdtk</t>
  </si>
  <si>
    <t>12/1/2020 11:02:18 AM +00:00</t>
  </si>
  <si>
    <t>RF_jktbbx</t>
  </si>
  <si>
    <t>12/1/2020 11:02:16 AM +00:00</t>
  </si>
  <si>
    <t>RF_dthivs</t>
  </si>
  <si>
    <t>12/1/2020 11:02:13 AM +00:00</t>
  </si>
  <si>
    <t>RF_apqpxo</t>
  </si>
  <si>
    <t>12/1/2020 9:44:05 AM +00:00</t>
  </si>
  <si>
    <t>RF_rvtqnl</t>
  </si>
  <si>
    <t>12/1/2020 9:17:18 AM +00:00</t>
  </si>
  <si>
    <t>RF_uzdxqo</t>
  </si>
  <si>
    <t>12/1/2020 9:10:19 AM +00:00</t>
  </si>
  <si>
    <t>RF_lvsbqf</t>
  </si>
  <si>
    <t>12/1/2020 8:09:31 AM +00:00</t>
  </si>
  <si>
    <t>RF_hclnxg</t>
  </si>
  <si>
    <t>12/1/2020 8:07:00 AM +00:00</t>
  </si>
  <si>
    <t>RF_muvzsi</t>
  </si>
  <si>
    <t>12/1/2020 6:50:29 AM +00:00</t>
  </si>
  <si>
    <t>RF_juqdpa</t>
  </si>
  <si>
    <t>12/1/2020 6:49:44 AM +00:00</t>
  </si>
  <si>
    <t>RF_qzbjbw</t>
  </si>
  <si>
    <t>12/1/2020 6:48:59 AM +00:00</t>
  </si>
  <si>
    <t>RF_ebswrq</t>
  </si>
  <si>
    <t>12/1/2020 6:48:30 AM +00:00</t>
  </si>
  <si>
    <t>RF_aefwmr</t>
  </si>
  <si>
    <t>12/1/2020 6:48:16 AM +00:00</t>
  </si>
  <si>
    <t>RF_fgbjve</t>
  </si>
  <si>
    <t>12/1/2020 6:48:14 AM +00:00</t>
  </si>
  <si>
    <t>RF_dgtylv</t>
  </si>
  <si>
    <t>12/1/2020 6:47:59 AM +00:00</t>
  </si>
  <si>
    <t>RF_metnpc</t>
  </si>
  <si>
    <t>12/1/2020 6:47:48 AM +00:00</t>
  </si>
  <si>
    <t>RF_syqksm</t>
  </si>
  <si>
    <t>12/1/2020 6:47:46 AM +00:00</t>
  </si>
  <si>
    <t>RF_qcrzlq</t>
  </si>
  <si>
    <t>12/1/2020 6:47:44 AM +00:00</t>
  </si>
  <si>
    <t>RF_ptnedo</t>
  </si>
  <si>
    <t>12/1/2020 6:47:29 AM +00:00</t>
  </si>
  <si>
    <t>RF_ueahrn</t>
  </si>
  <si>
    <t>12/1/2020 6:47:14 AM +00:00</t>
  </si>
  <si>
    <t>RF_qlalii</t>
  </si>
  <si>
    <t>12/1/2020 6:46:32 AM +00:00</t>
  </si>
  <si>
    <t>RF_jdivgz</t>
  </si>
  <si>
    <t>12/1/2020 6:46:29 AM +00:00</t>
  </si>
  <si>
    <t>RF_ckosnl</t>
  </si>
  <si>
    <t>12/1/2020 6:46:17 AM +00:00</t>
  </si>
  <si>
    <t>RF_tuokvb</t>
  </si>
  <si>
    <t>12/1/2020 6:46:14 AM +00:00</t>
  </si>
  <si>
    <t>RF_ryyifs</t>
  </si>
  <si>
    <t>12/1/2020 6:46:06 AM +00:00</t>
  </si>
  <si>
    <t>RF_ziihfw</t>
  </si>
  <si>
    <t>12/1/2020 6:46:03 AM +00:00</t>
  </si>
  <si>
    <t>RF_tolohg</t>
  </si>
  <si>
    <t>12/1/2020 6:46:01 AM +00:00</t>
  </si>
  <si>
    <t>RF_qqgmcv</t>
  </si>
  <si>
    <t>12/1/2020 6:45:59 AM +00:00</t>
  </si>
  <si>
    <t>RF_makekk</t>
  </si>
  <si>
    <t>12/1/2020 6:44:21 AM +00:00</t>
  </si>
  <si>
    <t>RF_zqqgiv</t>
  </si>
  <si>
    <t>12/1/2020 6:44:19 AM +00:00</t>
  </si>
  <si>
    <t>RF_ysmord</t>
  </si>
  <si>
    <t>12/1/2020 6:44:17 AM +00:00</t>
  </si>
  <si>
    <t>RF_tkdvsc</t>
  </si>
  <si>
    <t>12/1/2020 6:44:14 AM +00:00</t>
  </si>
  <si>
    <t>RF_sdymwx</t>
  </si>
  <si>
    <t>12/1/2020 6:44:12 AM +00:00</t>
  </si>
  <si>
    <t>RF_itmjxf</t>
  </si>
  <si>
    <t>12/1/2020 6:44:10 AM +00:00</t>
  </si>
  <si>
    <t>RF_gnshfw</t>
  </si>
  <si>
    <t>12/1/2020 6:44:08 AM +00:00</t>
  </si>
  <si>
    <t>RF_fuboic</t>
  </si>
  <si>
    <t>12/1/2020 6:44:06 AM +00:00</t>
  </si>
  <si>
    <t>RF_clnceb</t>
  </si>
  <si>
    <t>12/1/2020 6:36:06 AM +00:00</t>
  </si>
  <si>
    <t>RF_teldll</t>
  </si>
  <si>
    <t>12/1/2020 6:35:55 AM +00:00</t>
  </si>
  <si>
    <t>RF_qmykys</t>
  </si>
  <si>
    <t>12/1/2020 6:35:53 AM +00:00</t>
  </si>
  <si>
    <t>RF_oypvjq</t>
  </si>
  <si>
    <t>12/1/2020 6:35:51 AM +00:00</t>
  </si>
  <si>
    <t>RF_kxoqqy</t>
  </si>
  <si>
    <t>12/1/2020 6:35:38 AM +00:00</t>
  </si>
  <si>
    <t>RF_ruzlyp</t>
  </si>
  <si>
    <t>12/1/2020 6:35:36 AM +00:00</t>
  </si>
  <si>
    <t>RF_roeyih</t>
  </si>
  <si>
    <t>12/1/2020 6:35:25 AM +00:00</t>
  </si>
  <si>
    <t>RF_wggsmb</t>
  </si>
  <si>
    <t>12/1/2020 6:35:23 AM +00:00</t>
  </si>
  <si>
    <t>RF_ptrxof</t>
  </si>
  <si>
    <t>12/1/2020 6:35:21 AM +00:00</t>
  </si>
  <si>
    <t>RF_gzvdjd</t>
  </si>
  <si>
    <t>12/1/2020 6:35:08 AM +00:00</t>
  </si>
  <si>
    <t>RF_wrtrqk</t>
  </si>
  <si>
    <t>12/1/2020 6:35:05 AM +00:00</t>
  </si>
  <si>
    <t>RF_fuiuhr</t>
  </si>
  <si>
    <t>12/1/2020 6:34:53 AM +00:00</t>
  </si>
  <si>
    <t>RF_opgaai</t>
  </si>
  <si>
    <t>12/1/2020 6:34:50 AM +00:00</t>
  </si>
  <si>
    <t>RF_mcfiey</t>
  </si>
  <si>
    <t>12/1/2020 6:34:40 AM +00:00</t>
  </si>
  <si>
    <t>RF_ybsxdi</t>
  </si>
  <si>
    <t>12/1/2020 6:34:37 AM +00:00</t>
  </si>
  <si>
    <t>RF_xkikjz</t>
  </si>
  <si>
    <t>12/1/2020 6:34:35 AM +00:00</t>
  </si>
  <si>
    <t>RF_bdrzkh</t>
  </si>
  <si>
    <t>12/1/2020 6:34:25 AM +00:00</t>
  </si>
  <si>
    <t>RF_zehcar</t>
  </si>
  <si>
    <t>12/1/2020 6:34:23 AM +00:00</t>
  </si>
  <si>
    <t>RF_lniogx</t>
  </si>
  <si>
    <t>12/1/2020 6:34:20 AM +00:00</t>
  </si>
  <si>
    <t>RF_gawyjr</t>
  </si>
  <si>
    <t>12/1/2020 6:34:07 AM +00:00</t>
  </si>
  <si>
    <t>RF_xbuhxg</t>
  </si>
  <si>
    <t>12/1/2020 6:34:05 AM +00:00</t>
  </si>
  <si>
    <t>RF_rbpmna</t>
  </si>
  <si>
    <t>12/1/2020 6:33:51 AM +00:00</t>
  </si>
  <si>
    <t>RF_qdevxg</t>
  </si>
  <si>
    <t>12/1/2020 6:33:42 AM +00:00</t>
  </si>
  <si>
    <t>RF_ywikvy</t>
  </si>
  <si>
    <t>12/1/2020 6:33:39 AM +00:00</t>
  </si>
  <si>
    <t>RF_yaloyk</t>
  </si>
  <si>
    <t>12/1/2020 6:33:37 AM +00:00</t>
  </si>
  <si>
    <t>RF_tdhgwh</t>
  </si>
  <si>
    <t>12/1/2020 6:33:35 AM +00:00</t>
  </si>
  <si>
    <t>RF_jmfgth</t>
  </si>
  <si>
    <t>12/1/2020 6:33:22 AM +00:00</t>
  </si>
  <si>
    <t>RF_xqtajx</t>
  </si>
  <si>
    <t>12/1/2020 6:33:20 AM +00:00</t>
  </si>
  <si>
    <t>12/1/2020 6:33:08 AM +00:00</t>
  </si>
  <si>
    <t>RF_hypkyh</t>
  </si>
  <si>
    <t>12/1/2020 6:32:42 AM +00:00</t>
  </si>
  <si>
    <t>RF_zehrmn</t>
  </si>
  <si>
    <t>12/1/2020 6:32:40 AM +00:00</t>
  </si>
  <si>
    <t>RF_xxgykm</t>
  </si>
  <si>
    <t>12/1/2020 6:32:37 AM +00:00</t>
  </si>
  <si>
    <t>RF_tnubga</t>
  </si>
  <si>
    <t>12/1/2020 6:32:35 AM +00:00</t>
  </si>
  <si>
    <t>RF_sqjcyu</t>
  </si>
  <si>
    <t>12/1/2020 6:32:33 AM +00:00</t>
  </si>
  <si>
    <t>RF_gvktuz</t>
  </si>
  <si>
    <t>12/1/2020 6:32:31 AM +00:00</t>
  </si>
  <si>
    <t>RF_frkbck</t>
  </si>
  <si>
    <t>12/1/2020 6:32:29 AM +00:00</t>
  </si>
  <si>
    <t>RF_ewxwtl</t>
  </si>
  <si>
    <t>12/1/2020 6:32:26 AM +00:00</t>
  </si>
  <si>
    <t>RF_bobhpe</t>
  </si>
  <si>
    <t>12/10/2020 12:00:00 AM +00:00</t>
  </si>
  <si>
    <t>11/30/2020 11:14:33 PM +00:00</t>
  </si>
  <si>
    <t>11/30/2020 12:00:00 AM +00:00</t>
  </si>
  <si>
    <t>12/14/2020 12:00:00 AM +00:00</t>
  </si>
  <si>
    <t>RF_umsqdg</t>
  </si>
  <si>
    <t>11/30/2020 11:14:31 PM +00:00</t>
  </si>
  <si>
    <t>RF_llvpkn</t>
  </si>
  <si>
    <t>11/30/2020 11:11:23 PM +00:00</t>
  </si>
  <si>
    <t>RF_ulohan</t>
  </si>
  <si>
    <t>11/30/2020 11:11:21 PM +00:00</t>
  </si>
  <si>
    <t>RF_tshyvx</t>
  </si>
  <si>
    <t>11/30/2020 11:11:19 PM +00:00</t>
  </si>
  <si>
    <t>RF_sfgasy</t>
  </si>
  <si>
    <t>11/30/2020 11:11:17 PM +00:00</t>
  </si>
  <si>
    <t>RF_qdmoil</t>
  </si>
  <si>
    <t>11/30/2020 11:11:14 PM +00:00</t>
  </si>
  <si>
    <t>RF_osbypw</t>
  </si>
  <si>
    <t>11/30/2020 11:11:12 PM +00:00</t>
  </si>
  <si>
    <t>RF_mhimhy</t>
  </si>
  <si>
    <t>11/30/2020 11:11:10 PM +00:00</t>
  </si>
  <si>
    <t>RF_kjmssa</t>
  </si>
  <si>
    <t>11/30/2020 11:11:08 PM +00:00</t>
  </si>
  <si>
    <t>RF_eymtiq</t>
  </si>
  <si>
    <t>11/30/2020 5:42:58 PM +00:00</t>
  </si>
  <si>
    <t>RF_kzudwx</t>
  </si>
  <si>
    <t>11/30/2020 5:42:49 PM +00:00</t>
  </si>
  <si>
    <t>RF_xvejcs</t>
  </si>
  <si>
    <t>11/30/2020 5:40:21 PM +00:00</t>
  </si>
  <si>
    <t>RF_wgluuy</t>
  </si>
  <si>
    <t>11/30/2020 5:40:18 PM +00:00</t>
  </si>
  <si>
    <t>RF_tdmtcs</t>
  </si>
  <si>
    <t>11/30/2020 5:40:16 PM +00:00</t>
  </si>
  <si>
    <t>RF_rzeezw</t>
  </si>
  <si>
    <t>11/30/2020 5:40:14 PM +00:00</t>
  </si>
  <si>
    <t>RF_nluvfn</t>
  </si>
  <si>
    <t>11/30/2020 5:40:12 PM +00:00</t>
  </si>
  <si>
    <t>RF_mtqpse</t>
  </si>
  <si>
    <t>11/30/2020 5:40:10 PM +00:00</t>
  </si>
  <si>
    <t>RF_lmgolx</t>
  </si>
  <si>
    <t>11/30/2020 5:40:07 PM +00:00</t>
  </si>
  <si>
    <t>RF_lewfey</t>
  </si>
  <si>
    <t>11/30/2020 5:40:04 PM +00:00</t>
  </si>
  <si>
    <t>RF_inmkbj</t>
  </si>
  <si>
    <t>11/30/2020 3:36:35 PM +00:00</t>
  </si>
  <si>
    <t>RF_qzppnl</t>
  </si>
  <si>
    <t>11/30/2020 3:35:50 PM +00:00</t>
  </si>
  <si>
    <t>RF_lcyffi</t>
  </si>
  <si>
    <t>11/30/2020 3:35:05 PM +00:00</t>
  </si>
  <si>
    <t>RF_rgmofq</t>
  </si>
  <si>
    <t>11/30/2020 3:31:19 PM +00:00</t>
  </si>
  <si>
    <t>RF_imzoew</t>
  </si>
  <si>
    <t>11/30/2020 3:30:35 PM +00:00</t>
  </si>
  <si>
    <t>RF_qsxbxc</t>
  </si>
  <si>
    <t>11/30/2020 2:48:36 PM +00:00</t>
  </si>
  <si>
    <t>RF_ynbmhu</t>
  </si>
  <si>
    <t>11/30/2020 2:48:34 PM +00:00</t>
  </si>
  <si>
    <t>RF_fweckf</t>
  </si>
  <si>
    <t>11/30/2020 2:48:04 PM +00:00</t>
  </si>
  <si>
    <t>RF_vjqwyf</t>
  </si>
  <si>
    <t>11/30/2020 2:46:49 PM +00:00</t>
  </si>
  <si>
    <t>RF_luhchi</t>
  </si>
  <si>
    <t>11/30/2020 2:46:37 PM +00:00</t>
  </si>
  <si>
    <t>RF_zxcgft</t>
  </si>
  <si>
    <t>11/30/2020 2:46:35 PM +00:00</t>
  </si>
  <si>
    <t>RF_wctjee</t>
  </si>
  <si>
    <t>11/30/2020 2:46:33 PM +00:00</t>
  </si>
  <si>
    <t>RF_vhswjk</t>
  </si>
  <si>
    <t>11/30/2020 2:46:31 PM +00:00</t>
  </si>
  <si>
    <t>RF_nvnuov</t>
  </si>
  <si>
    <t>11/30/2020 2:46:28 PM +00:00</t>
  </si>
  <si>
    <t>RF_bnymkr</t>
  </si>
  <si>
    <t>11/30/2020 2:46:26 PM +00:00</t>
  </si>
  <si>
    <t>RF_ajmnrc</t>
  </si>
  <si>
    <t>11/30/2020 2:37:28 PM +00:00</t>
  </si>
  <si>
    <t>RF_fhoilx</t>
  </si>
  <si>
    <t>11/30/2020 2:37:26 PM +00:00</t>
  </si>
  <si>
    <t>RF_drirey</t>
  </si>
  <si>
    <t>11/30/2020 2:36:26 PM +00:00</t>
  </si>
  <si>
    <t>RF_vfwmzr</t>
  </si>
  <si>
    <t>11/30/2020 2:35:11 PM +00:00</t>
  </si>
  <si>
    <t>RF_hqaicy</t>
  </si>
  <si>
    <t>11/30/2020 2:35:02 PM +00:00</t>
  </si>
  <si>
    <t>RF_ylmpum</t>
  </si>
  <si>
    <t>11/30/2020 2:34:59 PM +00:00</t>
  </si>
  <si>
    <t>RF_yigrwy</t>
  </si>
  <si>
    <t>11/30/2020 2:34:57 PM +00:00</t>
  </si>
  <si>
    <t>RF_tupmoq</t>
  </si>
  <si>
    <t>11/30/2020 2:34:53 PM +00:00</t>
  </si>
  <si>
    <t>RF_mftjmk</t>
  </si>
  <si>
    <t>11/30/2020 2:34:50 PM +00:00</t>
  </si>
  <si>
    <t>RF_lecfni</t>
  </si>
  <si>
    <t>11/30/2020 2:34:48 PM +00:00</t>
  </si>
  <si>
    <t>RF_eljfnv</t>
  </si>
  <si>
    <t>11/30/2020 2:26:47 PM +00:00</t>
  </si>
  <si>
    <t>RF_agyzya</t>
  </si>
  <si>
    <t>11/30/2020 2:25:03 PM +00:00</t>
  </si>
  <si>
    <t>RF_ujstee</t>
  </si>
  <si>
    <t>11/30/2020 2:22:03 PM +00:00</t>
  </si>
  <si>
    <t>RF_chvjum</t>
  </si>
  <si>
    <t>11/30/2020 2:18:47 PM +00:00</t>
  </si>
  <si>
    <t>RF_sxryyy</t>
  </si>
  <si>
    <t>11/30/2020 2:17:02 PM +00:00</t>
  </si>
  <si>
    <t>RF_pxesum</t>
  </si>
  <si>
    <t>11/30/2020 2:15:17 PM +00:00</t>
  </si>
  <si>
    <t>RF_ilxgal</t>
  </si>
  <si>
    <t>11/30/2020 2:13:47 PM +00:00</t>
  </si>
  <si>
    <t>RF_hbfqos</t>
  </si>
  <si>
    <t>11/30/2020 2:12:02 PM +00:00</t>
  </si>
  <si>
    <t>RF_fkhriz</t>
  </si>
  <si>
    <t>11/30/2020 2:08:32 PM +00:00</t>
  </si>
  <si>
    <t>RF_ljwccc</t>
  </si>
  <si>
    <t>11/30/2020 2:03:02 PM +00:00</t>
  </si>
  <si>
    <t>RF_adpcyn</t>
  </si>
  <si>
    <t>11/30/2020 2:00:32 PM +00:00</t>
  </si>
  <si>
    <t>RF_vwdocd</t>
  </si>
  <si>
    <t>11/30/2020 1:57:14 PM +00:00</t>
  </si>
  <si>
    <t>11/30/2020 1:57:08 PM +00:00</t>
  </si>
  <si>
    <t>11/30/2020 1:57:02 PM +00:00</t>
  </si>
  <si>
    <t>11/30/2020 1:56:55 PM +00:00</t>
  </si>
  <si>
    <t>11/30/2020 1:56:49 PM +00:00</t>
  </si>
  <si>
    <t>11/30/2020 1:56:43 PM +00:00</t>
  </si>
  <si>
    <t>11/30/2020 1:56:37 PM +00:00</t>
  </si>
  <si>
    <t>11/30/2020 1:56:31 PM +00:00</t>
  </si>
  <si>
    <t>11/30/2020 1:56:25 PM +00:00</t>
  </si>
  <si>
    <t>11/30/2020 1:56:19 PM +00:00</t>
  </si>
  <si>
    <t>11/30/2020 1:56:12 PM +00:00</t>
  </si>
  <si>
    <t>12/30/2020 12:00:00 AM +00:00</t>
  </si>
  <si>
    <t>suvitest</t>
  </si>
  <si>
    <t>666666</t>
  </si>
  <si>
    <t>mynewvendor, ismyown</t>
  </si>
  <si>
    <t>11/30/2020 1:51:50 PM +00:00</t>
  </si>
  <si>
    <t>RF_lqzswv</t>
  </si>
  <si>
    <t>11/30/2020 1:51:47 PM +00:00</t>
  </si>
  <si>
    <t>RF_grzuhb</t>
  </si>
  <si>
    <t>11/30/2020 1:47:05 PM +00:00</t>
  </si>
  <si>
    <t>RF_kawkwt</t>
  </si>
  <si>
    <t>11/30/2020 1:47:03 PM +00:00</t>
  </si>
  <si>
    <t>RF_jbqpoe</t>
  </si>
  <si>
    <t>11/30/2020 1:46:55 PM +00:00</t>
  </si>
  <si>
    <t>RF_zmaadd</t>
  </si>
  <si>
    <t>11/30/2020 1:46:52 PM +00:00</t>
  </si>
  <si>
    <t>RF_sczcwo</t>
  </si>
  <si>
    <t>11/30/2020 1:46:48 PM +00:00</t>
  </si>
  <si>
    <t>RF_hphdgz</t>
  </si>
  <si>
    <t>11/30/2020 1:46:45 PM +00:00</t>
  </si>
  <si>
    <t>RF_gzvyvc</t>
  </si>
  <si>
    <t>11/30/2020 1:46:42 PM +00:00</t>
  </si>
  <si>
    <t>RF_ebprqs</t>
  </si>
  <si>
    <t>11/30/2020 1:46:39 PM +00:00</t>
  </si>
  <si>
    <t>RF_dtgusx</t>
  </si>
  <si>
    <t>11/30/2020 1:46:17 PM +00:00</t>
  </si>
  <si>
    <t>RF_pqrivg</t>
  </si>
  <si>
    <t>11/30/2020 1:46:12 PM +00:00</t>
  </si>
  <si>
    <t>RF_jvzhbu</t>
  </si>
  <si>
    <t>11/30/2020 1:44:16 PM +00:00</t>
  </si>
  <si>
    <t>RF_rkqrvu</t>
  </si>
  <si>
    <t>11/30/2020 1:44:14 PM +00:00</t>
  </si>
  <si>
    <t>RF_qwxnzg</t>
  </si>
  <si>
    <t>11/30/2020 1:44:12 PM +00:00</t>
  </si>
  <si>
    <t>RF_qhiakg</t>
  </si>
  <si>
    <t>11/30/2020 1:44:10 PM +00:00</t>
  </si>
  <si>
    <t>RF_pgwbfo</t>
  </si>
  <si>
    <t>11/30/2020 1:44:07 PM +00:00</t>
  </si>
  <si>
    <t>RF_nqoxbi</t>
  </si>
  <si>
    <t>11/30/2020 1:44:05 PM +00:00</t>
  </si>
  <si>
    <t>RF_lamacf</t>
  </si>
  <si>
    <t>11/30/2020 1:44:03 PM +00:00</t>
  </si>
  <si>
    <t>RF_ddaqim</t>
  </si>
  <si>
    <t>11/30/2020 1:44:01 PM +00:00</t>
  </si>
  <si>
    <t>RF_bqsliz</t>
  </si>
  <si>
    <t>11/30/2020 12:52:19 PM +00:00</t>
  </si>
  <si>
    <t>RF_lddqqq</t>
  </si>
  <si>
    <t>11/30/2020 12:52:17 PM +00:00</t>
  </si>
  <si>
    <t>RF_aapkkw</t>
  </si>
  <si>
    <t>11/30/2020 12:52:05 PM +00:00</t>
  </si>
  <si>
    <t>RF_vetslb</t>
  </si>
  <si>
    <t>11/30/2020 12:52:03 PM +00:00</t>
  </si>
  <si>
    <t>RF_nozksn</t>
  </si>
  <si>
    <t>11/30/2020 12:52:01 PM +00:00</t>
  </si>
  <si>
    <t>RF_lismkl</t>
  </si>
  <si>
    <t>11/30/2020 12:51:46 PM +00:00</t>
  </si>
  <si>
    <t>RF_lqhaqa</t>
  </si>
  <si>
    <t>11/30/2020 12:51:36 PM +00:00</t>
  </si>
  <si>
    <t>RF_rtalar</t>
  </si>
  <si>
    <t>11/30/2020 12:51:33 PM +00:00</t>
  </si>
  <si>
    <t>RF_rjuwpc</t>
  </si>
  <si>
    <t>11/30/2020 12:51:31 PM +00:00</t>
  </si>
  <si>
    <t>RF_qetgoh</t>
  </si>
  <si>
    <t>11/30/2020 12:51:16 PM +00:00</t>
  </si>
  <si>
    <t>RF_duaabq</t>
  </si>
  <si>
    <t>11/30/2020 12:51:05 PM +00:00</t>
  </si>
  <si>
    <t>RF_uxuciz</t>
  </si>
  <si>
    <t>11/30/2020 12:51:03 PM +00:00</t>
  </si>
  <si>
    <t>RF_gomwew</t>
  </si>
  <si>
    <t>11/30/2020 12:51:01 PM +00:00</t>
  </si>
  <si>
    <t>RF_bkbbtl</t>
  </si>
  <si>
    <t>11/30/2020 12:50:35 PM +00:00</t>
  </si>
  <si>
    <t>RF_xkiutt</t>
  </si>
  <si>
    <t>11/30/2020 12:50:33 PM +00:00</t>
  </si>
  <si>
    <t>RF_tgifql</t>
  </si>
  <si>
    <t>11/30/2020 12:50:30 PM +00:00</t>
  </si>
  <si>
    <t>RF_slatkh</t>
  </si>
  <si>
    <t>11/30/2020 12:50:28 PM +00:00</t>
  </si>
  <si>
    <t>RF_olehgp</t>
  </si>
  <si>
    <t>11/30/2020 12:50:26 PM +00:00</t>
  </si>
  <si>
    <t>RF_ocmbao</t>
  </si>
  <si>
    <t>11/30/2020 12:50:23 PM +00:00</t>
  </si>
  <si>
    <t>RF_lniftp</t>
  </si>
  <si>
    <t>11/30/2020 12:50:21 PM +00:00</t>
  </si>
  <si>
    <t>RF_kwyfsk</t>
  </si>
  <si>
    <t>11/30/2020 12:50:18 PM +00:00</t>
  </si>
  <si>
    <t>RF_gyxjgw</t>
  </si>
  <si>
    <t>11/30/2020 12:49:16 PM +00:00</t>
  </si>
  <si>
    <t>RF_snxbkk</t>
  </si>
  <si>
    <t>11/30/2020 12:49:13 PM +00:00</t>
  </si>
  <si>
    <t>RF_gvkbue</t>
  </si>
  <si>
    <t>11/30/2020 12:49:09 PM +00:00</t>
  </si>
  <si>
    <t>RF_cvyqjl</t>
  </si>
  <si>
    <t>11/30/2020 12:48:59 PM +00:00</t>
  </si>
  <si>
    <t>RF_youbia</t>
  </si>
  <si>
    <t>11/30/2020 12:48:55 PM +00:00</t>
  </si>
  <si>
    <t>RF_wxsnhl</t>
  </si>
  <si>
    <t>11/30/2020 12:48:53 PM +00:00</t>
  </si>
  <si>
    <t>RF_vqajzs</t>
  </si>
  <si>
    <t>11/30/2020 12:48:49 PM +00:00</t>
  </si>
  <si>
    <t>RF_nmfezl</t>
  </si>
  <si>
    <t>11/30/2020 12:48:45 PM +00:00</t>
  </si>
  <si>
    <t>11/30/2020 12:48:07 PM +00:00</t>
  </si>
  <si>
    <t>RF_ztcycl</t>
  </si>
  <si>
    <t>11/30/2020 12:48:05 PM +00:00</t>
  </si>
  <si>
    <t>RF_yljhtu</t>
  </si>
  <si>
    <t>11/30/2020 12:48:02 PM +00:00</t>
  </si>
  <si>
    <t>RF_wfyboe</t>
  </si>
  <si>
    <t>11/30/2020 12:48:00 PM +00:00</t>
  </si>
  <si>
    <t>RF_waugha</t>
  </si>
  <si>
    <t>11/30/2020 12:47:58 PM +00:00</t>
  </si>
  <si>
    <t>RF_tynejy</t>
  </si>
  <si>
    <t>11/30/2020 12:47:56 PM +00:00</t>
  </si>
  <si>
    <t>RF_sdfejd</t>
  </si>
  <si>
    <t>11/30/2020 12:47:53 PM +00:00</t>
  </si>
  <si>
    <t>RF_nnoczk</t>
  </si>
  <si>
    <t>11/30/2020 12:47:50 PM +00:00</t>
  </si>
  <si>
    <t>RF_hhzlha</t>
  </si>
  <si>
    <t>11/30/2020 12:38:34 PM +00:00</t>
  </si>
  <si>
    <t>RF_egcrvr</t>
  </si>
  <si>
    <t>11/30/2020 12:38:06 PM +00:00</t>
  </si>
  <si>
    <t>RF_tjgeky</t>
  </si>
  <si>
    <t>11/30/2020 12:38:04 PM +00:00</t>
  </si>
  <si>
    <t>RF_tarqnq</t>
  </si>
  <si>
    <t>11/30/2020 12:37:51 PM +00:00</t>
  </si>
  <si>
    <t>RF_qbanai</t>
  </si>
  <si>
    <t>11/30/2020 12:37:49 PM +00:00</t>
  </si>
  <si>
    <t>RF_eggkwb</t>
  </si>
  <si>
    <t>11/30/2020 12:37:36 PM +00:00</t>
  </si>
  <si>
    <t>RF_sqhjma</t>
  </si>
  <si>
    <t>11/30/2020 12:37:34 PM +00:00</t>
  </si>
  <si>
    <t>RF_gigsjp</t>
  </si>
  <si>
    <t>11/30/2020 12:37:21 PM +00:00</t>
  </si>
  <si>
    <t>RF_qbqsbd</t>
  </si>
  <si>
    <t>11/30/2020 12:37:19 PM +00:00</t>
  </si>
  <si>
    <t>RF_cfehbv</t>
  </si>
  <si>
    <t>11/30/2020 12:37:08 PM +00:00</t>
  </si>
  <si>
    <t>RF_zjghlr</t>
  </si>
  <si>
    <t>11/30/2020 12:37:06 PM +00:00</t>
  </si>
  <si>
    <t>RF_yzuvko</t>
  </si>
  <si>
    <t>11/30/2020 12:37:04 PM +00:00</t>
  </si>
  <si>
    <t>RF_dvytgk</t>
  </si>
  <si>
    <t>11/30/2020 12:36:53 PM +00:00</t>
  </si>
  <si>
    <t>RF_sqhmaz</t>
  </si>
  <si>
    <t>11/30/2020 12:36:51 PM +00:00</t>
  </si>
  <si>
    <t>RF_jkfrrj</t>
  </si>
  <si>
    <t>11/30/2020 12:36:49 PM +00:00</t>
  </si>
  <si>
    <t>RF_fwwxpv</t>
  </si>
  <si>
    <t>11/30/2020 12:36:34 PM +00:00</t>
  </si>
  <si>
    <t>RF_xnzcbg</t>
  </si>
  <si>
    <t>11/30/2020 12:36:25 PM +00:00</t>
  </si>
  <si>
    <t>RF_warmhq</t>
  </si>
  <si>
    <t>11/30/2020 12:36:23 PM +00:00</t>
  </si>
  <si>
    <t>RF_vlcfaf</t>
  </si>
  <si>
    <t>11/30/2020 12:36:21 PM +00:00</t>
  </si>
  <si>
    <t>RF_rskkou</t>
  </si>
  <si>
    <t>11/30/2020 12:36:19 PM +00:00</t>
  </si>
  <si>
    <t>RF_bvuokr</t>
  </si>
  <si>
    <t>11/30/2020 12:36:04 PM +00:00</t>
  </si>
  <si>
    <t>RF_gbxpml</t>
  </si>
  <si>
    <t>11/30/2020 12:35:57 PM +00:00</t>
  </si>
  <si>
    <t>RF_xtpfga</t>
  </si>
  <si>
    <t>11/30/2020 12:35:55 PM +00:00</t>
  </si>
  <si>
    <t>RF_pwioyy</t>
  </si>
  <si>
    <t>11/30/2020 12:35:53 PM +00:00</t>
  </si>
  <si>
    <t>RF_moznrp</t>
  </si>
  <si>
    <t>11/30/2020 12:35:51 PM +00:00</t>
  </si>
  <si>
    <t>RF_lqoiyy</t>
  </si>
  <si>
    <t>11/30/2020 12:35:49 PM +00:00</t>
  </si>
  <si>
    <t>11/30/2020 12:35:34 PM +00:00</t>
  </si>
  <si>
    <t>RF_rdxwon</t>
  </si>
  <si>
    <t>11/30/2020 12:35:21 PM +00:00</t>
  </si>
  <si>
    <t>RF_zdvlec</t>
  </si>
  <si>
    <t>11/30/2020 12:35:18 PM +00:00</t>
  </si>
  <si>
    <t>RF_iljdcf</t>
  </si>
  <si>
    <t>11/30/2020 12:34:55 PM +00:00</t>
  </si>
  <si>
    <t>RF_ofdhes</t>
  </si>
  <si>
    <t>11/30/2020 12:34:53 PM +00:00</t>
  </si>
  <si>
    <t>RF_nwrmtm</t>
  </si>
  <si>
    <t>11/30/2020 12:34:51 PM +00:00</t>
  </si>
  <si>
    <t>RF_mphlme</t>
  </si>
  <si>
    <t>11/30/2020 12:34:48 PM +00:00</t>
  </si>
  <si>
    <t>RF_kfmqip</t>
  </si>
  <si>
    <t>11/30/2020 12:34:46 PM +00:00</t>
  </si>
  <si>
    <t>RF_jnzibc</t>
  </si>
  <si>
    <t>11/30/2020 12:34:44 PM +00:00</t>
  </si>
  <si>
    <t>RF_gdxudb</t>
  </si>
  <si>
    <t>11/30/2020 12:34:42 PM +00:00</t>
  </si>
  <si>
    <t>RF_bsucop</t>
  </si>
  <si>
    <t>11/30/2020 12:34:38 PM +00:00</t>
  </si>
  <si>
    <t>RF_bdyuur</t>
  </si>
  <si>
    <t>11/30/2020 12:30:47 PM +00:00</t>
  </si>
  <si>
    <t>RF_obnzhr</t>
  </si>
  <si>
    <t>11/30/2020 12:26:19 PM +00:00</t>
  </si>
  <si>
    <t>RF_ttfkxs</t>
  </si>
  <si>
    <t>11/30/2020 12:22:32 PM +00:00</t>
  </si>
  <si>
    <t>RF_xwnrwf</t>
  </si>
  <si>
    <t>11/30/2020 12:19:31 PM +00:00</t>
  </si>
  <si>
    <t>RF_kbxmpe</t>
  </si>
  <si>
    <t>11/30/2020 12:19:17 PM +00:00</t>
  </si>
  <si>
    <t>RF_etahmm</t>
  </si>
  <si>
    <t>11/30/2020 12:18:47 PM +00:00</t>
  </si>
  <si>
    <t>RF_tfprmm</t>
  </si>
  <si>
    <t>11/30/2020 12:09:16 PM +00:00</t>
  </si>
  <si>
    <t>RF_ntmbxc</t>
  </si>
  <si>
    <t>11/30/2020 12:07:01 PM +00:00</t>
  </si>
  <si>
    <t>RF_ywvssv</t>
  </si>
  <si>
    <t>11/30/2020 11:57:46 AM +00:00</t>
  </si>
  <si>
    <t>RF_sfrmir</t>
  </si>
  <si>
    <t>11/30/2020 11:52:31 AM +00:00</t>
  </si>
  <si>
    <t>RF_vpfysm</t>
  </si>
  <si>
    <t>11/30/2020 11:52:18 AM +00:00</t>
  </si>
  <si>
    <t>RF_sbqglc</t>
  </si>
  <si>
    <t>11/30/2020 11:52:16 AM +00:00</t>
  </si>
  <si>
    <t>RF_qesniu</t>
  </si>
  <si>
    <t>11/30/2020 11:52:03 AM +00:00</t>
  </si>
  <si>
    <t>RF_wugbxf</t>
  </si>
  <si>
    <t>11/30/2020 11:52:01 AM +00:00</t>
  </si>
  <si>
    <t>RF_qvvgji</t>
  </si>
  <si>
    <t>11/30/2020 11:51:48 AM +00:00</t>
  </si>
  <si>
    <t>RF_rifsuk</t>
  </si>
  <si>
    <t>11/30/2020 11:51:46 AM +00:00</t>
  </si>
  <si>
    <t>RF_chsmrl</t>
  </si>
  <si>
    <t>11/30/2020 11:51:33 AM +00:00</t>
  </si>
  <si>
    <t>RF_sssrja</t>
  </si>
  <si>
    <t>11/30/2020 11:51:31 AM +00:00</t>
  </si>
  <si>
    <t>RF_gzhbwh</t>
  </si>
  <si>
    <t>11/30/2020 11:51:20 AM +00:00</t>
  </si>
  <si>
    <t>RF_yxxjyf</t>
  </si>
  <si>
    <t>11/30/2020 11:51:18 AM +00:00</t>
  </si>
  <si>
    <t>RF_biolyi</t>
  </si>
  <si>
    <t>11/30/2020 11:51:16 AM +00:00</t>
  </si>
  <si>
    <t>RF_astrim</t>
  </si>
  <si>
    <t>11/30/2020 11:50:53 AM +00:00</t>
  </si>
  <si>
    <t>RF_prpnfi</t>
  </si>
  <si>
    <t>11/30/2020 11:50:50 AM +00:00</t>
  </si>
  <si>
    <t>RF_mldfaf</t>
  </si>
  <si>
    <t>11/30/2020 11:50:48 AM +00:00</t>
  </si>
  <si>
    <t>RF_gbnlgn</t>
  </si>
  <si>
    <t>11/30/2020 11:50:46 AM +00:00</t>
  </si>
  <si>
    <t>RF_btdcyv</t>
  </si>
  <si>
    <t>11/30/2020 11:50:33 AM +00:00</t>
  </si>
  <si>
    <t>RF_zxqypg</t>
  </si>
  <si>
    <t>11/30/2020 11:50:31 AM +00:00</t>
  </si>
  <si>
    <t>RF_khhlvo</t>
  </si>
  <si>
    <t>11/30/2020 11:50:16 AM +00:00</t>
  </si>
  <si>
    <t>RF_zcmsol</t>
  </si>
  <si>
    <t>11/30/2020 11:50:10 AM +00:00</t>
  </si>
  <si>
    <t>RF_xnmxws</t>
  </si>
  <si>
    <t>11/30/2020 11:50:08 AM +00:00</t>
  </si>
  <si>
    <t>RF_wtyhok</t>
  </si>
  <si>
    <t>11/30/2020 11:50:05 AM +00:00</t>
  </si>
  <si>
    <t>RF_qrqdea</t>
  </si>
  <si>
    <t>11/30/2020 11:50:03 AM +00:00</t>
  </si>
  <si>
    <t>RF_jpfjeg</t>
  </si>
  <si>
    <t>11/30/2020 11:50:01 AM +00:00</t>
  </si>
  <si>
    <t>RF_ftoobj</t>
  </si>
  <si>
    <t>11/30/2020 11:49:35 AM +00:00</t>
  </si>
  <si>
    <t>11/30/2020 11:49:33 AM +00:00</t>
  </si>
  <si>
    <t>RF_suzsbz</t>
  </si>
  <si>
    <t>11/30/2020 11:49:31 AM +00:00</t>
  </si>
  <si>
    <t>RF_lccaav</t>
  </si>
  <si>
    <t>11/30/2020 11:49:01 AM +00:00</t>
  </si>
  <si>
    <t>RF_dkabxz</t>
  </si>
  <si>
    <t>11/30/2020 11:48:53 AM +00:00</t>
  </si>
  <si>
    <t>RF_zuwall</t>
  </si>
  <si>
    <t>11/30/2020 11:48:50 AM +00:00</t>
  </si>
  <si>
    <t>RF_vxjltt</t>
  </si>
  <si>
    <t>11/30/2020 11:48:48 AM +00:00</t>
  </si>
  <si>
    <t>RF_tzqhwp</t>
  </si>
  <si>
    <t>11/30/2020 11:48:46 AM +00:00</t>
  </si>
  <si>
    <t>RF_rubmhs</t>
  </si>
  <si>
    <t>11/30/2020 11:48:43 AM +00:00</t>
  </si>
  <si>
    <t>RF_pwgjad</t>
  </si>
  <si>
    <t>11/30/2020 11:48:41 AM +00:00</t>
  </si>
  <si>
    <t>RF_outuij</t>
  </si>
  <si>
    <t>11/30/2020 11:48:39 AM +00:00</t>
  </si>
  <si>
    <t>RF_mnkcrq</t>
  </si>
  <si>
    <t>11/30/2020 11:48:36 AM +00:00</t>
  </si>
  <si>
    <t>RF_fmvkqp</t>
  </si>
  <si>
    <t>11/30/2020 11:30:06 AM +00:00</t>
  </si>
  <si>
    <t>RF_peegxi</t>
  </si>
  <si>
    <t>11/30/2020 11:11:47 AM +00:00</t>
  </si>
  <si>
    <t>RF_pgtwdf</t>
  </si>
  <si>
    <t>11/30/2020 10:44:56 AM +00:00</t>
  </si>
  <si>
    <t>RF_tmxaah</t>
  </si>
  <si>
    <t>11/30/2020 10:43:56 AM +00:00</t>
  </si>
  <si>
    <t>RF_bwtdce</t>
  </si>
  <si>
    <t>11/30/2020 10:42:26 AM +00:00</t>
  </si>
  <si>
    <t>RF_cekiww</t>
  </si>
  <si>
    <t>11/30/2020 10:37:26 AM +00:00</t>
  </si>
  <si>
    <t>RF_rckklv</t>
  </si>
  <si>
    <t>11/30/2020 10:33:27 AM +00:00</t>
  </si>
  <si>
    <t>RF_efezgb</t>
  </si>
  <si>
    <t>11/30/2020 10:31:26 AM +00:00</t>
  </si>
  <si>
    <t>RF_zxiluu</t>
  </si>
  <si>
    <t>11/30/2020 10:27:26 AM +00:00</t>
  </si>
  <si>
    <t>RF_pchtcf</t>
  </si>
  <si>
    <t>11/30/2020 10:23:41 AM +00:00</t>
  </si>
  <si>
    <t>RF_fymfyy</t>
  </si>
  <si>
    <t>11/30/2020 10:19:56 AM +00:00</t>
  </si>
  <si>
    <t>RF_hhkgfq</t>
  </si>
  <si>
    <t>11/30/2020 9:59:40 AM +00:00</t>
  </si>
  <si>
    <t>RF_oxptut</t>
  </si>
  <si>
    <t>11/30/2020 9:58:25 AM +00:00</t>
  </si>
  <si>
    <t>RF_qvydeb</t>
  </si>
  <si>
    <t>11/30/2020 9:57:25 AM +00:00</t>
  </si>
  <si>
    <t>RF_cwlkax</t>
  </si>
  <si>
    <t>11/30/2020 9:56:10 AM +00:00</t>
  </si>
  <si>
    <t>RF_dggxbg</t>
  </si>
  <si>
    <t>11/30/2020 9:54:25 AM +00:00</t>
  </si>
  <si>
    <t>RF_hgraiz</t>
  </si>
  <si>
    <t>11/30/2020 9:52:25 AM +00:00</t>
  </si>
  <si>
    <t>RF_dbcrgx</t>
  </si>
  <si>
    <t>11/30/2020 9:51:10 AM +00:00</t>
  </si>
  <si>
    <t>RF_jalvey</t>
  </si>
  <si>
    <t>11/30/2020 9:48:55 AM +00:00</t>
  </si>
  <si>
    <t>RF_onulys</t>
  </si>
  <si>
    <t>11/30/2020 9:47:40 AM +00:00</t>
  </si>
  <si>
    <t>RF_rmznma</t>
  </si>
  <si>
    <t>11/30/2020 9:45:40 AM +00:00</t>
  </si>
  <si>
    <t>RF_dllion</t>
  </si>
  <si>
    <t>11/30/2020 9:43:40 AM +00:00</t>
  </si>
  <si>
    <t>RF_tbecmx</t>
  </si>
  <si>
    <t>11/30/2020 9:42:25 AM +00:00</t>
  </si>
  <si>
    <t>RF_xhbqdx</t>
  </si>
  <si>
    <t>11/30/2020 9:38:25 AM +00:00</t>
  </si>
  <si>
    <t>RF_wudwjs</t>
  </si>
  <si>
    <t>11/30/2020 9:27:10 AM +00:00</t>
  </si>
  <si>
    <t>RF_bttedy</t>
  </si>
  <si>
    <t>InWorkflow</t>
  </si>
  <si>
    <t>11/30/2020 9:25:54 AM +00:00</t>
  </si>
  <si>
    <t>RF_suyogj</t>
  </si>
  <si>
    <t>11/30/2020 9:25:10 AM +00:00</t>
  </si>
  <si>
    <t>RF_tzmmib</t>
  </si>
  <si>
    <t>11/30/2020 9:07:50 AM +00:00</t>
  </si>
  <si>
    <t>RF_nejcjn</t>
  </si>
  <si>
    <t>11/30/2020 8:23:08 AM +00:00</t>
  </si>
  <si>
    <t>RF_gwmmxd</t>
  </si>
  <si>
    <t>11/30/2020 8:21:52 AM +00:00</t>
  </si>
  <si>
    <t>RF_xetvbh</t>
  </si>
  <si>
    <t>11/30/2020 8:21:07 AM +00:00</t>
  </si>
  <si>
    <t>11/30/2020 8:19:07 AM +00:00</t>
  </si>
  <si>
    <t>RF_ansxho</t>
  </si>
  <si>
    <t>11/30/2020 8:18:32 AM +00:00</t>
  </si>
  <si>
    <t>11/30/2020 8:08:45 AM +00:00</t>
  </si>
  <si>
    <t>RF_qxizpc</t>
  </si>
  <si>
    <t>11/30/2020 8:08:15 AM +00:00</t>
  </si>
  <si>
    <t>11/30/2020 8:02:30 AM +00:00</t>
  </si>
  <si>
    <t>RF_rvikhl</t>
  </si>
  <si>
    <t>11/30/2020 8:02:01 AM +00:00</t>
  </si>
  <si>
    <t>11/30/2020 7:54:30 AM +00:00</t>
  </si>
  <si>
    <t>RF_vrwxsd</t>
  </si>
  <si>
    <t>11/30/2020 7:50:59 AM +00:00</t>
  </si>
  <si>
    <t>RF_znnord</t>
  </si>
  <si>
    <t>11/30/2020 7:47:44 AM +00:00</t>
  </si>
  <si>
    <t>RF_jilajk</t>
  </si>
  <si>
    <t>11/30/2020 7:45:01 AM +00:00</t>
  </si>
  <si>
    <t>RF_utfqup</t>
  </si>
  <si>
    <t>11/30/2020 7:44:59 AM +00:00</t>
  </si>
  <si>
    <t>RF_cqfhwm</t>
  </si>
  <si>
    <t>11/30/2020 7:41:14 AM +00:00</t>
  </si>
  <si>
    <t>RF_tafytc</t>
  </si>
  <si>
    <t>11/30/2020 7:36:29 AM +00:00</t>
  </si>
  <si>
    <t>RF_eiahrz</t>
  </si>
  <si>
    <t>11/30/2020 7:36:24 AM +00:00</t>
  </si>
  <si>
    <t>RF_gzqznu</t>
  </si>
  <si>
    <t>11/30/2020 6:49:53 AM +00:00</t>
  </si>
  <si>
    <t>RF_owndcx</t>
  </si>
  <si>
    <t>11/30/2020 6:49:51 AM +00:00</t>
  </si>
  <si>
    <t>RF_kxskkj</t>
  </si>
  <si>
    <t>12/9/2020 12:00:00 AM +00:00</t>
  </si>
  <si>
    <t>11/29/2020 11:53:28 PM +00:00</t>
  </si>
  <si>
    <t>11/29/2020 12:00:00 AM +00:00</t>
  </si>
  <si>
    <t>12/13/2020 12:00:00 AM +00:00</t>
  </si>
  <si>
    <t>RF_sadqqa</t>
  </si>
  <si>
    <t>Generic Non PO Payment Request Type</t>
  </si>
  <si>
    <t>11/29/2020 11:37:34 PM +00:00</t>
  </si>
  <si>
    <t>RF_teidro</t>
  </si>
  <si>
    <t>11/29/2020 11:37:27 PM +00:00</t>
  </si>
  <si>
    <t>RF_xnlwkz</t>
  </si>
  <si>
    <t>11/29/2020 11:33:57 PM +00:00</t>
  </si>
  <si>
    <t>RF_rhoate</t>
  </si>
  <si>
    <t>11/29/2020 11:33:54 PM +00:00</t>
  </si>
  <si>
    <t>RF_rdjrkj</t>
  </si>
  <si>
    <t>11/29/2020 11:33:51 PM +00:00</t>
  </si>
  <si>
    <t>RF_pgvwvc</t>
  </si>
  <si>
    <t>11/29/2020 11:33:49 PM +00:00</t>
  </si>
  <si>
    <t>RF_oyhllq</t>
  </si>
  <si>
    <t>11/29/2020 11:33:47 PM +00:00</t>
  </si>
  <si>
    <t>RF_noemuk</t>
  </si>
  <si>
    <t>11/29/2020 11:33:44 PM +00:00</t>
  </si>
  <si>
    <t>RF_mgbffw</t>
  </si>
  <si>
    <t>11/29/2020 11:33:42 PM +00:00</t>
  </si>
  <si>
    <t>RF_hkymyl</t>
  </si>
  <si>
    <t>11/29/2020 11:33:40 PM +00:00</t>
  </si>
  <si>
    <t>RF_bszfnv</t>
  </si>
  <si>
    <t>11/29/2020 11:21:34 PM +00:00</t>
  </si>
  <si>
    <t>RF_syrwvf</t>
  </si>
  <si>
    <t>11/29/2020 11:21:26 PM +00:00</t>
  </si>
  <si>
    <t>RF_clshwm</t>
  </si>
  <si>
    <t>11/29/2020 5:54:38 PM +00:00</t>
  </si>
  <si>
    <t>RF_vuwtig</t>
  </si>
  <si>
    <t>11/29/2020 5:39:32 PM +00:00</t>
  </si>
  <si>
    <t>RF_raeuad</t>
  </si>
  <si>
    <t>11/29/2020 5:39:30 PM +00:00</t>
  </si>
  <si>
    <t>RF_gqtvix</t>
  </si>
  <si>
    <t>11/29/2020 5:35:37 PM +00:00</t>
  </si>
  <si>
    <t>RF_ytdnrs</t>
  </si>
  <si>
    <t>11/29/2020 5:35:34 PM +00:00</t>
  </si>
  <si>
    <t>RF_ysajym</t>
  </si>
  <si>
    <t>11/29/2020 5:35:32 PM +00:00</t>
  </si>
  <si>
    <t>RF_yarfkv</t>
  </si>
  <si>
    <t>11/29/2020 5:35:29 PM +00:00</t>
  </si>
  <si>
    <t>RF_xdedmt</t>
  </si>
  <si>
    <t>11/29/2020 5:35:27 PM +00:00</t>
  </si>
  <si>
    <t>RF_uhzhdb</t>
  </si>
  <si>
    <t>11/29/2020 5:35:24 PM +00:00</t>
  </si>
  <si>
    <t>RF_rqqgcn</t>
  </si>
  <si>
    <t>11/29/2020 5:35:22 PM +00:00</t>
  </si>
  <si>
    <t>RF_hgqjgg</t>
  </si>
  <si>
    <t>11/29/2020 5:35:19 PM +00:00</t>
  </si>
  <si>
    <t>RF_eahsoc</t>
  </si>
  <si>
    <t>11/29/2020 5:22:44 PM +00:00</t>
  </si>
  <si>
    <t>RF_kfqhyj</t>
  </si>
  <si>
    <t>11/29/2020 5:22:17 PM +00:00</t>
  </si>
  <si>
    <t>RF_pgpfwa</t>
  </si>
  <si>
    <t>12/8/2020 12:00:00 AM +00:00</t>
  </si>
  <si>
    <t>11/28/2020 11:51:27 PM +00:00</t>
  </si>
  <si>
    <t>11/28/2020 12:00:00 AM +00:00</t>
  </si>
  <si>
    <t>12/12/2020 12:00:00 AM +00:00</t>
  </si>
  <si>
    <t>RF_bschcb</t>
  </si>
  <si>
    <t>11/28/2020 11:37:05 PM +00:00</t>
  </si>
  <si>
    <t>RF_alnfmb</t>
  </si>
  <si>
    <t>11/28/2020 11:36:35 PM +00:00</t>
  </si>
  <si>
    <t>RF_fkrydu</t>
  </si>
  <si>
    <t>11/28/2020 11:32:11 PM +00:00</t>
  </si>
  <si>
    <t>RF_ygzoda</t>
  </si>
  <si>
    <t>11/28/2020 11:32:08 PM +00:00</t>
  </si>
  <si>
    <t>RF_yebhug</t>
  </si>
  <si>
    <t>11/28/2020 11:32:06 PM +00:00</t>
  </si>
  <si>
    <t>RF_scjqsm</t>
  </si>
  <si>
    <t>11/28/2020 11:32:04 PM +00:00</t>
  </si>
  <si>
    <t>RF_elikqc</t>
  </si>
  <si>
    <t>11/28/2020 11:31:56 PM +00:00</t>
  </si>
  <si>
    <t>RF_uwljio</t>
  </si>
  <si>
    <t>11/28/2020 11:31:54 PM +00:00</t>
  </si>
  <si>
    <t>RF_slprvw</t>
  </si>
  <si>
    <t>11/28/2020 11:31:51 PM +00:00</t>
  </si>
  <si>
    <t>RF_mdmpyb</t>
  </si>
  <si>
    <t>11/28/2020 11:31:49 PM +00:00</t>
  </si>
  <si>
    <t>RF_hvaqgy</t>
  </si>
  <si>
    <t>11/28/2020 11:19:41 PM +00:00</t>
  </si>
  <si>
    <t>RF_qycszz</t>
  </si>
  <si>
    <t>11/28/2020 11:19:34 PM +00:00</t>
  </si>
  <si>
    <t>RF_laviow</t>
  </si>
  <si>
    <t>11/28/2020 5:52:29 PM +00:00</t>
  </si>
  <si>
    <t>RF_nhqkbx</t>
  </si>
  <si>
    <t>11/28/2020 5:36:27 PM +00:00</t>
  </si>
  <si>
    <t>RF_zvjrcv</t>
  </si>
  <si>
    <t>11/28/2020 5:36:11 PM +00:00</t>
  </si>
  <si>
    <t>RF_bccvlo</t>
  </si>
  <si>
    <t>11/28/2020 5:33:26 PM +00:00</t>
  </si>
  <si>
    <t>RF_dqovat</t>
  </si>
  <si>
    <t>11/28/2020 5:33:20 PM +00:00</t>
  </si>
  <si>
    <t>RF_yxmzpd</t>
  </si>
  <si>
    <t>11/28/2020 5:33:18 PM +00:00</t>
  </si>
  <si>
    <t>RF_xuryhn</t>
  </si>
  <si>
    <t>11/28/2020 5:33:15 PM +00:00</t>
  </si>
  <si>
    <t>RF_qsztcv</t>
  </si>
  <si>
    <t>11/28/2020 5:33:13 PM +00:00</t>
  </si>
  <si>
    <t>RF_nskyhf</t>
  </si>
  <si>
    <t>11/28/2020 5:33:11 PM +00:00</t>
  </si>
  <si>
    <t>RF_fabipm</t>
  </si>
  <si>
    <t>11/28/2020 5:33:09 PM +00:00</t>
  </si>
  <si>
    <t>RF_ayhtyv</t>
  </si>
  <si>
    <t>11/28/2020 5:33:06 PM +00:00</t>
  </si>
  <si>
    <t>RF_agmxfm</t>
  </si>
  <si>
    <t>11/28/2020 5:20:51 PM +00:00</t>
  </si>
  <si>
    <t>RF_qcwyyy</t>
  </si>
  <si>
    <t>11/28/2020 5:20:37 PM +00:00</t>
  </si>
  <si>
    <t>RF_brsuba</t>
  </si>
  <si>
    <t>12/7/2020 12:00:00 AM +00:00</t>
  </si>
  <si>
    <t>11/27/2020 11:53:40 PM +00:00</t>
  </si>
  <si>
    <t>11/27/2020 12:00:00 AM +00:00</t>
  </si>
  <si>
    <t>RF_ghhehg</t>
  </si>
  <si>
    <t>11/27/2020 11:39:23 PM +00:00</t>
  </si>
  <si>
    <t>RF_unavqc</t>
  </si>
  <si>
    <t>11/27/2020 11:39:21 PM +00:00</t>
  </si>
  <si>
    <t>RF_nksqra</t>
  </si>
  <si>
    <t>11/27/2020 11:36:07 PM +00:00</t>
  </si>
  <si>
    <t>RF_uxigav</t>
  </si>
  <si>
    <t>11/27/2020 11:36:04 PM +00:00</t>
  </si>
  <si>
    <t>RF_uqvait</t>
  </si>
  <si>
    <t>11/27/2020 11:36:01 PM +00:00</t>
  </si>
  <si>
    <t>RF_fqxgrm</t>
  </si>
  <si>
    <t>11/27/2020 11:35:52 PM +00:00</t>
  </si>
  <si>
    <t>RF_wfpxvq</t>
  </si>
  <si>
    <t>11/27/2020 11:35:50 PM +00:00</t>
  </si>
  <si>
    <t>RF_uawijd</t>
  </si>
  <si>
    <t>11/27/2020 11:35:47 PM +00:00</t>
  </si>
  <si>
    <t>RF_qmyith</t>
  </si>
  <si>
    <t>11/27/2020 11:35:45 PM +00:00</t>
  </si>
  <si>
    <t>RF_hvxryw</t>
  </si>
  <si>
    <t>11/27/2020 11:35:30 PM +00:00</t>
  </si>
  <si>
    <t>RF_ounfgk</t>
  </si>
  <si>
    <t>11/27/2020 11:21:40 PM +00:00</t>
  </si>
  <si>
    <t>RF_bwenps</t>
  </si>
  <si>
    <t>11/27/2020 11:20:59 PM +00:00</t>
  </si>
  <si>
    <t>RF_yzaepf</t>
  </si>
  <si>
    <t>11/27/2020 5:55:31 PM +00:00</t>
  </si>
  <si>
    <t>RF_gasfic</t>
  </si>
  <si>
    <t>11/27/2020 5:40:05 PM +00:00</t>
  </si>
  <si>
    <t>RF_ugzdbo</t>
  </si>
  <si>
    <t>11/27/2020 5:40:02 PM +00:00</t>
  </si>
  <si>
    <t>RF_mysvet</t>
  </si>
  <si>
    <t>11/27/2020 5:36:55 PM +00:00</t>
  </si>
  <si>
    <t>RF_zwhdow</t>
  </si>
  <si>
    <t>11/27/2020 5:36:53 PM +00:00</t>
  </si>
  <si>
    <t>RF_zelgxk</t>
  </si>
  <si>
    <t>11/27/2020 5:36:50 PM +00:00</t>
  </si>
  <si>
    <t>RF_wruzgv</t>
  </si>
  <si>
    <t>11/27/2020 5:36:47 PM +00:00</t>
  </si>
  <si>
    <t>RF_vfkerl</t>
  </si>
  <si>
    <t>11/27/2020 5:36:45 PM +00:00</t>
  </si>
  <si>
    <t>RF_jhwqcb</t>
  </si>
  <si>
    <t>11/27/2020 5:36:43 PM +00:00</t>
  </si>
  <si>
    <t>RF_gglzvn</t>
  </si>
  <si>
    <t>11/27/2020 5:36:41 PM +00:00</t>
  </si>
  <si>
    <t>RF_dbuqum</t>
  </si>
  <si>
    <t>11/27/2020 5:36:02 PM +00:00</t>
  </si>
  <si>
    <t>RF_tauowl</t>
  </si>
  <si>
    <t>11/27/2020 5:23:36 PM +00:00</t>
  </si>
  <si>
    <t>RF_zchhxu</t>
  </si>
  <si>
    <t>11/27/2020 5:23:24 PM +00:00</t>
  </si>
  <si>
    <t>RF_kpwetx</t>
  </si>
  <si>
    <t>11/27/2020 3:44:49 PM +00:00</t>
  </si>
  <si>
    <t>RF_qyspih</t>
  </si>
  <si>
    <t>11/27/2020 3:44:14 PM +00:00</t>
  </si>
  <si>
    <t>11/27/2020 3:04:59 PM +00:00</t>
  </si>
  <si>
    <t>RF_xnzkle</t>
  </si>
  <si>
    <t>11/27/2020 2:59:44 PM +00:00</t>
  </si>
  <si>
    <t>RF_ttdund</t>
  </si>
  <si>
    <t>11/27/2020 2:59:29 PM +00:00</t>
  </si>
  <si>
    <t>RF_hsanla</t>
  </si>
  <si>
    <t>11/27/2020 2:59:18 PM +00:00</t>
  </si>
  <si>
    <t>RF_quehrf</t>
  </si>
  <si>
    <t>11/27/2020 2:59:16 PM +00:00</t>
  </si>
  <si>
    <t>RF_hscghl</t>
  </si>
  <si>
    <t>11/27/2020 2:59:14 PM +00:00</t>
  </si>
  <si>
    <t>RF_anfwva</t>
  </si>
  <si>
    <t>11/27/2020 2:59:05 PM +00:00</t>
  </si>
  <si>
    <t>RF_tnpyvz</t>
  </si>
  <si>
    <t>11/27/2020 2:59:03 PM +00:00</t>
  </si>
  <si>
    <t>RF_tmzjdk</t>
  </si>
  <si>
    <t>11/27/2020 2:59:01 PM +00:00</t>
  </si>
  <si>
    <t>RF_dpmtga</t>
  </si>
  <si>
    <t>11/27/2020 2:58:59 PM +00:00</t>
  </si>
  <si>
    <t>RF_azkzfr</t>
  </si>
  <si>
    <t>11/27/2020 2:58:48 PM +00:00</t>
  </si>
  <si>
    <t>RF_mvqwnw</t>
  </si>
  <si>
    <t>11/27/2020 2:58:46 PM +00:00</t>
  </si>
  <si>
    <t>RF_lgcbvn</t>
  </si>
  <si>
    <t>11/27/2020 2:58:44 PM +00:00</t>
  </si>
  <si>
    <t>RF_jksafx</t>
  </si>
  <si>
    <t>11/27/2020 2:58:33 PM +00:00</t>
  </si>
  <si>
    <t>RF_zkndkt</t>
  </si>
  <si>
    <t>11/27/2020 2:58:31 PM +00:00</t>
  </si>
  <si>
    <t>RF_sbqdno</t>
  </si>
  <si>
    <t>11/27/2020 2:58:29 PM +00:00</t>
  </si>
  <si>
    <t>RF_hyrelp</t>
  </si>
  <si>
    <t>11/27/2020 2:58:22 PM +00:00</t>
  </si>
  <si>
    <t>RF_svxvec</t>
  </si>
  <si>
    <t>11/27/2020 2:58:20 PM +00:00</t>
  </si>
  <si>
    <t>RF_owfdxh</t>
  </si>
  <si>
    <t>11/27/2020 2:58:18 PM +00:00</t>
  </si>
  <si>
    <t>RF_okbixi</t>
  </si>
  <si>
    <t>11/27/2020 2:58:16 PM +00:00</t>
  </si>
  <si>
    <t>RF_ktynkh</t>
  </si>
  <si>
    <t>11/27/2020 2:58:13 PM +00:00</t>
  </si>
  <si>
    <t>RF_kjxnrm</t>
  </si>
  <si>
    <t>11/27/2020 2:57:59 PM +00:00</t>
  </si>
  <si>
    <t>RF_uuotsg</t>
  </si>
  <si>
    <t>11/27/2020 2:57:52 PM +00:00</t>
  </si>
  <si>
    <t>RF_zpfidk</t>
  </si>
  <si>
    <t>11/27/2020 2:57:50 PM +00:00</t>
  </si>
  <si>
    <t>RF_tuhnqj</t>
  </si>
  <si>
    <t>11/27/2020 2:57:48 PM +00:00</t>
  </si>
  <si>
    <t>RF_olpcxg</t>
  </si>
  <si>
    <t>11/27/2020 2:57:46 PM +00:00</t>
  </si>
  <si>
    <t>RF_oeeack</t>
  </si>
  <si>
    <t>11/27/2020 2:57:44 PM +00:00</t>
  </si>
  <si>
    <t>RF_izzbqw</t>
  </si>
  <si>
    <t>11/27/2020 2:57:31 PM +00:00</t>
  </si>
  <si>
    <t>RF_njivzm</t>
  </si>
  <si>
    <t>11/27/2020 2:57:29 PM +00:00</t>
  </si>
  <si>
    <t>RF_gbpzzx</t>
  </si>
  <si>
    <t>11/27/2020 2:57:06 PM +00:00</t>
  </si>
  <si>
    <t>RF_zcdcla</t>
  </si>
  <si>
    <t>11/27/2020 2:57:03 PM +00:00</t>
  </si>
  <si>
    <t>RF_udgehf</t>
  </si>
  <si>
    <t>11/27/2020 2:57:01 PM +00:00</t>
  </si>
  <si>
    <t>RF_szffsy</t>
  </si>
  <si>
    <t>11/27/2020 2:56:59 PM +00:00</t>
  </si>
  <si>
    <t>RF_pwkmcc</t>
  </si>
  <si>
    <t>11/27/2020 2:56:57 PM +00:00</t>
  </si>
  <si>
    <t>RF_ipxfvm</t>
  </si>
  <si>
    <t>11/27/2020 2:56:54 PM +00:00</t>
  </si>
  <si>
    <t>RF_hoiqgk</t>
  </si>
  <si>
    <t>11/27/2020 2:56:52 PM +00:00</t>
  </si>
  <si>
    <t>RF_fbvmbk</t>
  </si>
  <si>
    <t>11/27/2020 2:56:50 PM +00:00</t>
  </si>
  <si>
    <t>RF_cecgvi</t>
  </si>
  <si>
    <t>11/27/2020 2:55:35 PM +00:00</t>
  </si>
  <si>
    <t>RF_zqponp</t>
  </si>
  <si>
    <t>11/27/2020 2:46:05 PM +00:00</t>
  </si>
  <si>
    <t>RF_trkqav</t>
  </si>
  <si>
    <t>11/27/2020 2:41:05 PM +00:00</t>
  </si>
  <si>
    <t>RF_dpamxv</t>
  </si>
  <si>
    <t>11/27/2020 2:39:05 PM +00:00</t>
  </si>
  <si>
    <t>RF_nbvcch</t>
  </si>
  <si>
    <t>11/27/2020 2:24:19 PM +00:00</t>
  </si>
  <si>
    <t>RF_udieeb</t>
  </si>
  <si>
    <t>11/27/2020 2:23:34 PM +00:00</t>
  </si>
  <si>
    <t>RF_tvudyt</t>
  </si>
  <si>
    <t>11/27/2020 2:20:50 PM +00:00</t>
  </si>
  <si>
    <t>RF_abnlkc</t>
  </si>
  <si>
    <t>11/27/2020 2:11:04 PM +00:00</t>
  </si>
  <si>
    <t>RF_ikfvwm</t>
  </si>
  <si>
    <t>11/27/2020 2:06:49 PM +00:00</t>
  </si>
  <si>
    <t>RF_vycddj</t>
  </si>
  <si>
    <t>11/27/2020 1:52:04 PM +00:00</t>
  </si>
  <si>
    <t>RF_jwflvs</t>
  </si>
  <si>
    <t>11/27/2020 1:46:42 PM +00:00</t>
  </si>
  <si>
    <t>RF_wdwmid</t>
  </si>
  <si>
    <t>11/27/2020 1:46:37 PM +00:00</t>
  </si>
  <si>
    <t>RF_ggjknv</t>
  </si>
  <si>
    <t>11/27/2020 12:09:17 PM +00:00</t>
  </si>
  <si>
    <t>RF_kfmugy</t>
  </si>
  <si>
    <t>11/27/2020 12:05:17 PM +00:00</t>
  </si>
  <si>
    <t>RF_grjjou</t>
  </si>
  <si>
    <t>11/27/2020 11:59:48 AM +00:00</t>
  </si>
  <si>
    <t>RF_hprwpn</t>
  </si>
  <si>
    <t>11/27/2020 11:58:32 AM +00:00</t>
  </si>
  <si>
    <t>RF_csybey</t>
  </si>
  <si>
    <t>11/27/2020 11:56:47 AM +00:00</t>
  </si>
  <si>
    <t>RF_krautl</t>
  </si>
  <si>
    <t>usd1</t>
  </si>
  <si>
    <t>2%D30</t>
  </si>
  <si>
    <t>12/27/2020 12:00:00 AM +00:00</t>
  </si>
  <si>
    <t>11/27/2020 10:47:17 AM +00:00</t>
  </si>
  <si>
    <t>271120gggg</t>
  </si>
  <si>
    <t>Net10</t>
  </si>
  <si>
    <t>1002</t>
  </si>
  <si>
    <t>11/27/2020 10:47:10 AM +00:00</t>
  </si>
  <si>
    <t>11/27/2020 10:47:03 AM +00:00</t>
  </si>
  <si>
    <t>11/27/2020 10:46:57 AM +00:00</t>
  </si>
  <si>
    <t>11/27/2020 10:46:50 AM +00:00</t>
  </si>
  <si>
    <t>11/27/2020 10:46:43 AM +00:00</t>
  </si>
  <si>
    <t>fgsfg</t>
  </si>
  <si>
    <t>11/27/2020 10:46:35 AM +00:00</t>
  </si>
  <si>
    <t>11/27/2020 10:46:29 AM +00:00</t>
  </si>
  <si>
    <t>271120svetest2</t>
  </si>
  <si>
    <t>11/27/2020 10:46:22 AM +00:00</t>
  </si>
  <si>
    <t>271120svetest</t>
  </si>
  <si>
    <t>11/27/2020 10:46:16 AM +00:00</t>
  </si>
  <si>
    <t>11/27/2020 10:46:09 AM +00:00</t>
  </si>
  <si>
    <t>11/27/2020 10:46:01 AM +00:00</t>
  </si>
  <si>
    <t>11/27/2020 6:49:54 AM +00:00</t>
  </si>
  <si>
    <t>RF_xmhhuu</t>
  </si>
  <si>
    <t>12/6/2020 12:00:00 AM +00:00</t>
  </si>
  <si>
    <t>11/26/2020 11:55:16 PM +00:00</t>
  </si>
  <si>
    <t>11/26/2020 12:00:00 AM +00:00</t>
  </si>
  <si>
    <t>RF_rbdtuh</t>
  </si>
  <si>
    <t>11/26/2020 11:41:28 PM +00:00</t>
  </si>
  <si>
    <t>RF_swctfe</t>
  </si>
  <si>
    <t>11/26/2020 11:41:25 PM +00:00</t>
  </si>
  <si>
    <t>RF_qjycnh</t>
  </si>
  <si>
    <t>11/26/2020 11:38:15 PM +00:00</t>
  </si>
  <si>
    <t>RF_zkjotu</t>
  </si>
  <si>
    <t>11/26/2020 11:38:13 PM +00:00</t>
  </si>
  <si>
    <t>RF_zhsxpz</t>
  </si>
  <si>
    <t>11/26/2020 11:38:11 PM +00:00</t>
  </si>
  <si>
    <t>RF_yapgbb</t>
  </si>
  <si>
    <t>11/26/2020 11:38:09 PM +00:00</t>
  </si>
  <si>
    <t>RF_wzgsjs</t>
  </si>
  <si>
    <t>11/26/2020 11:38:06 PM +00:00</t>
  </si>
  <si>
    <t>RF_qznawb</t>
  </si>
  <si>
    <t>11/26/2020 11:38:04 PM +00:00</t>
  </si>
  <si>
    <t>RF_pecehr</t>
  </si>
  <si>
    <t>11/26/2020 11:38:02 PM +00:00</t>
  </si>
  <si>
    <t>RF_bbtjmf</t>
  </si>
  <si>
    <t>11/26/2020 11:38:00 PM +00:00</t>
  </si>
  <si>
    <t>RF_azeqwq</t>
  </si>
  <si>
    <t>11/26/2020 11:24:14 PM +00:00</t>
  </si>
  <si>
    <t>RF_xaghpx</t>
  </si>
  <si>
    <t>11/26/2020 11:24:05 PM +00:00</t>
  </si>
  <si>
    <t>RF_ikokln</t>
  </si>
  <si>
    <t>11/26/2020 5:38:13 PM +00:00</t>
  </si>
  <si>
    <t>RF_ynaghd</t>
  </si>
  <si>
    <t>11/26/2020 5:23:26 PM +00:00</t>
  </si>
  <si>
    <t>RF_zjuxeg</t>
  </si>
  <si>
    <t>11/26/2020 5:23:18 PM +00:00</t>
  </si>
  <si>
    <t>RF_ikdwpg</t>
  </si>
  <si>
    <t>11/26/2020 5:19:54 PM +00:00</t>
  </si>
  <si>
    <t>RF_ypbcfd</t>
  </si>
  <si>
    <t>11/26/2020 5:19:52 PM +00:00</t>
  </si>
  <si>
    <t>RF_xtihge</t>
  </si>
  <si>
    <t>11/26/2020 5:19:49 PM +00:00</t>
  </si>
  <si>
    <t>RF_tsqwfz</t>
  </si>
  <si>
    <t>11/26/2020 5:19:47 PM +00:00</t>
  </si>
  <si>
    <t>RF_pthqxr</t>
  </si>
  <si>
    <t>11/26/2020 5:19:45 PM +00:00</t>
  </si>
  <si>
    <t>RF_nkfxgn</t>
  </si>
  <si>
    <t>11/26/2020 5:19:43 PM +00:00</t>
  </si>
  <si>
    <t>RF_mdserl</t>
  </si>
  <si>
    <t>11/26/2020 5:19:41 PM +00:00</t>
  </si>
  <si>
    <t>RF_mbkidw</t>
  </si>
  <si>
    <t>11/26/2020 5:19:38 PM +00:00</t>
  </si>
  <si>
    <t>RF_dfvegd</t>
  </si>
  <si>
    <t>11/26/2020 5:08:06 PM +00:00</t>
  </si>
  <si>
    <t>RF_jzygkt</t>
  </si>
  <si>
    <t>11/26/2020 5:08:04 PM +00:00</t>
  </si>
  <si>
    <t>RF_hyewyp</t>
  </si>
  <si>
    <t>12/26/2020 12:00:00 AM +00:00</t>
  </si>
  <si>
    <t>11/26/2020 1:52:43 PM +00:00</t>
  </si>
  <si>
    <t>11/26/2020 8:18:01 AM +00:00</t>
  </si>
  <si>
    <t>RF_pxgrds</t>
  </si>
  <si>
    <t>11/26/2020 8:17:54 AM +00:00</t>
  </si>
  <si>
    <t>RF_roujyk</t>
  </si>
  <si>
    <t>11/26/2020 8:17:52 AM +00:00</t>
  </si>
  <si>
    <t>RF_mkwwlf</t>
  </si>
  <si>
    <t>11/26/2020 8:17:50 AM +00:00</t>
  </si>
  <si>
    <t>RF_lhcobe</t>
  </si>
  <si>
    <t>11/26/2020 8:17:48 AM +00:00</t>
  </si>
  <si>
    <t>RF_ibuxtd</t>
  </si>
  <si>
    <t>11/26/2020 8:17:45 AM +00:00</t>
  </si>
  <si>
    <t>RF_exuupm</t>
  </si>
  <si>
    <t>11/26/2020 8:17:43 AM +00:00</t>
  </si>
  <si>
    <t>RF_extjyn</t>
  </si>
  <si>
    <t>11/26/2020 8:17:41 AM +00:00</t>
  </si>
  <si>
    <t>RF_bqqoec</t>
  </si>
  <si>
    <t>11/26/2020 8:04:28 AM +00:00</t>
  </si>
  <si>
    <t>RF_rqdcai</t>
  </si>
  <si>
    <t>11/26/2020 8:04:20 AM +00:00</t>
  </si>
  <si>
    <t>RF_ogfdbn</t>
  </si>
  <si>
    <t>11/26/2020 7:12:50 AM +00:00</t>
  </si>
  <si>
    <t>11/26/2020 7:12:44 AM +00:00</t>
  </si>
  <si>
    <t>11/26/2020 7:12:38 AM +00:00</t>
  </si>
  <si>
    <t>261120sve3</t>
  </si>
  <si>
    <t>11/26/2020 7:12:32 AM +00:00</t>
  </si>
  <si>
    <t>11/26/2020 7:12:26 AM +00:00</t>
  </si>
  <si>
    <t>11/26/2020 7:12:20 AM +00:00</t>
  </si>
  <si>
    <t>11/26/2020 7:12:14 AM +00:00</t>
  </si>
  <si>
    <t>11/26/2020 7:12:09 AM +00:00</t>
  </si>
  <si>
    <t>US_SI_000006</t>
  </si>
  <si>
    <t>Capable Sales and Service</t>
  </si>
  <si>
    <t>11/26/2020 7:12:02 AM +00:00</t>
  </si>
  <si>
    <t>11/26/2020 7:11:57 AM +00:00</t>
  </si>
  <si>
    <t>9.4</t>
  </si>
  <si>
    <t>11/26/2020 7:11:51 AM +00:00</t>
  </si>
  <si>
    <t>11/26/2020 7:11:45 AM +00:00</t>
  </si>
  <si>
    <t>sdjfpao</t>
  </si>
  <si>
    <t>12/5/2020 12:00:00 AM +00:00</t>
  </si>
  <si>
    <t>11/25/2020 5:37:52 PM +00:00</t>
  </si>
  <si>
    <t>11/25/2020 12:00:00 AM +00:00</t>
  </si>
  <si>
    <t>RF_cefaab</t>
  </si>
  <si>
    <t>11/25/2020 5:21:28 PM +00:00</t>
  </si>
  <si>
    <t>RF_lrjxcz</t>
  </si>
  <si>
    <t>11/25/2020 5:21:08 PM +00:00</t>
  </si>
  <si>
    <t>RF_qyircf</t>
  </si>
  <si>
    <t>11/25/2020 3:32:32 PM +00:00</t>
  </si>
  <si>
    <t>RF_ksznis</t>
  </si>
  <si>
    <t>11/25/2020 3:32:02 PM +00:00</t>
  </si>
  <si>
    <t>RF_wtwhir</t>
  </si>
  <si>
    <t>11/25/2020 10:26:12 AM +00:00</t>
  </si>
  <si>
    <t>11/25/2020 10:26:02 AM +00:00</t>
  </si>
  <si>
    <t>12/25/2020 12:00:00 AM +00:00</t>
  </si>
  <si>
    <t>11/25/2020 10:25:50 AM +00:00</t>
  </si>
  <si>
    <t>251120sve5</t>
  </si>
  <si>
    <t>11/25/2020 8:49:19 AM +00:00</t>
  </si>
  <si>
    <t>11/25/2020 8:49:13 AM +00:00</t>
  </si>
  <si>
    <t>11/25/2020 8:49:07 AM +00:00</t>
  </si>
  <si>
    <t>261120sve2</t>
  </si>
  <si>
    <t>11/25/2020 8:49:01 AM +00:00</t>
  </si>
  <si>
    <t>11/25/2020 8:48:52 AM +00:00</t>
  </si>
  <si>
    <t>11/25/2020 8:48:46 AM +00:00</t>
  </si>
  <si>
    <t>261120sve1</t>
  </si>
  <si>
    <t>[{"comment":"back to previous","creator":"Suvi Vesterinen","timeStamp":"2020-11-26T06:21:43.524+00:00"}]</t>
  </si>
  <si>
    <t>11/25/2020 8:48:40 AM +00:00</t>
  </si>
  <si>
    <t>11/25/2020 8:48:34 AM +00:00</t>
  </si>
  <si>
    <t>251120sve2</t>
  </si>
  <si>
    <t>11/25/2020 8:48:28 AM +00:00</t>
  </si>
  <si>
    <t>251120sve3</t>
  </si>
  <si>
    <t>11/25/2020 8:48:22 AM +00:00</t>
  </si>
  <si>
    <t>11/25/2020 8:48:16 AM +00:00</t>
  </si>
  <si>
    <t>251120sve4</t>
  </si>
  <si>
    <t>11/25/2020 8:48:10 AM +00:00</t>
  </si>
  <si>
    <t>251120sve1</t>
  </si>
  <si>
    <t>11/24/2020 6:06:40 PM +00:00</t>
  </si>
  <si>
    <t>11/24/2020 12:00:00 AM +00:00</t>
  </si>
  <si>
    <t>DraftPaymentRequest</t>
  </si>
  <si>
    <t>11/24/2020 6:05:40 PM +00:00</t>
  </si>
  <si>
    <t>12/24/2020 12:00:00 AM +00:00</t>
  </si>
  <si>
    <t>AMO24112020-14</t>
  </si>
  <si>
    <t>12/4/2020 12:00:00 AM +00:00</t>
  </si>
  <si>
    <t>11/24/2020 5:53:08 PM +00:00</t>
  </si>
  <si>
    <t>RF_zbytam</t>
  </si>
  <si>
    <t>11/24/2020 5:44:01 PM +00:00</t>
  </si>
  <si>
    <t>AMO24112020-13</t>
  </si>
  <si>
    <t>11/24/2020 5:43:19 PM +00:00</t>
  </si>
  <si>
    <t>AMO24112020-12</t>
  </si>
  <si>
    <t>11/24/2020 5:25:46 PM +00:00</t>
  </si>
  <si>
    <t>AMO24112020-11</t>
  </si>
  <si>
    <t>11/24/2020 5:22:36 PM +00:00</t>
  </si>
  <si>
    <t>RF_edxsqv</t>
  </si>
  <si>
    <t>11/24/2020 5:22:30 PM +00:00</t>
  </si>
  <si>
    <t>RF_bodrgg</t>
  </si>
  <si>
    <t>11/24/2020 5:19:52 PM +00:00</t>
  </si>
  <si>
    <t>AMO24112020-9</t>
  </si>
  <si>
    <t>3.98</t>
  </si>
  <si>
    <t>11/24/2020 3:56:48 PM +00:00</t>
  </si>
  <si>
    <t>AMO24112020-1</t>
  </si>
  <si>
    <t>11/24/2020 9:22:41 AM +00:00</t>
  </si>
  <si>
    <t>241120sve7</t>
  </si>
  <si>
    <t>11/24/2020 9:22:35 AM +00:00</t>
  </si>
  <si>
    <t>241120sve2</t>
  </si>
  <si>
    <t>11/24/2020 9:22:29 AM +00:00</t>
  </si>
  <si>
    <t>AMO24112020-3</t>
  </si>
  <si>
    <t>11/24/2020 9:22:23 AM +00:00</t>
  </si>
  <si>
    <t>AMO24112020-2</t>
  </si>
  <si>
    <t>11/24/2020 9:22:17 AM +00:00</t>
  </si>
  <si>
    <t>AMO24112020-4</t>
  </si>
  <si>
    <t>11/24/2020 9:22:11 AM +00:00</t>
  </si>
  <si>
    <t>241120sve4</t>
  </si>
  <si>
    <t>11/24/2020 9:22:04 AM +00:00</t>
  </si>
  <si>
    <t>241120sve6</t>
  </si>
  <si>
    <t>11/24/2020 9:21:58 AM +00:00</t>
  </si>
  <si>
    <t>AMO24112020-7</t>
  </si>
  <si>
    <t>11/24/2020 9:21:52 AM +00:00</t>
  </si>
  <si>
    <t>AMO24112020-5</t>
  </si>
  <si>
    <t>11/24/2020 9:21:46 AM +00:00</t>
  </si>
  <si>
    <t>AMO24112020-10</t>
  </si>
  <si>
    <t>11/24/2020 9:21:40 AM +00:00</t>
  </si>
  <si>
    <t>AMO24112020-6</t>
  </si>
  <si>
    <t>11/24/2020 9:21:33 AM +00:00</t>
  </si>
  <si>
    <t>241120sve1</t>
  </si>
  <si>
    <t>11/24/2020 12:13:12 AM +00:00</t>
  </si>
  <si>
    <t>RF_nfbbba</t>
  </si>
  <si>
    <t>12/3/2020 12:00:00 AM +00:00</t>
  </si>
  <si>
    <t>11/23/2020 11:08:35 PM +00:00</t>
  </si>
  <si>
    <t>11/23/2020 12:00:00 AM +00:00</t>
  </si>
  <si>
    <t>RF_qfrljf</t>
  </si>
  <si>
    <t>11/23/2020 11:08:29 PM +00:00</t>
  </si>
  <si>
    <t>RF_bpepoz</t>
  </si>
  <si>
    <t>11/23/2020 9:13:59 AM +00:00</t>
  </si>
  <si>
    <t>11/23/2020 8:42:07 AM +00:00</t>
  </si>
  <si>
    <t>11/23/2020 8:42:01 AM +00:00</t>
  </si>
  <si>
    <t>0.5</t>
  </si>
  <si>
    <t>0.5%D10</t>
  </si>
  <si>
    <t>11/23/2020 8:41:50 AM +00:00</t>
  </si>
  <si>
    <t>12/23/2020 12:00:00 AM +00:00</t>
  </si>
  <si>
    <t>231120sve5</t>
  </si>
  <si>
    <t>1001</t>
  </si>
  <si>
    <t>11/23/2020 8:41:44 AM +00:00</t>
  </si>
  <si>
    <t>231120sve4</t>
  </si>
  <si>
    <t>11/23/2020 8:41:38 AM +00:00</t>
  </si>
  <si>
    <t>11/23/2020 8:41:32 AM +00:00</t>
  </si>
  <si>
    <t>11/23/2020 8:41:25 AM +00:00</t>
  </si>
  <si>
    <t>11/23/2020 8:41:19 AM +00:00</t>
  </si>
  <si>
    <t>231120sve2</t>
  </si>
  <si>
    <t>11/23/2020 8:41:13 AM +00:00</t>
  </si>
  <si>
    <t>AMO23112020</t>
  </si>
  <si>
    <t>11/23/2020 8:41:07 AM +00:00</t>
  </si>
  <si>
    <t>231120sve3</t>
  </si>
  <si>
    <t>11/23/2020 8:41:02 AM +00:00</t>
  </si>
  <si>
    <t>231120sverow500</t>
  </si>
  <si>
    <t>11/23/2020 8:40:50 AM +00:00</t>
  </si>
  <si>
    <t>11/23/2020 8:40:43 AM +00:00</t>
  </si>
  <si>
    <t>11/21/2020 5:50:44 PM +00:00</t>
  </si>
  <si>
    <t>11/21/2020 12:00:00 AM +00:00</t>
  </si>
  <si>
    <t>RF_dxqcmx</t>
  </si>
  <si>
    <t>11/21/2020 5:19:29 PM +00:00</t>
  </si>
  <si>
    <t>RF_titrrx</t>
  </si>
  <si>
    <t>11/21/2020 5:19:25 PM +00:00</t>
  </si>
  <si>
    <t>RF_retslg</t>
  </si>
  <si>
    <t>11/20/2020 11:51:18 PM +00:00</t>
  </si>
  <si>
    <t>11/20/2020 12:00:00 AM +00:00</t>
  </si>
  <si>
    <t>RF_bcqnbp</t>
  </si>
  <si>
    <t>11/20/2020 11:20:05 PM +00:00</t>
  </si>
  <si>
    <t>RF_flkojb</t>
  </si>
  <si>
    <t>11/20/2020 11:20:03 PM +00:00</t>
  </si>
  <si>
    <t>RF_cnvwgl</t>
  </si>
  <si>
    <t>11/20/2020 5:51:16 PM +00:00</t>
  </si>
  <si>
    <t>RF_suohmw</t>
  </si>
  <si>
    <t>11/20/2020 5:21:44 PM +00:00</t>
  </si>
  <si>
    <t>RF_yfeqqw</t>
  </si>
  <si>
    <t>11/20/2020 5:21:42 PM +00:00</t>
  </si>
  <si>
    <t>RF_kidheo</t>
  </si>
  <si>
    <t>12/20/2020 12:00:00 AM +00:00</t>
  </si>
  <si>
    <t>11/20/2020 11:55:32 AM +00:00</t>
  </si>
  <si>
    <t>201120sve8</t>
  </si>
  <si>
    <t>11/20/2020 11:55:24 AM +00:00</t>
  </si>
  <si>
    <t>11/20/2020 11:55:10 AM +00:00</t>
  </si>
  <si>
    <t>20.11.2020_2</t>
  </si>
  <si>
    <t>11/20/2020 11:55:04 AM +00:00</t>
  </si>
  <si>
    <t>dsfoigs+da</t>
  </si>
  <si>
    <t>11/20/2020 11:54:56 AM +00:00</t>
  </si>
  <si>
    <t>11/20/2020 7:32:08 AM +00:00</t>
  </si>
  <si>
    <t>11/20/2020 7:32:01 AM +00:00</t>
  </si>
  <si>
    <t>22222</t>
  </si>
  <si>
    <t>11/20/2020 7:31:55 AM +00:00</t>
  </si>
  <si>
    <t>11/20/2020 7:31:49 AM +00:00</t>
  </si>
  <si>
    <t>201120sve3</t>
  </si>
  <si>
    <t>11/20/2020 7:31:42 AM +00:00</t>
  </si>
  <si>
    <t>11/20/2020 7:31:36 AM +00:00</t>
  </si>
  <si>
    <t>201120sve5</t>
  </si>
  <si>
    <t>11/20/2020 7:31:30 AM +00:00</t>
  </si>
  <si>
    <t>201120sve9</t>
  </si>
  <si>
    <t>11/20/2020 7:31:23 AM +00:00</t>
  </si>
  <si>
    <t>11/20/2020 7:31:17 AM +00:00</t>
  </si>
  <si>
    <t>231120sve1</t>
  </si>
  <si>
    <t>11/20/2020 7:31:10 AM +00:00</t>
  </si>
  <si>
    <t>20.11.2020_1</t>
  </si>
  <si>
    <t>11/20/2020 7:31:04 AM +00:00</t>
  </si>
  <si>
    <t>201120sve7</t>
  </si>
  <si>
    <t>11/20/2020 7:30:57 AM +00:00</t>
  </si>
  <si>
    <t>201120sve1</t>
  </si>
  <si>
    <t>11/19/2020 11:56:04 PM +00:00</t>
  </si>
  <si>
    <t>11/19/2020 12:00:00 AM +00:00</t>
  </si>
  <si>
    <t>RF_widyjs</t>
  </si>
  <si>
    <t>11/19/2020 11:21:02 PM +00:00</t>
  </si>
  <si>
    <t>RF_rwdebs</t>
  </si>
  <si>
    <t>11/19/2020 11:20:52 PM +00:00</t>
  </si>
  <si>
    <t>RF_acpfir</t>
  </si>
  <si>
    <t>11/19/2020 5:58:46 PM +00:00</t>
  </si>
  <si>
    <t>RF_uidvmm</t>
  </si>
  <si>
    <t>11/19/2020 5:58:07 PM +00:00</t>
  </si>
  <si>
    <t>RF_jegfli</t>
  </si>
  <si>
    <t>11/19/2020 5:46:50 PM +00:00</t>
  </si>
  <si>
    <t>11/19/2020 7:46:31 AM +00:00</t>
  </si>
  <si>
    <t>11/19/2020 7:46:25 AM +00:00</t>
  </si>
  <si>
    <t>11/19/2020 7:46:19 AM +00:00</t>
  </si>
  <si>
    <t>11/19/2020 7:46:13 AM +00:00</t>
  </si>
  <si>
    <t>11/19/2020 7:46:07 AM +00:00</t>
  </si>
  <si>
    <t>11/19/2020 7:46:01 AM +00:00</t>
  </si>
  <si>
    <t>11/19/2020 7:45:55 AM +00:00</t>
  </si>
  <si>
    <t>11/19/2020 7:45:49 AM +00:00</t>
  </si>
  <si>
    <t>11/19/2020 7:45:43 AM +00:00</t>
  </si>
  <si>
    <t>11/19/2020 7:45:36 AM +00:00</t>
  </si>
  <si>
    <t>12/19/2020 12:00:00 AM +00:00</t>
  </si>
  <si>
    <t>11/19/2020 7:45:30 AM +00:00</t>
  </si>
  <si>
    <t>191120sve1</t>
  </si>
  <si>
    <t>11/19/2020 7:45:24 AM +00:00</t>
  </si>
  <si>
    <t>11/18/2020 11:53:05 PM +00:00</t>
  </si>
  <si>
    <t>11/18/2020 12:00:00 AM +00:00</t>
  </si>
  <si>
    <t>12/2/2020 12:00:00 AM +00:00</t>
  </si>
  <si>
    <t>RF_viaxbc</t>
  </si>
  <si>
    <t>11/18/2020 11:21:17 PM +00:00</t>
  </si>
  <si>
    <t>RF_hyimxe</t>
  </si>
  <si>
    <t>11/18/2020 11:21:13 PM +00:00</t>
  </si>
  <si>
    <t>RF_eaheic</t>
  </si>
  <si>
    <t>11/18/2020 5:57:40 PM +00:00</t>
  </si>
  <si>
    <t>RF_ujpmvt</t>
  </si>
  <si>
    <t>11/18/2020 5:57:21 PM +00:00</t>
  </si>
  <si>
    <t>RF_mbwvya</t>
  </si>
  <si>
    <t>11/18/2020 5:48:04 PM +00:00</t>
  </si>
  <si>
    <t>11/17/2020 11:51:10 PM +00:00</t>
  </si>
  <si>
    <t>11/17/2020 12:00:00 AM +00:00</t>
  </si>
  <si>
    <t>RF_besupo</t>
  </si>
  <si>
    <t>11/17/2020 11:22:00 PM +00:00</t>
  </si>
  <si>
    <t>RF_zyytkr</t>
  </si>
  <si>
    <t>11/17/2020 11:21:55 PM +00:00</t>
  </si>
  <si>
    <t>RF_xykaom</t>
  </si>
  <si>
    <t>11/17/2020 6:05:16 PM +00:00</t>
  </si>
  <si>
    <t>RF_rqytas</t>
  </si>
  <si>
    <t>11/17/2020 6:04:27 PM +00:00</t>
  </si>
  <si>
    <t>RF_fycpys</t>
  </si>
  <si>
    <t>11/17/2020 5:50:57 PM +00:00</t>
  </si>
  <si>
    <t>11/17/2020 8:17:54 AM +00:00</t>
  </si>
  <si>
    <t>-2.0</t>
  </si>
  <si>
    <t>12/17/2020 12:00:00 AM +00:00</t>
  </si>
  <si>
    <t>11/17/2020 8:17:47 AM +00:00</t>
  </si>
  <si>
    <t>171120sve2</t>
  </si>
  <si>
    <t>11/17/2020 8:17:40 AM +00:00</t>
  </si>
  <si>
    <t>11/17/2020 8:17:34 AM +00:00</t>
  </si>
  <si>
    <t>11/17/2020 8:17:27 AM +00:00</t>
  </si>
  <si>
    <t>11/17/2020 8:17:20 AM +00:00</t>
  </si>
  <si>
    <t>11/17/2020 8:17:14 AM +00:00</t>
  </si>
  <si>
    <t>11/17/2020 8:17:08 AM +00:00</t>
  </si>
  <si>
    <t>11/17/2020 8:17:01 AM +00:00</t>
  </si>
  <si>
    <t>171120sve3</t>
  </si>
  <si>
    <t>11/17/2020 8:16:55 AM +00:00</t>
  </si>
  <si>
    <t>11/17/2020 8:16:49 AM +00:00</t>
  </si>
  <si>
    <t>11/17/2020 8:16:42 AM +00:00</t>
  </si>
  <si>
    <t>171120sve1</t>
  </si>
  <si>
    <t>11/16/2020 12:21:08 PM +00:00</t>
  </si>
  <si>
    <t>11/16/2020 12:00:00 AM +00:00</t>
  </si>
  <si>
    <t>12/16/2020 12:00:00 AM +00:00</t>
  </si>
  <si>
    <t>161120sve15</t>
  </si>
  <si>
    <t>11/16/2020 12:21:02 PM +00:00</t>
  </si>
  <si>
    <t>11/16/2020 12:20:54 PM +00:00</t>
  </si>
  <si>
    <t>11/16/2020 12:20:45 PM +00:00</t>
  </si>
  <si>
    <t>161120newtest</t>
  </si>
  <si>
    <t>11/16/2020 12:20:38 PM +00:00</t>
  </si>
  <si>
    <t>11/16/2020 12:20:31 PM +00:00</t>
  </si>
  <si>
    <t>fffffff</t>
  </si>
  <si>
    <t>4.0</t>
  </si>
  <si>
    <t>11/16/2020 12:20:24 PM +00:00</t>
  </si>
  <si>
    <t>161120uusi</t>
  </si>
  <si>
    <t>11/16/2020 12:20:17 PM +00:00</t>
  </si>
  <si>
    <t>161120IC1</t>
  </si>
  <si>
    <t>11/16/2020 12:20:10 PM +00:00</t>
  </si>
  <si>
    <t>11/16/2020 12:20:04 PM +00:00</t>
  </si>
  <si>
    <t>11/16/2020 12:19:57 PM +00:00</t>
  </si>
  <si>
    <t>11/16/2020 12:19:50 PM +00:00</t>
  </si>
  <si>
    <t>161120svetest</t>
  </si>
  <si>
    <t>11/16/2020 12:07:49 PM +00:00</t>
  </si>
  <si>
    <t>11/16/2020 12:07:43 PM +00:00</t>
  </si>
  <si>
    <t>11/16/2020 12:07:37 PM +00:00</t>
  </si>
  <si>
    <t>11/16/2020 12:07:31 PM +00:00</t>
  </si>
  <si>
    <t>11/16/2020 12:07:25 PM +00:00</t>
  </si>
  <si>
    <t>11/16/2020 12:07:19 PM +00:00</t>
  </si>
  <si>
    <t>11/16/2020 12:07:13 PM +00:00</t>
  </si>
  <si>
    <t>11/16/2020 12:07:07 PM +00:00</t>
  </si>
  <si>
    <t>11/16/2020 12:07:01 PM +00:00</t>
  </si>
  <si>
    <t>11/16/2020 12:06:55 PM +00:00</t>
  </si>
  <si>
    <t>11/16/2020 12:06:49 PM +00:00</t>
  </si>
  <si>
    <t>11/16/2020 12:06:43 PM +00:00</t>
  </si>
  <si>
    <t>11/16/2020 11:48:41 AM +00:00</t>
  </si>
  <si>
    <t>161120sve9</t>
  </si>
  <si>
    <t>11/16/2020 6:52:19 AM +00:00</t>
  </si>
  <si>
    <t>161120sve4</t>
  </si>
  <si>
    <t>11/16/2020 6:52:13 AM +00:00</t>
  </si>
  <si>
    <t>11/16/2020 6:52:07 AM +00:00</t>
  </si>
  <si>
    <t>161120sve7</t>
  </si>
  <si>
    <t>TransferFailed</t>
  </si>
  <si>
    <t>1.0</t>
  </si>
  <si>
    <t>11/16/2020 6:52:01 AM +00:00</t>
  </si>
  <si>
    <t>AMO16112020-1</t>
  </si>
  <si>
    <t>11/16/2020 6:51:55 AM +00:00</t>
  </si>
  <si>
    <t>161120sve2</t>
  </si>
  <si>
    <t>11/16/2020 6:51:49 AM +00:00</t>
  </si>
  <si>
    <t>161120sve5</t>
  </si>
  <si>
    <t>11/16/2020 6:51:43 AM +00:00</t>
  </si>
  <si>
    <t>161120sve1</t>
  </si>
  <si>
    <t>11/16/2020 6:51:37 AM +00:00</t>
  </si>
  <si>
    <t>11/16/2020 6:51:31 AM +00:00</t>
  </si>
  <si>
    <t>11/16/2020 6:51:25 AM +00:00</t>
  </si>
  <si>
    <t>161120sve8</t>
  </si>
  <si>
    <t>11/16/2020 6:51:19 AM +00:00</t>
  </si>
  <si>
    <t>11/16/2020 6:51:13 AM +00:00</t>
  </si>
  <si>
    <t>161120sve6</t>
  </si>
  <si>
    <t>11/15/2020 11:34:35 PM +00:00</t>
  </si>
  <si>
    <t>11/15/2020 12:00:00 AM +00:00</t>
  </si>
  <si>
    <t>RF_xfnfqu</t>
  </si>
  <si>
    <t>11/15/2020 11:34:31 PM +00:00</t>
  </si>
  <si>
    <t>RF_wpnmfh</t>
  </si>
  <si>
    <t>11/15/2020 11:34:28 PM +00:00</t>
  </si>
  <si>
    <t>RF_wbhahf</t>
  </si>
  <si>
    <t>11/15/2020 11:34:25 PM +00:00</t>
  </si>
  <si>
    <t>RF_qavshd</t>
  </si>
  <si>
    <t>11/15/2020 11:34:22 PM +00:00</t>
  </si>
  <si>
    <t>RF_jqlpdm</t>
  </si>
  <si>
    <t>11/15/2020 11:34:19 PM +00:00</t>
  </si>
  <si>
    <t>RF_eewzem</t>
  </si>
  <si>
    <t>11/15/2020 11:22:02 PM +00:00</t>
  </si>
  <si>
    <t>RF_htnfhi</t>
  </si>
  <si>
    <t>11/15/2020 11:21:55 PM +00:00</t>
  </si>
  <si>
    <t>RF_crifad</t>
  </si>
  <si>
    <t>11/15/2020 5:35:04 PM +00:00</t>
  </si>
  <si>
    <t>RF_ydhosc</t>
  </si>
  <si>
    <t>11/15/2020 5:35:02 PM +00:00</t>
  </si>
  <si>
    <t>RF_vplpig</t>
  </si>
  <si>
    <t>11/15/2020 5:35:00 PM +00:00</t>
  </si>
  <si>
    <t>RF_occinb</t>
  </si>
  <si>
    <t>11/15/2020 5:34:57 PM +00:00</t>
  </si>
  <si>
    <t>RF_krpvzx</t>
  </si>
  <si>
    <t>11/15/2020 5:34:55 PM +00:00</t>
  </si>
  <si>
    <t>RF_avrkne</t>
  </si>
  <si>
    <t>11/15/2020 5:34:53 PM +00:00</t>
  </si>
  <si>
    <t>RF_anpixk</t>
  </si>
  <si>
    <t>11/15/2020 5:22:18 PM +00:00</t>
  </si>
  <si>
    <t>RF_qqytxv</t>
  </si>
  <si>
    <t>11/15/2020 5:22:05 PM +00:00</t>
  </si>
  <si>
    <t>RF_jbznaf</t>
  </si>
  <si>
    <t>11/14/2020 11:49:17 PM +00:00</t>
  </si>
  <si>
    <t>11/14/2020 12:00:00 AM +00:00</t>
  </si>
  <si>
    <t>RF_qswttk</t>
  </si>
  <si>
    <t>11/14/2020 11:30:40 PM +00:00</t>
  </si>
  <si>
    <t>RF_sfrrbc</t>
  </si>
  <si>
    <t>11/14/2020 11:30:38 PM +00:00</t>
  </si>
  <si>
    <t>RF_gefknv</t>
  </si>
  <si>
    <t>11/14/2020 11:30:35 PM +00:00</t>
  </si>
  <si>
    <t>RF_aujrha</t>
  </si>
  <si>
    <t>11/14/2020 11:30:25 PM +00:00</t>
  </si>
  <si>
    <t>RF_tklvtq</t>
  </si>
  <si>
    <t>11/14/2020 11:30:21 PM +00:00</t>
  </si>
  <si>
    <t>RF_jklmfv</t>
  </si>
  <si>
    <t>11/14/2020 11:30:19 PM +00:00</t>
  </si>
  <si>
    <t>RF_adnjzt</t>
  </si>
  <si>
    <t>11/14/2020 11:18:45 PM +00:00</t>
  </si>
  <si>
    <t>RF_sgrlej</t>
  </si>
  <si>
    <t>11/14/2020 11:18:37 PM +00:00</t>
  </si>
  <si>
    <t>RF_cjpncd</t>
  </si>
  <si>
    <t>11/14/2020 5:51:10 PM +00:00</t>
  </si>
  <si>
    <t>RF_zvfllc</t>
  </si>
  <si>
    <t>11/14/2020 5:33:12 PM +00:00</t>
  </si>
  <si>
    <t>RF_fpqihw</t>
  </si>
  <si>
    <t>11/14/2020 5:33:06 PM +00:00</t>
  </si>
  <si>
    <t>RF_zzgqus</t>
  </si>
  <si>
    <t>11/14/2020 5:33:02 PM +00:00</t>
  </si>
  <si>
    <t>RF_muemql</t>
  </si>
  <si>
    <t>11/14/2020 5:32:59 PM +00:00</t>
  </si>
  <si>
    <t>RF_mrluyc</t>
  </si>
  <si>
    <t>11/14/2020 5:32:58 PM +00:00</t>
  </si>
  <si>
    <t>RF_ivbfwy</t>
  </si>
  <si>
    <t>11/14/2020 5:32:53 PM +00:00</t>
  </si>
  <si>
    <t>RF_bjmksa</t>
  </si>
  <si>
    <t>11/14/2020 5:20:44 PM +00:00</t>
  </si>
  <si>
    <t>RF_ydynmb</t>
  </si>
  <si>
    <t>11/14/2020 5:20:36 PM +00:00</t>
  </si>
  <si>
    <t>RF_janpbb</t>
  </si>
  <si>
    <t>11/13/2020 11:51:40 PM +00:00</t>
  </si>
  <si>
    <t>11/13/2020 12:00:00 AM +00:00</t>
  </si>
  <si>
    <t>RF_bejsay</t>
  </si>
  <si>
    <t>11/13/2020 11:36:29 PM +00:00</t>
  </si>
  <si>
    <t>RF_wauaxs</t>
  </si>
  <si>
    <t>11/13/2020 11:36:27 PM +00:00</t>
  </si>
  <si>
    <t>RF_rjwgec</t>
  </si>
  <si>
    <t>11/13/2020 11:36:25 PM +00:00</t>
  </si>
  <si>
    <t>RF_nqxmhe</t>
  </si>
  <si>
    <t>11/13/2020 11:36:23 PM +00:00</t>
  </si>
  <si>
    <t>RF_lfdhfc</t>
  </si>
  <si>
    <t>11/13/2020 11:36:10 PM +00:00</t>
  </si>
  <si>
    <t>RF_ktydgj</t>
  </si>
  <si>
    <t>11/13/2020 11:36:08 PM +00:00</t>
  </si>
  <si>
    <t>RF_axtygr</t>
  </si>
  <si>
    <t>11/13/2020 11:19:52 PM +00:00</t>
  </si>
  <si>
    <t>RF_hxbtce</t>
  </si>
  <si>
    <t>11/13/2020 11:19:40 PM +00:00</t>
  </si>
  <si>
    <t>RF_sgdske</t>
  </si>
  <si>
    <t>11/13/2020 5:49:57 PM +00:00</t>
  </si>
  <si>
    <t>RF_zuhkcl</t>
  </si>
  <si>
    <t>11/13/2020 5:48:38 PM +00:00</t>
  </si>
  <si>
    <t>RF_dszvuo</t>
  </si>
  <si>
    <t>11/13/2020 5:43:10 PM +00:00</t>
  </si>
  <si>
    <t>11/12/2020 7:30:17 AM +00:00</t>
  </si>
  <si>
    <t>11/12/2020 12:00:00 AM +00:00</t>
  </si>
  <si>
    <t>11/22/2020 12:00:00 AM +00:00</t>
  </si>
  <si>
    <t>11/11/2020 9:58:20 AM +00:00</t>
  </si>
  <si>
    <t>11/11/2020 12:00:00 AM +00:00</t>
  </si>
  <si>
    <t>2000.0</t>
  </si>
  <si>
    <t>40.0</t>
  </si>
  <si>
    <t>11/10/2020 6:11:30 AM +00:00</t>
  </si>
  <si>
    <t>11/10/2020 12:00:00 AM +00:00</t>
  </si>
  <si>
    <t>101120sve1</t>
  </si>
  <si>
    <t>11/9/2020 12:23:47 PM +00:00</t>
  </si>
  <si>
    <t>11/9/2020 12:00:00 AM +00:00</t>
  </si>
  <si>
    <t>091020sve40</t>
  </si>
  <si>
    <t>11/1/2020 11:39:39 PM +00:00</t>
  </si>
  <si>
    <t>11/1/2020 12:00:00 AM +00:00</t>
  </si>
  <si>
    <t>RF_fznmxd</t>
  </si>
  <si>
    <t>11/1/2020 11:21:00 PM +00:00</t>
  </si>
  <si>
    <t>RF_raprri</t>
  </si>
  <si>
    <t>11/1/2020 11:20:58 PM +00:00</t>
  </si>
  <si>
    <t>RF_qmvrva</t>
  </si>
  <si>
    <t>11/1/2020 5:44:32 PM +00:00</t>
  </si>
  <si>
    <t>RF_eyfjud</t>
  </si>
  <si>
    <t>11/1/2020 5:23:20 PM +00:00</t>
  </si>
  <si>
    <t>RF_ctgfgo</t>
  </si>
  <si>
    <t>11/1/2020 5:23:05 PM +00:00</t>
  </si>
  <si>
    <t>RF_dphyhu</t>
  </si>
  <si>
    <t>10/31/2020 11:39:08 PM +00:00</t>
  </si>
  <si>
    <t>10/31/2020 12:00:00 AM +00:00</t>
  </si>
  <si>
    <t>RF_rixjgh</t>
  </si>
  <si>
    <t>10/31/2020 11:18:46 PM +00:00</t>
  </si>
  <si>
    <t>RF_mrkcpb</t>
  </si>
  <si>
    <t>10/31/2020 11:18:41 PM +00:00</t>
  </si>
  <si>
    <t>RF_bnvltx</t>
  </si>
  <si>
    <t>10/31/2020 5:39:26 PM +00:00</t>
  </si>
  <si>
    <t>RF_wckudr</t>
  </si>
  <si>
    <t>10/31/2020 5:21:01 PM +00:00</t>
  </si>
  <si>
    <t>RF_paggnk</t>
  </si>
  <si>
    <t>10/31/2020 5:20:53 PM +00:00</t>
  </si>
  <si>
    <t>RF_akdnfv</t>
  </si>
  <si>
    <t>10/30/2020 11:38:35 PM +00:00</t>
  </si>
  <si>
    <t>10/30/2020 12:00:00 AM +00:00</t>
  </si>
  <si>
    <t>RF_kxzhhi</t>
  </si>
  <si>
    <t>10/30/2020 11:20:09 PM +00:00</t>
  </si>
  <si>
    <t>RF_rmjapy</t>
  </si>
  <si>
    <t>10/30/2020 11:19:57 PM +00:00</t>
  </si>
  <si>
    <t>RF_ksjgzs</t>
  </si>
  <si>
    <t>10/30/2020 5:39:04 PM +00:00</t>
  </si>
  <si>
    <t>RF_ydyivk</t>
  </si>
  <si>
    <t>10/30/2020 5:19:55 PM +00:00</t>
  </si>
  <si>
    <t>RF_tsafol</t>
  </si>
  <si>
    <t>10/30/2020 5:19:49 PM +00:00</t>
  </si>
  <si>
    <t>RF_omfzgm</t>
  </si>
  <si>
    <t>10/30/2020 7:44:28 AM +00:00</t>
  </si>
  <si>
    <t>0.02</t>
  </si>
  <si>
    <t>10/23/2020 6:40:48 AM +00:00</t>
  </si>
  <si>
    <t>10/23/2020 12:00:00 AM +00:00</t>
  </si>
  <si>
    <t>11/2/2020 12:00:00 AM +00:00</t>
  </si>
  <si>
    <t>AMO23102020-1</t>
  </si>
  <si>
    <t>10/23/2020 6:35:50 AM +00:00</t>
  </si>
  <si>
    <t>newest for brad</t>
  </si>
  <si>
    <t>10/21/2020 8:38:10 AM +00:00</t>
  </si>
  <si>
    <t>10/21/2020 12:00:00 AM +00:00</t>
  </si>
  <si>
    <t>10/21/2020 8:38:04 AM +00:00</t>
  </si>
  <si>
    <t>AMO21102020-1</t>
  </si>
  <si>
    <t>10/21/2020 8:37:58 AM +00:00</t>
  </si>
  <si>
    <t>10/21/2020 8:37:51 AM +00:00</t>
  </si>
  <si>
    <t>10/20/2020 4:51:52 PM +00:00</t>
  </si>
  <si>
    <t>10/20/2020 12:00:00 AM +00:00</t>
  </si>
  <si>
    <t>RF_ncfnvj</t>
  </si>
  <si>
    <t>10/20/2020 6:41:37 AM +00:00</t>
  </si>
  <si>
    <t>sve20102020</t>
  </si>
  <si>
    <t>10/20/2020 6:41:30 AM +00:00</t>
  </si>
  <si>
    <t>10/20/2020 6:41:23 AM +00:00</t>
  </si>
  <si>
    <t>10/20/2020 6:41:16 AM +00:00</t>
  </si>
  <si>
    <t>10/20/2020 6:41:09 AM +00:00</t>
  </si>
  <si>
    <t>10/20/2020 6:41:02 AM +00:00</t>
  </si>
  <si>
    <t>10/20/2020 6:40:55 AM +00:00</t>
  </si>
  <si>
    <t>10/20/2020 6:40:48 AM +00:00</t>
  </si>
  <si>
    <t>10/20/2020 6:40:40 AM +00:00</t>
  </si>
  <si>
    <t>10/20/2020 6:40:34 AM +00:00</t>
  </si>
  <si>
    <t>10/20/2020 6:40:26 AM +00:00</t>
  </si>
  <si>
    <t>10/20/2020 6:40:18 AM +00:00</t>
  </si>
  <si>
    <t>10/20/2020 6:31:23 AM +00:00</t>
  </si>
  <si>
    <t>10/20/2020 6:31:14 AM +00:00</t>
  </si>
  <si>
    <t>10/20/2020 6:31:04 AM +00:00</t>
  </si>
  <si>
    <t>10/20/2020 6:30:28 AM +00:00</t>
  </si>
  <si>
    <t>10/20/2020 6:30:10 AM +00:00</t>
  </si>
  <si>
    <t>10/20/2020 6:29:56 AM +00:00</t>
  </si>
  <si>
    <t>10/20/2020 6:29:41 AM +00:00</t>
  </si>
  <si>
    <t>10/20/2020 6:29:31 AM +00:00</t>
  </si>
  <si>
    <t>10/20/2020 6:29:19 AM +00:00</t>
  </si>
  <si>
    <t>10/20/2020 6:29:03 AM +00:00</t>
  </si>
  <si>
    <t>10/20/2020 6:28:49 AM +00:00</t>
  </si>
  <si>
    <t>10/20/2020 6:28:38 AM +00:00</t>
  </si>
  <si>
    <t>10/20/2020 6:28:26 AM +00:00</t>
  </si>
  <si>
    <t>10/20/2020 6:28:15 AM +00:00</t>
  </si>
  <si>
    <t>10/20/2020 6:28:01 AM +00:00</t>
  </si>
  <si>
    <t>10/29/2020 12:00:00 AM +00:00</t>
  </si>
  <si>
    <t>10/19/2020 10:57:47 PM +00:00</t>
  </si>
  <si>
    <t>10/19/2020 12:00:00 AM +00:00</t>
  </si>
  <si>
    <t>RF_eitqbv</t>
  </si>
  <si>
    <t>10/19/2020 10:42:04 PM +00:00</t>
  </si>
  <si>
    <t>RF_gzevcb</t>
  </si>
  <si>
    <t>10/19/2020 4:42:22 PM +00:00</t>
  </si>
  <si>
    <t>10/28/2020 12:00:00 AM +00:00</t>
  </si>
  <si>
    <t>10/18/2020 10:54:07 PM +00:00</t>
  </si>
  <si>
    <t>10/18/2020 12:00:00 AM +00:00</t>
  </si>
  <si>
    <t>RF_ylvtlx</t>
  </si>
  <si>
    <t>10/18/2020 4:56:44 PM +00:00</t>
  </si>
  <si>
    <t>RF_uwbces</t>
  </si>
  <si>
    <t>10/27/2020 12:00:00 AM +00:00</t>
  </si>
  <si>
    <t>10/17/2020 10:48:42 PM +00:00</t>
  </si>
  <si>
    <t>10/17/2020 12:00:00 AM +00:00</t>
  </si>
  <si>
    <t>RF_rglire</t>
  </si>
  <si>
    <t>10/17/2020 4:59:24 PM +00:00</t>
  </si>
  <si>
    <t>RF_qeuqsj</t>
  </si>
  <si>
    <t>10/26/2020 12:00:00 AM +00:00</t>
  </si>
  <si>
    <t>10/16/2020 10:53:55 PM +00:00</t>
  </si>
  <si>
    <t>10/16/2020 12:00:00 AM +00:00</t>
  </si>
  <si>
    <t>RF_gthenz</t>
  </si>
  <si>
    <t>10/16/2020 4:56:07 PM +00:00</t>
  </si>
  <si>
    <t>RF_xkjdzf</t>
  </si>
  <si>
    <t>10/25/2020 12:00:00 AM +00:00</t>
  </si>
  <si>
    <t>10/15/2020 11:26:46 PM +00:00</t>
  </si>
  <si>
    <t>10/15/2020 12:00:00 AM +00:00</t>
  </si>
  <si>
    <t>RF_qinrsw</t>
  </si>
  <si>
    <t>10/15/2020 4:43:19 PM +00:00</t>
  </si>
  <si>
    <t>10/24/2020 12:00:00 AM +00:00</t>
  </si>
  <si>
    <t>10/14/2020 10:47:17 PM +00:00</t>
  </si>
  <si>
    <t>10/14/2020 12:00:00 AM +00:00</t>
  </si>
  <si>
    <t>RF_dvvbpu</t>
  </si>
  <si>
    <t>10/14/2020 4:47:03 PM +00:00</t>
  </si>
  <si>
    <t>RF_gkljni</t>
  </si>
  <si>
    <t>10/13/2020 10:53:33 PM +00:00</t>
  </si>
  <si>
    <t>10/13/2020 12:00:00 AM +00:00</t>
  </si>
  <si>
    <t>RF_ewswbu</t>
  </si>
  <si>
    <t>10/13/2020 4:58:37 PM +00:00</t>
  </si>
  <si>
    <t>RF_asqier</t>
  </si>
  <si>
    <t>10/22/2020 12:00:00 AM +00:00</t>
  </si>
  <si>
    <t>10/12/2020 10:50:43 PM +00:00</t>
  </si>
  <si>
    <t>10/12/2020 12:00:00 AM +00:00</t>
  </si>
  <si>
    <t>RF_ddtwjd</t>
  </si>
  <si>
    <t>10/12/2020 4:47:00 PM +00:00</t>
  </si>
  <si>
    <t>RF_mxaqte</t>
  </si>
  <si>
    <t>10/11/2020 10:49:35 PM +00:00</t>
  </si>
  <si>
    <t>10/11/2020 12:00:00 AM +00:00</t>
  </si>
  <si>
    <t>RF_wjlegs</t>
  </si>
  <si>
    <t>10/11/2020 4:51:42 PM +00:00</t>
  </si>
  <si>
    <t>RF_yaorjw</t>
  </si>
  <si>
    <t>10/10/2020 10:48:12 PM +00:00</t>
  </si>
  <si>
    <t>10/10/2020 12:00:00 AM +00:00</t>
  </si>
  <si>
    <t>RF_brfjin</t>
  </si>
  <si>
    <t>10/10/2020 4:50:34 PM +00:00</t>
  </si>
  <si>
    <t>RF_ueqglq</t>
  </si>
  <si>
    <t>10/9/2020 10:48:54 PM +00:00</t>
  </si>
  <si>
    <t>10/9/2020 12:00:00 AM +00:00</t>
  </si>
  <si>
    <t>11/8/2020 12:00:00 AM +00:00</t>
  </si>
  <si>
    <t>RF_lxaeew</t>
  </si>
  <si>
    <t>10/9/2020 4:50:25 PM +00:00</t>
  </si>
  <si>
    <t>RF_pbjmxv</t>
  </si>
  <si>
    <t>10/9/2020 6:06:30 AM +00:00</t>
  </si>
  <si>
    <t>10/9/2020 6:06:17 AM +00:00</t>
  </si>
  <si>
    <t>0910</t>
  </si>
  <si>
    <t>10/9/2020 6:06:08 AM +00:00</t>
  </si>
  <si>
    <t>091020excel1</t>
  </si>
  <si>
    <t>10/9/2020 6:05:56 AM +00:00</t>
  </si>
  <si>
    <t>1%D07</t>
  </si>
  <si>
    <t>10/9/2020 6:05:46 AM +00:00</t>
  </si>
  <si>
    <t>blablalbla</t>
  </si>
  <si>
    <t>US-106</t>
  </si>
  <si>
    <t>Humongous Insurance</t>
  </si>
  <si>
    <t>10/9/2020 6:05:39 AM +00:00</t>
  </si>
  <si>
    <t>10/9/2020 6:05:31 AM +00:00</t>
  </si>
  <si>
    <t>10/9/2020 6:05:23 AM +00:00</t>
  </si>
  <si>
    <t>10/9/2020 6:05:14 AM +00:00</t>
  </si>
  <si>
    <t>10/9/2020 6:05:07 AM +00:00</t>
  </si>
  <si>
    <t>10/9/2020 5:33:07 AM +00:00</t>
  </si>
  <si>
    <t>AMO24112020-8</t>
  </si>
  <si>
    <t>10/8/2020 10:47:12 PM +00:00</t>
  </si>
  <si>
    <t>10/8/2020 12:00:00 AM +00:00</t>
  </si>
  <si>
    <t>11/7/2020 12:00:00 AM +00:00</t>
  </si>
  <si>
    <t>RF_wrazrg</t>
  </si>
  <si>
    <t>10/8/2020 4:55:36 PM +00:00</t>
  </si>
  <si>
    <t>09102020</t>
  </si>
  <si>
    <t>10/8/2020 4:42:49 PM +00:00</t>
  </si>
  <si>
    <t>10/8/2020 10:15:55 AM +00:00</t>
  </si>
  <si>
    <t>10/8/2020 10:15:47 AM +00:00</t>
  </si>
  <si>
    <t>10/8/2020 10:15:40 AM +00:00</t>
  </si>
  <si>
    <t>10/8/2020 10:15:32 AM +00:00</t>
  </si>
  <si>
    <t>10/8/2020 10:15:23 AM +00:00</t>
  </si>
  <si>
    <t>10/8/2020 10:15:16 AM +00:00</t>
  </si>
  <si>
    <t>10/8/2020 10:15:08 AM +00:00</t>
  </si>
  <si>
    <t>10/8/2020 10:02:14 AM +00:00</t>
  </si>
  <si>
    <t>10/8/2020 10:02:06 AM +00:00</t>
  </si>
  <si>
    <t>10/8/2020 10:01:58 AM +00:00</t>
  </si>
  <si>
    <t>10/8/2020 5:31:37 AM +00:00</t>
  </si>
  <si>
    <t>10/8/2020 5:31:30 AM +00:00</t>
  </si>
  <si>
    <t>10/8/2020 5:31:22 AM +00:00</t>
  </si>
  <si>
    <t>10/8/2020 5:31:15 AM +00:00</t>
  </si>
  <si>
    <t>10/8/2020 5:31:08 AM +00:00</t>
  </si>
  <si>
    <t>10/8/2020 5:31:01 AM +00:00</t>
  </si>
  <si>
    <t>10/8/2020 5:30:53 AM +00:00</t>
  </si>
  <si>
    <t>10/8/2020 5:30:45 AM +00:00</t>
  </si>
  <si>
    <t>10/8/2020 5:30:38 AM +00:00</t>
  </si>
  <si>
    <t>10/7/2020 10:54:03 PM +00:00</t>
  </si>
  <si>
    <t>10/7/2020 12:00:00 AM +00:00</t>
  </si>
  <si>
    <t>11/6/2020 12:00:00 AM +00:00</t>
  </si>
  <si>
    <t>RF_rfeqiw</t>
  </si>
  <si>
    <t>10/7/2020 4:57:38 PM +00:00</t>
  </si>
  <si>
    <t>RF_kfrvna</t>
  </si>
  <si>
    <t>10/7/2020 7:58:20 AM +00:00</t>
  </si>
  <si>
    <t>10/7/2020 7:58:12 AM +00:00</t>
  </si>
  <si>
    <t>10/7/2020 7:58:05 AM +00:00</t>
  </si>
  <si>
    <t>10/7/2020 7:57:58 AM +00:00</t>
  </si>
  <si>
    <t>10/7/2020 7:57:48 AM +00:00</t>
  </si>
  <si>
    <t>10/7/2020 7:57:41 AM +00:00</t>
  </si>
  <si>
    <t>1.6</t>
  </si>
  <si>
    <t>10/7/2020 7:57:34 AM +00:00</t>
  </si>
  <si>
    <t>071020excel1</t>
  </si>
  <si>
    <t>10/7/2020 7:57:26 AM +00:00</t>
  </si>
  <si>
    <t>10/7/2020 7:57:19 AM +00:00</t>
  </si>
  <si>
    <t>10/7/2020 7:57:12 AM +00:00</t>
  </si>
  <si>
    <t>10/7/2020 7:57:05 AM +00:00</t>
  </si>
  <si>
    <t>10/7/2020 7:56:57 AM +00:00</t>
  </si>
  <si>
    <t>071020excel2</t>
  </si>
  <si>
    <t>10/7/2020 7:56:04 AM +00:00</t>
  </si>
  <si>
    <t>10/7/2020 7:55:57 AM +00:00</t>
  </si>
  <si>
    <t>10/7/2020 7:55:46 AM +00:00</t>
  </si>
  <si>
    <t>10/7/2020 7:55:39 AM +00:00</t>
  </si>
  <si>
    <t>10/7/2020 7:55:32 AM +00:00</t>
  </si>
  <si>
    <t>10/7/2020 7:55:24 AM +00:00</t>
  </si>
  <si>
    <t>10/7/2020 7:55:17 AM +00:00</t>
  </si>
  <si>
    <t>10/7/2020 7:55:10 AM +00:00</t>
  </si>
  <si>
    <t>10/7/2020 7:55:03 AM +00:00</t>
  </si>
  <si>
    <t>10/7/2020 7:54:54 AM +00:00</t>
  </si>
  <si>
    <t>10/7/2020 7:54:47 AM +00:00</t>
  </si>
  <si>
    <t>10/7/2020 7:54:39 AM +00:00</t>
  </si>
  <si>
    <t>10/6/2020 10:44:10 PM +00:00</t>
  </si>
  <si>
    <t>10/6/2020 12:00:00 AM +00:00</t>
  </si>
  <si>
    <t>11/5/2020 12:00:00 AM +00:00</t>
  </si>
  <si>
    <t>RF_sdouvo</t>
  </si>
  <si>
    <t>10/6/2020 4:43:33 PM +00:00</t>
  </si>
  <si>
    <t>10/6/2020 5:41:00 AM +00:00</t>
  </si>
  <si>
    <t>10/6/2020 5:10:20 AM +00:00</t>
  </si>
  <si>
    <t>saopjgpsao</t>
  </si>
  <si>
    <t>10/6/2020 5:10:13 AM +00:00</t>
  </si>
  <si>
    <t>10/6/2020 5:10:06 AM +00:00</t>
  </si>
  <si>
    <t>061020testing</t>
  </si>
  <si>
    <t>10/6/2020 5:09:59 AM +00:00</t>
  </si>
  <si>
    <t>10/6/2020 5:09:52 AM +00:00</t>
  </si>
  <si>
    <t>10/6/2020 5:09:45 AM +00:00</t>
  </si>
  <si>
    <t>10/6/2020 5:09:38 AM +00:00</t>
  </si>
  <si>
    <t>10/6/2020 5:09:31 AM +00:00</t>
  </si>
  <si>
    <t>10/6/2020 5:09:23 AM +00:00</t>
  </si>
  <si>
    <t>10/6/2020 5:09:16 AM +00:00</t>
  </si>
  <si>
    <t>10/6/2020 5:09:09 AM +00:00</t>
  </si>
  <si>
    <t>10/6/2020 5:09:01 AM +00:00</t>
  </si>
  <si>
    <t>10/5/2020 10:56:10 PM +00:00</t>
  </si>
  <si>
    <t>10/5/2020 12:00:00 AM +00:00</t>
  </si>
  <si>
    <t>11/4/2020 12:00:00 AM +00:00</t>
  </si>
  <si>
    <t>RF_nfmwwl</t>
  </si>
  <si>
    <t>10/5/2020 4:43:30 PM +00:00</t>
  </si>
  <si>
    <t>10/4/2020 10:49:38 PM +00:00</t>
  </si>
  <si>
    <t>10/4/2020 12:00:00 AM +00:00</t>
  </si>
  <si>
    <t>11/3/2020 12:00:00 AM +00:00</t>
  </si>
  <si>
    <t>RF_dpekon</t>
  </si>
  <si>
    <t>10/4/2020 4:53:15 PM +00:00</t>
  </si>
  <si>
    <t>RF_affzxd</t>
  </si>
  <si>
    <t>10/3/2020 10:51:52 PM +00:00</t>
  </si>
  <si>
    <t>10/3/2020 12:00:00 AM +00:00</t>
  </si>
  <si>
    <t>RF_pzxfdv</t>
  </si>
  <si>
    <t>10/3/2020 4:54:32 PM +00:00</t>
  </si>
  <si>
    <t>RF_ssgqxr</t>
  </si>
  <si>
    <t>10/2/2020 10:49:52 PM +00:00</t>
  </si>
  <si>
    <t>10/2/2020 12:00:00 AM +00:00</t>
  </si>
  <si>
    <t>RF_japded</t>
  </si>
  <si>
    <t>10/2/2020 4:52:56 PM +00:00</t>
  </si>
  <si>
    <t>RF_qtzmzz</t>
  </si>
  <si>
    <t>10/2/2020 10:41:08 AM +00:00</t>
  </si>
  <si>
    <t>RF_xvsesv</t>
  </si>
  <si>
    <t>10/2/2020 7:58:02 AM +00:00</t>
  </si>
  <si>
    <t>AMO02102020-date3</t>
  </si>
  <si>
    <t>10/2/2020 7:26:36 AM +00:00</t>
  </si>
  <si>
    <t>AMO02102020-date2</t>
  </si>
  <si>
    <t>10/2/2020 5:52:20 AM +00:00</t>
  </si>
  <si>
    <t>AMO02102020-time</t>
  </si>
  <si>
    <t>10/1/2020 10:50:28 PM +00:00</t>
  </si>
  <si>
    <t>10/1/2020 12:00:00 AM +00:00</t>
  </si>
  <si>
    <t>RF_uvysxu</t>
  </si>
  <si>
    <t>10/1/2020 6:46:48 PM +00:00</t>
  </si>
  <si>
    <t>10/1/2020 6:46:40 PM +00:00</t>
  </si>
  <si>
    <t>excel0210-1</t>
  </si>
  <si>
    <t>10/1/2020 6:46:33 PM +00:00</t>
  </si>
  <si>
    <t>0210excel2</t>
  </si>
  <si>
    <t>10/1/2020 6:46:25 PM +00:00</t>
  </si>
  <si>
    <t>011020sve2</t>
  </si>
  <si>
    <t>10/1/2020 6:46:18 PM +00:00</t>
  </si>
  <si>
    <t>021020excel-02</t>
  </si>
  <si>
    <t>10/1/2020 6:46:11 PM +00:00</t>
  </si>
  <si>
    <t>10/1/2020 6:46:03 PM +00:00</t>
  </si>
  <si>
    <t>10/1/2020 6:45:56 PM +00:00</t>
  </si>
  <si>
    <t>excelii</t>
  </si>
  <si>
    <t>10/1/2020 6:45:49 PM +00:00</t>
  </si>
  <si>
    <t>excel021020-1</t>
  </si>
  <si>
    <t>10/1/2020 6:45:42 PM +00:00</t>
  </si>
  <si>
    <t>10/1/2020 6:45:35 PM +00:00</t>
  </si>
  <si>
    <t>osajgoi</t>
  </si>
  <si>
    <t>10/1/2020 6:45:27 PM +00:00</t>
  </si>
  <si>
    <t>10/1/2020 4:43:16 PM +00:00</t>
  </si>
  <si>
    <t>10/1/2020 10:26:07 AM +00:00</t>
  </si>
  <si>
    <t>postingdateuipdate</t>
  </si>
  <si>
    <t>10/1/2020 10:26:00 AM +00:00</t>
  </si>
  <si>
    <t>10/1/2020 10:25:53 AM +00:00</t>
  </si>
  <si>
    <t>10/1/2020 10:25:46 AM +00:00</t>
  </si>
  <si>
    <t>10/1/2020 10:25:39 AM +00:00</t>
  </si>
  <si>
    <t>10/1/2020 10:25:32 AM +00:00</t>
  </si>
  <si>
    <t>10/1/2020 10:25:25 AM +00:00</t>
  </si>
  <si>
    <t>10/1/2020 10:25:18 AM +00:00</t>
  </si>
  <si>
    <t>10/1/2020 10:25:11 AM +00:00</t>
  </si>
  <si>
    <t>10/1/2020 10:25:03 AM +00:00</t>
  </si>
  <si>
    <t>10/1/2020 10:24:56 AM +00:00</t>
  </si>
  <si>
    <t>10/1/2020 10:24:48 AM +00:00</t>
  </si>
  <si>
    <t>asdofjoi</t>
  </si>
  <si>
    <t>9/30/2020 10:58:39 PM +00:00</t>
  </si>
  <si>
    <t>9/30/2020 12:00:00 AM +00:00</t>
  </si>
  <si>
    <t>RF_uxycjl</t>
  </si>
  <si>
    <t>9/30/2020 4:39:59 PM +00:00</t>
  </si>
  <si>
    <t>9/30/2020 12:07:20 PM +00:00</t>
  </si>
  <si>
    <t>300920excel4</t>
  </si>
  <si>
    <t>9/30/2020 12:07:13 PM +00:00</t>
  </si>
  <si>
    <t>9/30/2020 12:07:05 PM +00:00</t>
  </si>
  <si>
    <t>0.24</t>
  </si>
  <si>
    <t>9/30/2020 12:06:57 PM +00:00</t>
  </si>
  <si>
    <t>AMO30092020-auto2</t>
  </si>
  <si>
    <t>9/30/2020 11:46:26 AM +00:00</t>
  </si>
  <si>
    <t>9/30/2020 11:46:19 AM +00:00</t>
  </si>
  <si>
    <t>9/30/2020 11:46:11 AM +00:00</t>
  </si>
  <si>
    <t>9/30/2020 11:46:04 AM +00:00</t>
  </si>
  <si>
    <t>AMO30092020-auto1</t>
  </si>
  <si>
    <t>new bank</t>
  </si>
  <si>
    <t>2%D60</t>
  </si>
  <si>
    <t>9/30/2020 11:45:57 AM +00:00</t>
  </si>
  <si>
    <t>300920excel3</t>
  </si>
  <si>
    <t>US-105</t>
  </si>
  <si>
    <t>Datum Receivers</t>
  </si>
  <si>
    <t>9/30/2020 11:45:50 AM +00:00</t>
  </si>
  <si>
    <t>9/30/2020 11:45:42 AM +00:00</t>
  </si>
  <si>
    <t>9/30/2020 11:45:34 AM +00:00</t>
  </si>
  <si>
    <t>9/30/2020 11:45:27 AM +00:00</t>
  </si>
  <si>
    <t>9/30/2020 11:45:19 AM +00:00</t>
  </si>
  <si>
    <t>sdjfoap</t>
  </si>
  <si>
    <t>9/30/2020 11:45:12 AM +00:00</t>
  </si>
  <si>
    <t>300920excel1</t>
  </si>
  <si>
    <t>9/30/2020 11:45:05 AM +00:00</t>
  </si>
  <si>
    <t>30092excel2</t>
  </si>
  <si>
    <t>9/30/2020 11:29:09 AM +00:00</t>
  </si>
  <si>
    <t>XX</t>
  </si>
  <si>
    <t>9/29/2020 10:52:45 PM +00:00</t>
  </si>
  <si>
    <t>9/29/2020 12:00:00 AM +00:00</t>
  </si>
  <si>
    <t>RF_ifcbnk</t>
  </si>
  <si>
    <t>9/29/2020 5:21:17 PM +00:00</t>
  </si>
  <si>
    <t>RF_ddyggr</t>
  </si>
  <si>
    <t>9/29/2020 11:37:40 AM +00:00</t>
  </si>
  <si>
    <t>RF_pecakw</t>
  </si>
  <si>
    <t>9/29/2020 8:25:11 AM +00:00</t>
  </si>
  <si>
    <t>9/29/2020 8:25:04 AM +00:00</t>
  </si>
  <si>
    <t>9/29/2020 8:24:56 AM +00:00</t>
  </si>
  <si>
    <t>9/29/2020 8:24:48 AM +00:00</t>
  </si>
  <si>
    <t>9/29/2020 8:24:40 AM +00:00</t>
  </si>
  <si>
    <t>9/29/2020 8:24:32 AM +00:00</t>
  </si>
  <si>
    <t>302.0</t>
  </si>
  <si>
    <t>9/29/2020 8:24:25 AM +00:00</t>
  </si>
  <si>
    <t>testhistory1</t>
  </si>
  <si>
    <t>9/29/2020 8:24:18 AM +00:00</t>
  </si>
  <si>
    <t>9/29/2020 8:24:10 AM +00:00</t>
  </si>
  <si>
    <t>9/29/2020 8:24:03 AM +00:00</t>
  </si>
  <si>
    <t>9/29/2020 8:23:56 AM +00:00</t>
  </si>
  <si>
    <t>9/29/2020 8:23:49 AM +00:00</t>
  </si>
  <si>
    <t>9/28/2020 4:49:44 PM +00:00</t>
  </si>
  <si>
    <t>9/28/2020 12:00:00 AM +00:00</t>
  </si>
  <si>
    <t>RF_bswxgz</t>
  </si>
  <si>
    <t>9/28/2020 8:46:54 AM +00:00</t>
  </si>
  <si>
    <t>RF_elcdmw</t>
  </si>
  <si>
    <t>9/28/2020 8:12:08 AM +00:00</t>
  </si>
  <si>
    <t>9/28/2020 8:11:53 AM +00:00</t>
  </si>
  <si>
    <t>excel1</t>
  </si>
  <si>
    <t>9/28/2020 8:11:38 AM +00:00</t>
  </si>
  <si>
    <t>9/28/2020 8:11:29 AM +00:00</t>
  </si>
  <si>
    <t>9/28/2020 8:11:19 AM +00:00</t>
  </si>
  <si>
    <t>9/28/2020 8:11:12 AM +00:00</t>
  </si>
  <si>
    <t>9/28/2020 8:11:05 AM +00:00</t>
  </si>
  <si>
    <t>9/28/2020 8:10:58 AM +00:00</t>
  </si>
  <si>
    <t>9/28/2020 8:10:51 AM +00:00</t>
  </si>
  <si>
    <t>9/28/2020 8:10:44 AM +00:00</t>
  </si>
  <si>
    <t>9/25/2020 11:30:33 AM +00:00</t>
  </si>
  <si>
    <t>9/25/2020 12:00:00 AM +00:00</t>
  </si>
  <si>
    <t>9/25/2020 9:16:28 AM +00:00</t>
  </si>
  <si>
    <t>9/25/2020 7:49:38 AM +00:00</t>
  </si>
  <si>
    <t>9/25/2020 1:11:27 AM +00:00</t>
  </si>
  <si>
    <t>RF_ejxlbg</t>
  </si>
  <si>
    <t>9/24/2020 4:29:21 PM +00:00</t>
  </si>
  <si>
    <t>9/24/2020 12:00:00 AM +00:00</t>
  </si>
  <si>
    <t>9/24/2020 7:57:24 AM +00:00</t>
  </si>
  <si>
    <t>9/24/2020 7:57:17 AM +00:00</t>
  </si>
  <si>
    <t>9/24/2020 7:57:10 AM +00:00</t>
  </si>
  <si>
    <t>9/24/2020 7:57:03 AM +00:00</t>
  </si>
  <si>
    <t>9/24/2020 7:56:56 AM +00:00</t>
  </si>
  <si>
    <t>9/24/2020 7:56:49 AM +00:00</t>
  </si>
  <si>
    <t>9/24/2020 7:56:41 AM +00:00</t>
  </si>
  <si>
    <t>9/24/2020 7:56:34 AM +00:00</t>
  </si>
  <si>
    <t>9/24/2020 7:56:24 AM +00:00</t>
  </si>
  <si>
    <t>9/24/2020 7:56:17 AM +00:00</t>
  </si>
  <si>
    <t>9/24/2020 7:56:10 AM +00:00</t>
  </si>
  <si>
    <t>9/24/2020 7:56:03 AM +00:00</t>
  </si>
  <si>
    <t>9/24/2020 6:50:32 AM +00:00</t>
  </si>
  <si>
    <t>9/24/2020 6:50:25 AM +00:00</t>
  </si>
  <si>
    <t>9/24/2020 6:50:18 AM +00:00</t>
  </si>
  <si>
    <t>9/24/2020 6:50:11 AM +00:00</t>
  </si>
  <si>
    <t>9/24/2020 6:50:03 AM +00:00</t>
  </si>
  <si>
    <t>9/24/2020 6:49:56 AM +00:00</t>
  </si>
  <si>
    <t>9/24/2020 6:49:49 AM +00:00</t>
  </si>
  <si>
    <t>9/24/2020 6:49:42 AM +00:00</t>
  </si>
  <si>
    <t>9/24/2020 6:49:35 AM +00:00</t>
  </si>
  <si>
    <t>9/24/2020 6:49:28 AM +00:00</t>
  </si>
  <si>
    <t>9/24/2020 6:49:21 AM +00:00</t>
  </si>
  <si>
    <t>9/24/2020 6:49:13 AM +00:00</t>
  </si>
  <si>
    <t>9/24/2020 6:49:05 AM +00:00</t>
  </si>
  <si>
    <t>9/24/2020 6:48:58 AM +00:00</t>
  </si>
  <si>
    <t>9/24/2020 6:48:49 AM +00:00</t>
  </si>
  <si>
    <t>9/23/2020 10:40:12 PM +00:00</t>
  </si>
  <si>
    <t>9/23/2020 12:00:00 AM +00:00</t>
  </si>
  <si>
    <t>RF_obavdx</t>
  </si>
  <si>
    <t>9/23/2020 4:29:21 PM +00:00</t>
  </si>
  <si>
    <t>9/23/2020 6:53:57 AM +00:00</t>
  </si>
  <si>
    <t>RF_yeygpb</t>
  </si>
  <si>
    <t>9/23/2020 5:36:16 AM +00:00</t>
  </si>
  <si>
    <t>saodjgpa</t>
  </si>
  <si>
    <t>9/23/2020 5:36:09 AM +00:00</t>
  </si>
  <si>
    <t>9/23/2020 5:36:02 AM +00:00</t>
  </si>
  <si>
    <t>230920sve2</t>
  </si>
  <si>
    <t>[{"comment":"Add comment","creator":"Suvi Vesterinen","timeStamp":"2020-10-05T07:00:47.86+00:00"},{"comment":"Another comment ","creator":"Suvi Vesterinen","timeStamp":"2020-10-05T07:01:06.846+00:00"},{"comment":"JzkdkKdkdks","creator":"Suvi Vesterinen","timeStamp":"2020-10-06T10:37:03.358+00:00"}]</t>
  </si>
  <si>
    <t>9/23/2020 5:35:54 AM +00:00</t>
  </si>
  <si>
    <t>9/23/2020 5:35:46 AM +00:00</t>
  </si>
  <si>
    <t>9/23/2020 5:35:39 AM +00:00</t>
  </si>
  <si>
    <t>9/23/2020 5:35:32 AM +00:00</t>
  </si>
  <si>
    <t>9/23/2020 5:35:24 AM +00:00</t>
  </si>
  <si>
    <t>9/23/2020 5:35:17 AM +00:00</t>
  </si>
  <si>
    <t>9/23/2020 5:35:10 AM +00:00</t>
  </si>
  <si>
    <t>9/23/2020 5:35:03 AM +00:00</t>
  </si>
  <si>
    <t>9/23/2020 5:34:55 AM +00:00</t>
  </si>
  <si>
    <t>9/23/2020 4:40:15 AM +00:00</t>
  </si>
  <si>
    <t>230920sve1</t>
  </si>
  <si>
    <t>9/22/2020 9:17:21 PM +00:00</t>
  </si>
  <si>
    <t>9/22/2020 12:00:00 AM +00:00</t>
  </si>
  <si>
    <t>RF_gemkpg</t>
  </si>
  <si>
    <t>9/22/2020 6:48:40 PM +00:00</t>
  </si>
  <si>
    <t>RF_dgakxx</t>
  </si>
  <si>
    <t>9/22/2020 3:48:15 PM +00:00</t>
  </si>
  <si>
    <t>RF_xdqzrb</t>
  </si>
  <si>
    <t>9/22/2020 10:38:07 AM +00:00</t>
  </si>
  <si>
    <t>RF_iqlshc</t>
  </si>
  <si>
    <t>9/21/2020 2:42:12 PM +00:00</t>
  </si>
  <si>
    <t>9/21/2020 12:00:00 AM +00:00</t>
  </si>
  <si>
    <t>09-21-20</t>
  </si>
  <si>
    <t>9/21/2020 6:27:08 AM +00:00</t>
  </si>
  <si>
    <t>AMO21092020-SC1</t>
  </si>
  <si>
    <t>9/21/2020 6:26:58 AM +00:00</t>
  </si>
  <si>
    <t>9/21/2020 6:26:40 AM +00:00</t>
  </si>
  <si>
    <t>9/21/2020 6:26:36 AM +00:00</t>
  </si>
  <si>
    <t>9/21/2020 6:26:27 AM +00:00</t>
  </si>
  <si>
    <t>9/21/2020 6:26:25 AM +00:00</t>
  </si>
  <si>
    <t>9/18/2020 12:49:33 PM +00:00</t>
  </si>
  <si>
    <t>9/18/2020 12:00:00 AM +00:00</t>
  </si>
  <si>
    <t>9/18/2020 9:58:02 AM +00:00</t>
  </si>
  <si>
    <t>180920mobile2</t>
  </si>
  <si>
    <t>[{"comment":"Returning","creator":"Suvi Vesterinen","timeStamp":"2020-09-18T11:38:28.261+00:00"}]</t>
  </si>
  <si>
    <t>9/18/2020 9:57:55 AM +00:00</t>
  </si>
  <si>
    <t>180920securitymanual</t>
  </si>
  <si>
    <t>9/18/2020 9:57:48 AM +00:00</t>
  </si>
  <si>
    <t>9/18/2020 9:57:41 AM +00:00</t>
  </si>
  <si>
    <t>9/18/2020 9:57:34 AM +00:00</t>
  </si>
  <si>
    <t>9/18/2020 9:57:26 AM +00:00</t>
  </si>
  <si>
    <t>180920sve4</t>
  </si>
  <si>
    <t>9/18/2020 9:57:19 AM +00:00</t>
  </si>
  <si>
    <t>9/18/2020 9:57:12 AM +00:00</t>
  </si>
  <si>
    <t>9/18/2020 9:57:05 AM +00:00</t>
  </si>
  <si>
    <t>mobile180920</t>
  </si>
  <si>
    <t>[{"comment":"Palaa","creator":"Suvi Vesterinen","timeStamp":"2020-09-18T11:30:11.62+00:00"}]</t>
  </si>
  <si>
    <t>9/18/2020 9:56:57 AM +00:00</t>
  </si>
  <si>
    <t>9/18/2020 9:56:50 AM +00:00</t>
  </si>
  <si>
    <t>9/18/2020 9:56:43 AM +00:00</t>
  </si>
  <si>
    <t>testing</t>
  </si>
  <si>
    <t>9/17/2020 6:50:13 AM +00:00</t>
  </si>
  <si>
    <t>9/17/2020 12:00:00 AM +00:00</t>
  </si>
  <si>
    <t>9/17/2020 6:50:06 AM +00:00</t>
  </si>
  <si>
    <t>9/27/2020 12:00:00 AM +00:00</t>
  </si>
  <si>
    <t>170920sve6</t>
  </si>
  <si>
    <t>[{"comment":"To previoud","creator":"Suvi Vesterinen","timeStamp":"2020-09-18T10:54:15.487+00:00"}]</t>
  </si>
  <si>
    <t>9/17/2020 6:49:56 AM +00:00</t>
  </si>
  <si>
    <t>9/17/2020 6:49:46 AM +00:00</t>
  </si>
  <si>
    <t>9/17/2020 6:49:38 AM +00:00</t>
  </si>
  <si>
    <t>9/17/2020 6:49:31 AM +00:00</t>
  </si>
  <si>
    <t>9/17/2020 6:49:19 AM +00:00</t>
  </si>
  <si>
    <t>170920sve1</t>
  </si>
  <si>
    <t>9/17/2020 6:49:11 AM +00:00</t>
  </si>
  <si>
    <t>9/17/2020 6:49:01 AM +00:00</t>
  </si>
  <si>
    <t>9/17/2020 6:48:54 AM +00:00</t>
  </si>
  <si>
    <t>9/17/2020 6:48:44 AM +00:00</t>
  </si>
  <si>
    <t>9/17/2020 6:48:37 AM +00:00</t>
  </si>
  <si>
    <t>9/26/2020 12:00:00 AM +00:00</t>
  </si>
  <si>
    <t>9/16/2020 10:09:46 PM +00:00</t>
  </si>
  <si>
    <t>9/16/2020 12:00:00 AM +00:00</t>
  </si>
  <si>
    <t>RF_mulfaz</t>
  </si>
  <si>
    <t>9/16/2020 6:23:33 PM +00:00</t>
  </si>
  <si>
    <t>RF_vlfelh</t>
  </si>
  <si>
    <t>9/16/2020 12:39:25 PM +00:00</t>
  </si>
  <si>
    <t>9/16/2020 12:39:18 PM +00:00</t>
  </si>
  <si>
    <t>9/16/2020 12:39:11 PM +00:00</t>
  </si>
  <si>
    <t>9/16/2020 12:39:03 PM +00:00</t>
  </si>
  <si>
    <t>9/16/2020 12:38:56 PM +00:00</t>
  </si>
  <si>
    <t>9/16/2020 12:38:49 PM +00:00</t>
  </si>
  <si>
    <t>9/16/2020 12:38:42 PM +00:00</t>
  </si>
  <si>
    <t>160920remove1</t>
  </si>
  <si>
    <t>9/16/2020 12:38:35 PM +00:00</t>
  </si>
  <si>
    <t>9/16/2020 12:38:28 PM +00:00</t>
  </si>
  <si>
    <t>9/16/2020 12:38:20 PM +00:00</t>
  </si>
  <si>
    <t>9/16/2020 12:38:13 PM +00:00</t>
  </si>
  <si>
    <t>9/16/2020 12:38:06 PM +00:00</t>
  </si>
  <si>
    <t>9/16/2020 12:04:34 PM +00:00</t>
  </si>
  <si>
    <t>RF_stivjo</t>
  </si>
  <si>
    <t>9/16/2020 9:51:23 AM +00:00</t>
  </si>
  <si>
    <t>16092011</t>
  </si>
  <si>
    <t>9/16/2020 9:51:15 AM +00:00</t>
  </si>
  <si>
    <t>160920tsting</t>
  </si>
  <si>
    <t>9/16/2020 9:51:08 AM +00:00</t>
  </si>
  <si>
    <t>9/16/2020 9:51:01 AM +00:00</t>
  </si>
  <si>
    <t>9/16/2020 9:50:54 AM +00:00</t>
  </si>
  <si>
    <t>9/16/2020 9:50:46 AM +00:00</t>
  </si>
  <si>
    <t>9/16/2020 9:50:39 AM +00:00</t>
  </si>
  <si>
    <t>9/16/2020 9:50:32 AM +00:00</t>
  </si>
  <si>
    <t>9/16/2020 9:50:25 AM +00:00</t>
  </si>
  <si>
    <t>suvin test</t>
  </si>
  <si>
    <t>9/16/2020 9:50:18 AM +00:00</t>
  </si>
  <si>
    <t>9/16/2020 9:50:10 AM +00:00</t>
  </si>
  <si>
    <t>9/16/2020 9:50:03 AM +00:00</t>
  </si>
  <si>
    <t>9/16/2020 6:04:03 AM +00:00</t>
  </si>
  <si>
    <t>9/16/2020 6:03:55 AM +00:00</t>
  </si>
  <si>
    <t>9/16/2020 6:03:48 AM +00:00</t>
  </si>
  <si>
    <t>9/16/2020 6:03:40 AM +00:00</t>
  </si>
  <si>
    <t>9/16/2020 6:03:32 AM +00:00</t>
  </si>
  <si>
    <t>9/16/2020 6:03:25 AM +00:00</t>
  </si>
  <si>
    <t>9/16/2020 6:03:18 AM +00:00</t>
  </si>
  <si>
    <t>9/16/2020 6:03:11 AM +00:00</t>
  </si>
  <si>
    <t>9/16/2020 6:03:03 AM +00:00</t>
  </si>
  <si>
    <t>9/16/2020 6:02:56 AM +00:00</t>
  </si>
  <si>
    <t>9/16/2020 6:02:49 AM +00:00</t>
  </si>
  <si>
    <t>9/16/2020 6:02:42 AM +00:00</t>
  </si>
  <si>
    <t>9/16/2020 5:40:52 AM +00:00</t>
  </si>
  <si>
    <t>RF_fotlef</t>
  </si>
  <si>
    <t>9/16/2020 5:10:53 AM +00:00</t>
  </si>
  <si>
    <t>9/16/2020 5:10:46 AM +00:00</t>
  </si>
  <si>
    <t>9/16/2020 5:10:36 AM +00:00</t>
  </si>
  <si>
    <t>160920testing1</t>
  </si>
  <si>
    <t>9/16/2020 5:10:26 AM +00:00</t>
  </si>
  <si>
    <t>9/16/2020 5:10:19 AM +00:00</t>
  </si>
  <si>
    <t>9/15/2020 8:41:25 PM +00:00</t>
  </si>
  <si>
    <t>9/15/2020 12:00:00 AM +00:00</t>
  </si>
  <si>
    <t>RF_myhcjh</t>
  </si>
  <si>
    <t>9/15/2020 5:35:37 PM +00:00</t>
  </si>
  <si>
    <t>RF_jeoqoy</t>
  </si>
  <si>
    <t>9/15/2020 11:10:22 AM +00:00</t>
  </si>
  <si>
    <t>150920excell1</t>
  </si>
  <si>
    <t>9/15/2020 11:10:15 AM +00:00</t>
  </si>
  <si>
    <t>150920excel2</t>
  </si>
  <si>
    <t>9/15/2020 11:10:07 AM +00:00</t>
  </si>
  <si>
    <t>150920manual1</t>
  </si>
  <si>
    <t>9/15/2020 11:10:00 AM +00:00</t>
  </si>
  <si>
    <t>9/15/2020 11:09:53 AM +00:00</t>
  </si>
  <si>
    <t>excel150920</t>
  </si>
  <si>
    <t>9/15/2020 11:09:46 AM +00:00</t>
  </si>
  <si>
    <t>9/15/2020 11:09:38 AM +00:00</t>
  </si>
  <si>
    <t>9/15/2020 11:09:31 AM +00:00</t>
  </si>
  <si>
    <t>9/15/2020 11:09:24 AM +00:00</t>
  </si>
  <si>
    <t>9/15/2020 11:09:16 AM +00:00</t>
  </si>
  <si>
    <t>9/15/2020 11:09:09 AM +00:00</t>
  </si>
  <si>
    <t>9/15/2020 11:09:00 AM +00:00</t>
  </si>
  <si>
    <t>9/15/2020 7:34:13 AM +00:00</t>
  </si>
  <si>
    <t>150920splittest</t>
  </si>
  <si>
    <t>21.8</t>
  </si>
  <si>
    <t>9/15/2020 7:34:05 AM +00:00</t>
  </si>
  <si>
    <t>no 2 test</t>
  </si>
  <si>
    <t>9/15/2020 7:33:58 AM +00:00</t>
  </si>
  <si>
    <t>150920plittest2</t>
  </si>
  <si>
    <t>9/15/2020 7:33:51 AM +00:00</t>
  </si>
  <si>
    <t>1509split3</t>
  </si>
  <si>
    <t>9/15/2020 7:33:44 AM +00:00</t>
  </si>
  <si>
    <t>1509split4</t>
  </si>
  <si>
    <t>9/15/2020 7:33:36 AM +00:00</t>
  </si>
  <si>
    <t>150920split5</t>
  </si>
  <si>
    <t>9/15/2020 7:33:30 AM +00:00</t>
  </si>
  <si>
    <t>9/15/2020 7:33:22 AM +00:00</t>
  </si>
  <si>
    <t>9/15/2020 7:33:15 AM +00:00</t>
  </si>
  <si>
    <t>9/15/2020 7:33:08 AM +00:00</t>
  </si>
  <si>
    <t>9/15/2020 7:33:01 AM +00:00</t>
  </si>
  <si>
    <t>9/15/2020 7:32:54 AM +00:00</t>
  </si>
  <si>
    <t>9/15/2020 7:04:58 AM +00:00</t>
  </si>
  <si>
    <t>RF_qjcdnq</t>
  </si>
  <si>
    <t>9/15/2020 4:40:17 AM +00:00</t>
  </si>
  <si>
    <t>RF_tsrwdt</t>
  </si>
  <si>
    <t>9/14/2020 8:11:13 PM +00:00</t>
  </si>
  <si>
    <t>9/14/2020 12:00:00 AM +00:00</t>
  </si>
  <si>
    <t>RF_klftnk</t>
  </si>
  <si>
    <t>9/14/2020 5:06:53 PM +00:00</t>
  </si>
  <si>
    <t>RF_fraknb</t>
  </si>
  <si>
    <t>9/14/2020 3:19:08 PM +00:00</t>
  </si>
  <si>
    <t>RF_zxijry</t>
  </si>
  <si>
    <t>9/14/2020 2:13:16 PM +00:00</t>
  </si>
  <si>
    <t>9/14/2020 11:38:40 AM +00:00</t>
  </si>
  <si>
    <t>mobile140920</t>
  </si>
  <si>
    <t>9/14/2020 11:38:32 AM +00:00</t>
  </si>
  <si>
    <t>140920bbbb</t>
  </si>
  <si>
    <t>9/14/2020 11:38:24 AM +00:00</t>
  </si>
  <si>
    <t>9/14/2020 11:38:16 AM +00:00</t>
  </si>
  <si>
    <t>140920excel7</t>
  </si>
  <si>
    <t>9/14/2020 11:38:09 AM +00:00</t>
  </si>
  <si>
    <t>9/14/2020 11:38:02 AM +00:00</t>
  </si>
  <si>
    <t>9/14/2020 11:37:55 AM +00:00</t>
  </si>
  <si>
    <t>9/14/2020 11:37:47 AM +00:00</t>
  </si>
  <si>
    <t>9/14/2020 11:37:40 AM +00:00</t>
  </si>
  <si>
    <t>9/14/2020 11:37:33 AM +00:00</t>
  </si>
  <si>
    <t>9/14/2020 11:37:26 AM +00:00</t>
  </si>
  <si>
    <t>9/14/2020 11:37:19 AM +00:00</t>
  </si>
  <si>
    <t>9/14/2020 11:10:31 AM +00:00</t>
  </si>
  <si>
    <t>RF_kqiucp</t>
  </si>
  <si>
    <t>9/14/2020 9:41:36 AM +00:00</t>
  </si>
  <si>
    <t>RF_mwrozn</t>
  </si>
  <si>
    <t>9/14/2020 7:56:44 AM +00:00</t>
  </si>
  <si>
    <t>RF_bkwrzj</t>
  </si>
  <si>
    <t>9/14/2020 7:05:14 AM +00:00</t>
  </si>
  <si>
    <t>9/14/2020 7:03:04 AM +00:00</t>
  </si>
  <si>
    <t>AMO14092020-1</t>
  </si>
  <si>
    <t>Net1</t>
  </si>
  <si>
    <t>9/14/2020 6:59:36 AM +00:00</t>
  </si>
  <si>
    <t>AMO14092020</t>
  </si>
  <si>
    <t>9/14/2020 5:36:03 AM +00:00</t>
  </si>
  <si>
    <t>140920project1</t>
  </si>
  <si>
    <t>9/14/2020 5:35:55 AM +00:00</t>
  </si>
  <si>
    <t>140920project2</t>
  </si>
  <si>
    <t>9/14/2020 5:35:47 AM +00:00</t>
  </si>
  <si>
    <t>140920project3</t>
  </si>
  <si>
    <t>9/14/2020 5:35:40 AM +00:00</t>
  </si>
  <si>
    <t>140920project4</t>
  </si>
  <si>
    <t>9/14/2020 5:35:33 AM +00:00</t>
  </si>
  <si>
    <t>140920excel1</t>
  </si>
  <si>
    <t>9/14/2020 5:35:26 AM +00:00</t>
  </si>
  <si>
    <t>AMO1409202-3</t>
  </si>
  <si>
    <t>9/14/2020 5:35:18 AM +00:00</t>
  </si>
  <si>
    <t>9/14/2020 5:35:12 AM +00:00</t>
  </si>
  <si>
    <t>9/14/2020 5:35:04 AM +00:00</t>
  </si>
  <si>
    <t>9/14/2020 5:34:57 AM +00:00</t>
  </si>
  <si>
    <t>9/14/2020 5:34:49 AM +00:00</t>
  </si>
  <si>
    <t>9/14/2020 5:34:42 AM +00:00</t>
  </si>
  <si>
    <t>9/14/2020 4:41:13 AM +00:00</t>
  </si>
  <si>
    <t>RF_uvmkut</t>
  </si>
  <si>
    <t>9/11/2020 7:53:44 PM +00:00</t>
  </si>
  <si>
    <t>9/11/2020 12:00:00 AM +00:00</t>
  </si>
  <si>
    <t>RF_mresyq</t>
  </si>
  <si>
    <t>9/11/2020 4:39:14 PM +00:00</t>
  </si>
  <si>
    <t>9/11/2020 12:03:26 PM +00:00</t>
  </si>
  <si>
    <t>RF_lxdvnn</t>
  </si>
  <si>
    <t>9/11/2020 11:10:35 AM +00:00</t>
  </si>
  <si>
    <t>110920exceltax</t>
  </si>
  <si>
    <t>9/11/2020 11:10:27 AM +00:00</t>
  </si>
  <si>
    <t>1109adlkjfÃ¶da</t>
  </si>
  <si>
    <t>9/11/2020 11:10:20 AM +00:00</t>
  </si>
  <si>
    <t>excelwithtax</t>
  </si>
  <si>
    <t>20.2</t>
  </si>
  <si>
    <t>9/11/2020 11:10:13 AM +00:00</t>
  </si>
  <si>
    <t>blablablal</t>
  </si>
  <si>
    <t>9/11/2020 11:10:05 AM +00:00</t>
  </si>
  <si>
    <t>ussiexcel</t>
  </si>
  <si>
    <t>9/11/2020 11:09:58 AM +00:00</t>
  </si>
  <si>
    <t>9/11/2020 11:09:51 AM +00:00</t>
  </si>
  <si>
    <t>9/11/2020 11:09:43 AM +00:00</t>
  </si>
  <si>
    <t>9/11/2020 11:09:33 AM +00:00</t>
  </si>
  <si>
    <t>9/11/2020 11:09:25 AM +00:00</t>
  </si>
  <si>
    <t>9/11/2020 11:09:18 AM +00:00</t>
  </si>
  <si>
    <t>9/11/2020 11:09:11 AM +00:00</t>
  </si>
  <si>
    <t>9/11/2020 8:00:25 AM +00:00</t>
  </si>
  <si>
    <t>RF_rvceim</t>
  </si>
  <si>
    <t>9/11/2020 5:42:21 AM +00:00</t>
  </si>
  <si>
    <t>RF_arkcvm</t>
  </si>
  <si>
    <t>21.4</t>
  </si>
  <si>
    <t>9/11/2020 5:20:28 AM +00:00</t>
  </si>
  <si>
    <t>110920excel1</t>
  </si>
  <si>
    <t>9/11/2020 5:20:18 AM +00:00</t>
  </si>
  <si>
    <t>110920manual</t>
  </si>
  <si>
    <t>T01</t>
  </si>
  <si>
    <t>9/11/2020 5:20:11 AM +00:00</t>
  </si>
  <si>
    <t>excelmanyrows</t>
  </si>
  <si>
    <t>1003</t>
  </si>
  <si>
    <t>Ade Supply Company</t>
  </si>
  <si>
    <t>9/11/2020 5:20:04 AM +00:00</t>
  </si>
  <si>
    <t>110920excel6</t>
  </si>
  <si>
    <t>9/11/2020 5:19:56 AM +00:00</t>
  </si>
  <si>
    <t>110920exceltax3</t>
  </si>
  <si>
    <t>9/11/2020 5:19:47 AM +00:00</t>
  </si>
  <si>
    <t>exceltax1</t>
  </si>
  <si>
    <t>9/11/2020 5:19:40 AM +00:00</t>
  </si>
  <si>
    <t>manualtax1</t>
  </si>
  <si>
    <t>9/11/2020 5:19:30 AM +00:00</t>
  </si>
  <si>
    <t>9/11/2020 5:19:20 AM +00:00</t>
  </si>
  <si>
    <t>tests</t>
  </si>
  <si>
    <t>9/11/2020 5:19:12 AM +00:00</t>
  </si>
  <si>
    <t>testets</t>
  </si>
  <si>
    <t>9/11/2020 5:19:03 AM +00:00</t>
  </si>
  <si>
    <t>110920nonpo1</t>
  </si>
  <si>
    <t>9/11/2020 5:18:52 AM +00:00</t>
  </si>
  <si>
    <t>gggg</t>
  </si>
  <si>
    <t>9/11/2020 4:33:07 AM +00:00</t>
  </si>
  <si>
    <t>RF_jwgjxi</t>
  </si>
  <si>
    <t>9/20/2020 12:00:00 AM +00:00</t>
  </si>
  <si>
    <t>9/10/2020 7:59:26 PM +00:00</t>
  </si>
  <si>
    <t>9/10/2020 12:00:00 AM +00:00</t>
  </si>
  <si>
    <t>RF_uzlpss</t>
  </si>
  <si>
    <t>9/10/2020 4:59:47 PM +00:00</t>
  </si>
  <si>
    <t>RF_sbhroh</t>
  </si>
  <si>
    <t>9/10/2020 11:59:27 AM +00:00</t>
  </si>
  <si>
    <t>RF_dieshm</t>
  </si>
  <si>
    <t>9/10/2020 11:06:40 AM +00:00</t>
  </si>
  <si>
    <t>100920sve3</t>
  </si>
  <si>
    <t>9/10/2020 11:06:32 AM +00:00</t>
  </si>
  <si>
    <t>9/10/2020 11:06:25 AM +00:00</t>
  </si>
  <si>
    <t>9/10/2020 11:06:18 AM +00:00</t>
  </si>
  <si>
    <t>9/10/2020 11:06:11 AM +00:00</t>
  </si>
  <si>
    <t>9/10/2020 11:06:04 AM +00:00</t>
  </si>
  <si>
    <t>9/10/2020 11:05:57 AM +00:00</t>
  </si>
  <si>
    <t>9/10/2020 11:05:49 AM +00:00</t>
  </si>
  <si>
    <t>9/10/2020 11:05:42 AM +00:00</t>
  </si>
  <si>
    <t>9/10/2020 11:05:35 AM +00:00</t>
  </si>
  <si>
    <t>9/10/2020 11:05:28 AM +00:00</t>
  </si>
  <si>
    <t>9/10/2020 11:05:20 AM +00:00</t>
  </si>
  <si>
    <t>100920sve2</t>
  </si>
  <si>
    <t>9/10/2020 9:18:52 AM +00:00</t>
  </si>
  <si>
    <t>9/10/2020 8:05:33 AM +00:00</t>
  </si>
  <si>
    <t>9/10/2020 7:52:41 AM +00:00</t>
  </si>
  <si>
    <t>RF_gxuzyc</t>
  </si>
  <si>
    <t>9/10/2020 5:50:04 AM +00:00</t>
  </si>
  <si>
    <t>9/10/2020 5:49:55 AM +00:00</t>
  </si>
  <si>
    <t>9/10/2020 5:49:12 AM +00:00</t>
  </si>
  <si>
    <t>9/10/2020 4:21:44 AM +00:00</t>
  </si>
  <si>
    <t>RF_stpwro</t>
  </si>
  <si>
    <t>9/19/2020 12:00:00 AM +00:00</t>
  </si>
  <si>
    <t>9/9/2020 8:00:23 PM +00:00</t>
  </si>
  <si>
    <t>9/9/2020 12:00:00 AM +00:00</t>
  </si>
  <si>
    <t>RF_swfweh</t>
  </si>
  <si>
    <t>9/9/2020 4:59:53 PM +00:00</t>
  </si>
  <si>
    <t>RF_rbmndt</t>
  </si>
  <si>
    <t>9/9/2020 12:11:49 PM +00:00</t>
  </si>
  <si>
    <t>RF_xixsqt</t>
  </si>
  <si>
    <t>9/9/2020 8:17:56 AM +00:00</t>
  </si>
  <si>
    <t>RF_gsyyes</t>
  </si>
  <si>
    <t>20.02</t>
  </si>
  <si>
    <t>9/9/2020 7:52:49 AM +00:00</t>
  </si>
  <si>
    <t>AMO09092020-1</t>
  </si>
  <si>
    <t>9/9/2020 4:45:42 AM +00:00</t>
  </si>
  <si>
    <t>RF_mosdep</t>
  </si>
  <si>
    <t>9/8/2020 7:58:24 PM +00:00</t>
  </si>
  <si>
    <t>9/8/2020 12:00:00 AM +00:00</t>
  </si>
  <si>
    <t>RF_bxrthu</t>
  </si>
  <si>
    <t>9/8/2020 4:58:41 PM +00:00</t>
  </si>
  <si>
    <t>RF_xpofgd</t>
  </si>
  <si>
    <t>9/8/2020 2:00:46 PM +00:00</t>
  </si>
  <si>
    <t>9/8/2020 2:00:39 PM +00:00</t>
  </si>
  <si>
    <t>9/8/2020 2:00:31 PM +00:00</t>
  </si>
  <si>
    <t>9/8/2020 2:00:24 PM +00:00</t>
  </si>
  <si>
    <t>9/8/2020 2:00:17 PM +00:00</t>
  </si>
  <si>
    <t>9/8/2020 2:00:09 PM +00:00</t>
  </si>
  <si>
    <t>9/8/2020 2:00:02 PM +00:00</t>
  </si>
  <si>
    <t>9/8/2020 1:59:54 PM +00:00</t>
  </si>
  <si>
    <t>9/8/2020 1:59:47 PM +00:00</t>
  </si>
  <si>
    <t>9/8/2020 1:59:40 PM +00:00</t>
  </si>
  <si>
    <t>2.96</t>
  </si>
  <si>
    <t>9/8/2020 1:59:33 PM +00:00</t>
  </si>
  <si>
    <t>testi080920</t>
  </si>
  <si>
    <t>9/8/2020 1:59:26 PM +00:00</t>
  </si>
  <si>
    <t>9/8/2020 11:59:28 AM +00:00</t>
  </si>
  <si>
    <t>RF_bijork</t>
  </si>
  <si>
    <t>9/8/2020 11:21:46 AM +00:00</t>
  </si>
  <si>
    <t>9/1/2020 12:00:00 AM +00:00</t>
  </si>
  <si>
    <t>2159</t>
  </si>
  <si>
    <t>9/8/2020 8:03:03 AM +00:00</t>
  </si>
  <si>
    <t>RF_xiansl</t>
  </si>
  <si>
    <t>9/8/2020 4:20:37 AM +00:00</t>
  </si>
  <si>
    <t>RF_jsazft</t>
  </si>
  <si>
    <t>9/7/2020 4:59:05 PM +00:00</t>
  </si>
  <si>
    <t>9/7/2020 12:00:00 AM +00:00</t>
  </si>
  <si>
    <t>RF_wntfnk</t>
  </si>
  <si>
    <t>9/7/2020 7:36:52 AM +00:00</t>
  </si>
  <si>
    <t>9/7/2020 4:27:10 AM +00:00</t>
  </si>
  <si>
    <t>RF_norwer</t>
  </si>
  <si>
    <t>9/4/2020 7:51:51 PM +00:00</t>
  </si>
  <si>
    <t>9/4/2020 12:00:00 AM +00:00</t>
  </si>
  <si>
    <t>RF_ajhaxb</t>
  </si>
  <si>
    <t>9/4/2020 4:34:53 PM +00:00</t>
  </si>
  <si>
    <t>9/4/2020 12:05:37 PM +00:00</t>
  </si>
  <si>
    <t>RF_slligt</t>
  </si>
  <si>
    <t>9/4/2020 8:31:19 AM +00:00</t>
  </si>
  <si>
    <t>RF_gmbebm</t>
  </si>
  <si>
    <t>9/4/2020 4:23:52 AM +00:00</t>
  </si>
  <si>
    <t>RF_kvrjji</t>
  </si>
  <si>
    <t>9/13/2020 12:00:00 AM +00:00</t>
  </si>
  <si>
    <t>9/3/2020 7:59:49 PM +00:00</t>
  </si>
  <si>
    <t>9/3/2020 12:00:00 AM +00:00</t>
  </si>
  <si>
    <t>RF_eeqhin</t>
  </si>
  <si>
    <t>9/3/2020 11:59:27 AM +00:00</t>
  </si>
  <si>
    <t>RF_cxcnom</t>
  </si>
  <si>
    <t>9/3/2020 7:11:51 AM +00:00</t>
  </si>
  <si>
    <t>RF_pjluhh</t>
  </si>
  <si>
    <t>9/3/2020 6:07:56 AM +00:00</t>
  </si>
  <si>
    <t>RF_gsuqox</t>
  </si>
  <si>
    <t>9/3/2020 4:15:53 AM +00:00</t>
  </si>
  <si>
    <t>RF_dfxmit</t>
  </si>
  <si>
    <t>9/12/2020 12:00:00 AM +00:00</t>
  </si>
  <si>
    <t>9/2/2020 7:45:40 PM +00:00</t>
  </si>
  <si>
    <t>9/2/2020 12:00:00 AM +00:00</t>
  </si>
  <si>
    <t>RF_pjryme</t>
  </si>
  <si>
    <t>9/2/2020 3:45:58 PM +00:00</t>
  </si>
  <si>
    <t>9/2/2020 3:45:24 PM +00:00</t>
  </si>
  <si>
    <t>7/14/2020 12:00:00 AM +00:00</t>
  </si>
  <si>
    <t>JULY2020CELL</t>
  </si>
  <si>
    <t>9/2/2020 12:36:02 PM +00:00</t>
  </si>
  <si>
    <t>RF_dexuby</t>
  </si>
  <si>
    <t>9/2/2020 11:46:32 AM +00:00</t>
  </si>
  <si>
    <t>RF_nkvmdz</t>
  </si>
  <si>
    <t>9/2/2020 8:36:27 AM +00:00</t>
  </si>
  <si>
    <t>9/2/2020 7:42:53 AM +00:00</t>
  </si>
  <si>
    <t>RF_cqeseh</t>
  </si>
  <si>
    <t>9/2/2020 6:54:40 AM +00:00</t>
  </si>
  <si>
    <t>9/2/2020 6:54:34 AM +00:00</t>
  </si>
  <si>
    <t>9/2/2020 6:54:28 AM +00:00</t>
  </si>
  <si>
    <t>9/2/2020 6:54:23 AM +00:00</t>
  </si>
  <si>
    <t>9/2/2020 6:54:17 AM +00:00</t>
  </si>
  <si>
    <t>9/2/2020 6:54:12 AM +00:00</t>
  </si>
  <si>
    <t>9/2/2020 6:54:06 AM +00:00</t>
  </si>
  <si>
    <t>9/2/2020 6:54:00 AM +00:00</t>
  </si>
  <si>
    <t>9/2/2020 6:53:55 AM +00:00</t>
  </si>
  <si>
    <t>020920dele1</t>
  </si>
  <si>
    <t>[{"comment":"Plese check","creator":"Badarinath Raghunath","timeStamp":"2020-09-02T07:35:04.159+00:00"}]</t>
  </si>
  <si>
    <t>9/2/2020 6:53:49 AM +00:00</t>
  </si>
  <si>
    <t>9/2/2020 6:53:44 AM +00:00</t>
  </si>
  <si>
    <t>9/2/2020 6:53:38 AM +00:00</t>
  </si>
  <si>
    <t>9/2/2020 6:52:56 AM +00:00</t>
  </si>
  <si>
    <t>9/2/2020 6:52:50 AM +00:00</t>
  </si>
  <si>
    <t>9/2/2020 6:52:44 AM +00:00</t>
  </si>
  <si>
    <t>9/2/2020 6:52:38 AM +00:00</t>
  </si>
  <si>
    <t>9/2/2020 6:52:33 AM +00:00</t>
  </si>
  <si>
    <t>9/2/2020 6:52:27 AM +00:00</t>
  </si>
  <si>
    <t>9/2/2020 6:52:21 AM +00:00</t>
  </si>
  <si>
    <t>9/2/2020 6:52:16 AM +00:00</t>
  </si>
  <si>
    <t>9/2/2020 6:52:10 AM +00:00</t>
  </si>
  <si>
    <t>9/2/2020 6:52:04 AM +00:00</t>
  </si>
  <si>
    <t>9/2/2020 6:51:59 AM +00:00</t>
  </si>
  <si>
    <t>9/2/2020 6:51:53 AM +00:00</t>
  </si>
  <si>
    <t>9/2/2020 6:41:14 AM +00:00</t>
  </si>
  <si>
    <t>9/2/2020 4:07:57 AM +00:00</t>
  </si>
  <si>
    <t>RF_nakrmd</t>
  </si>
  <si>
    <t>9/1/2020 7:40:42 PM +00:00</t>
  </si>
  <si>
    <t>RF_domvke</t>
  </si>
  <si>
    <t>9/1/2020 12:11:09 PM +00:00</t>
  </si>
  <si>
    <t>RF_szdnja</t>
  </si>
  <si>
    <t>9/1/2020 11:51:48 AM +00:00</t>
  </si>
  <si>
    <t>testmobile010920</t>
  </si>
  <si>
    <t>9/1/2020 11:51:42 AM +00:00</t>
  </si>
  <si>
    <t>remainingamoiunt</t>
  </si>
  <si>
    <t>20.0</t>
  </si>
  <si>
    <t>9/1/2020 11:51:36 AM +00:00</t>
  </si>
  <si>
    <t>testmobilesplit010920</t>
  </si>
  <si>
    <t>[{"comment":"Test","creator":"Badarinath Raghunath","timeStamp":"2020-11-24T06:26:22.958+00:00"}]</t>
  </si>
  <si>
    <t>9/1/2020 11:51:30 AM +00:00</t>
  </si>
  <si>
    <t>new split</t>
  </si>
  <si>
    <t>[{"comment":"Test after static","creator":"Badarinath Raghunath","timeStamp":"2020-09-29T11:54:52.586+00:00"},{"comment":"Test","creator":"Badarinath Raghunath","timeStamp":"2020-09-29T11:55:07.542+00:00"},{"comment":"Test","creator":"Badarinath Raghunath","timeStamp":"2020-11-23T04:12:37.394+00:00"}]</t>
  </si>
  <si>
    <t>9/1/2020 11:51:25 AM +00:00</t>
  </si>
  <si>
    <t>010920test2</t>
  </si>
  <si>
    <t>[{"comment":"Please check","creator":"Badarinath Raghunath","timeStamp":"2020-09-02T07:33:18.552+00:00"}]</t>
  </si>
  <si>
    <t>3.99</t>
  </si>
  <si>
    <t>9/1/2020 11:51:19 AM +00:00</t>
  </si>
  <si>
    <t>AMO01092020-12</t>
  </si>
  <si>
    <t>2.4</t>
  </si>
  <si>
    <t>9/1/2020 11:51:13 AM +00:00</t>
  </si>
  <si>
    <t>AMO01092020-13</t>
  </si>
  <si>
    <t>9/1/2020 11:51:07 AM +00:00</t>
  </si>
  <si>
    <t>AMO01092020-14</t>
  </si>
  <si>
    <t>0.4</t>
  </si>
  <si>
    <t>9/1/2020 11:51:01 AM +00:00</t>
  </si>
  <si>
    <t>AMO01092020-16</t>
  </si>
  <si>
    <t>9/1/2020 11:50:55 AM +00:00</t>
  </si>
  <si>
    <t>0.23</t>
  </si>
  <si>
    <t>9/1/2020 11:50:49 AM +00:00</t>
  </si>
  <si>
    <t>AMO01092020-17</t>
  </si>
  <si>
    <t>2.39</t>
  </si>
  <si>
    <t>9/1/2020 11:50:43 AM +00:00</t>
  </si>
  <si>
    <t>AMO01092020-15</t>
  </si>
  <si>
    <t>9/1/2020 8:02:10 AM +00:00</t>
  </si>
  <si>
    <t>RF_rwmcmv</t>
  </si>
  <si>
    <t>9/1/2020 4:09:29 AM +00:00</t>
  </si>
  <si>
    <t>RF_rbdsrt</t>
  </si>
  <si>
    <t>8/31/2020 7:41:43 PM +00:00</t>
  </si>
  <si>
    <t>8/31/2020 12:00:00 AM +00:00</t>
  </si>
  <si>
    <t>RF_xxpnzb</t>
  </si>
  <si>
    <t>8/31/2020 11:41:56 AM +00:00</t>
  </si>
  <si>
    <t>RF_zgkayf</t>
  </si>
  <si>
    <t>8/31/2020 7:38:01 AM +00:00</t>
  </si>
  <si>
    <t>RF_laoiyp</t>
  </si>
  <si>
    <t>8/31/2020 7:11:47 AM +00:00</t>
  </si>
  <si>
    <t>8/31/2020 6:48:05 AM +00:00</t>
  </si>
  <si>
    <t>AMO03202002020</t>
  </si>
  <si>
    <t>8/31/2020 4:07:34 AM +00:00</t>
  </si>
  <si>
    <t>RF_xhyrbc</t>
  </si>
  <si>
    <t>8/28/2020 7:39:58 PM +00:00</t>
  </si>
  <si>
    <t>8/28/2020 12:00:00 AM +00:00</t>
  </si>
  <si>
    <t>RF_auuxgx</t>
  </si>
  <si>
    <t>8/28/2020 2:41:42 PM +00:00</t>
  </si>
  <si>
    <t>RF_oxnqss</t>
  </si>
  <si>
    <t>8/28/2020 11:36:55 AM +00:00</t>
  </si>
  <si>
    <t>RF_ouqzoq</t>
  </si>
  <si>
    <t>8/28/2020 8:45:57 AM +00:00</t>
  </si>
  <si>
    <t>8/28/2020 8:45:51 AM +00:00</t>
  </si>
  <si>
    <t>8/28/2020 8:45:46 AM +00:00</t>
  </si>
  <si>
    <t>8/28/2020 8:45:41 AM +00:00</t>
  </si>
  <si>
    <t>8/28/2020 8:45:36 AM +00:00</t>
  </si>
  <si>
    <t>8/28/2020 8:45:30 AM +00:00</t>
  </si>
  <si>
    <t>8/28/2020 8:45:25 AM +00:00</t>
  </si>
  <si>
    <t>8/28/2020 8:45:19 AM +00:00</t>
  </si>
  <si>
    <t>8/28/2020 8:45:14 AM +00:00</t>
  </si>
  <si>
    <t>8/28/2020 8:45:09 AM +00:00</t>
  </si>
  <si>
    <t>8/28/2020 8:45:04 AM +00:00</t>
  </si>
  <si>
    <t>8/28/2020 8:44:59 AM +00:00</t>
  </si>
  <si>
    <t>8/28/2020 8:44:53 AM +00:00</t>
  </si>
  <si>
    <t>8/28/2020 8:44:48 AM +00:00</t>
  </si>
  <si>
    <t>280820.1</t>
  </si>
  <si>
    <t>8/28/2020 7:39:55 AM +00:00</t>
  </si>
  <si>
    <t>RF_gznnln</t>
  </si>
  <si>
    <t>8/28/2020 6:47:54 AM +00:00</t>
  </si>
  <si>
    <t>RF_bjkqkd</t>
  </si>
  <si>
    <t>8/28/2020 6:28:04 AM +00:00</t>
  </si>
  <si>
    <t>8/28/2020 6:27:14 AM +00:00</t>
  </si>
  <si>
    <t>gdfdgfdfd</t>
  </si>
  <si>
    <t>8/28/2020 4:09:16 AM +00:00</t>
  </si>
  <si>
    <t>RF_qycnbp</t>
  </si>
  <si>
    <t>9/6/2020 12:00:00 AM +00:00</t>
  </si>
  <si>
    <t>8/27/2020 7:40:52 PM +00:00</t>
  </si>
  <si>
    <t>8/27/2020 12:00:00 AM +00:00</t>
  </si>
  <si>
    <t>RF_tqmwug</t>
  </si>
  <si>
    <t>8/27/2020 1:44:18 PM +00:00</t>
  </si>
  <si>
    <t>RF_clgqli</t>
  </si>
  <si>
    <t>8/27/2020 8:41:57 AM +00:00</t>
  </si>
  <si>
    <t>RF_iburfk</t>
  </si>
  <si>
    <t>10.0</t>
  </si>
  <si>
    <t>8/27/2020 7:38:09 AM +00:00</t>
  </si>
  <si>
    <t>dfgdgdfg</t>
  </si>
  <si>
    <t>8/27/2020 7:31:28 AM +00:00</t>
  </si>
  <si>
    <t>RF_octvnl</t>
  </si>
  <si>
    <t>8/27/2020 5:16:32 AM +00:00</t>
  </si>
  <si>
    <t>AMO31082020-1</t>
  </si>
  <si>
    <t>9/5/2020 12:00:00 AM +00:00</t>
  </si>
  <si>
    <t>8/26/2020 6:09:46 PM +00:00</t>
  </si>
  <si>
    <t>8/26/2020 12:00:00 AM +00:00</t>
  </si>
  <si>
    <t>RF_ipdcaa</t>
  </si>
  <si>
    <t>8/26/2020 11:24:10 AM +00:00</t>
  </si>
  <si>
    <t>RF_vgpdkx</t>
  </si>
  <si>
    <t>23.0</t>
  </si>
  <si>
    <t>8/26/2020 9:37:34 AM +00:00</t>
  </si>
  <si>
    <t>260820testing4</t>
  </si>
  <si>
    <t>8/26/2020 9:37:29 AM +00:00</t>
  </si>
  <si>
    <t>260820project1</t>
  </si>
  <si>
    <t>8/26/2020 9:37:23 AM +00:00</t>
  </si>
  <si>
    <t>project coding</t>
  </si>
  <si>
    <t>8/26/2020 9:37:16 AM +00:00</t>
  </si>
  <si>
    <t>8/26/2020 9:37:10 AM +00:00</t>
  </si>
  <si>
    <t>8/26/2020 9:37:05 AM +00:00</t>
  </si>
  <si>
    <t>8/26/2020 9:36:59 AM +00:00</t>
  </si>
  <si>
    <t>8/26/2020 9:36:54 AM +00:00</t>
  </si>
  <si>
    <t>8/26/2020 9:36:48 AM +00:00</t>
  </si>
  <si>
    <t>8/26/2020 9:36:43 AM +00:00</t>
  </si>
  <si>
    <t>8/26/2020 9:36:38 AM +00:00</t>
  </si>
  <si>
    <t>8/26/2020 9:36:32 AM +00:00</t>
  </si>
  <si>
    <t>22.48</t>
  </si>
  <si>
    <t>8/26/2020 9:34:24 AM +00:00</t>
  </si>
  <si>
    <t>260820testing3</t>
  </si>
  <si>
    <t>8/26/2020 9:34:19 AM +00:00</t>
  </si>
  <si>
    <t>8/26/2020 9:34:13 AM +00:00</t>
  </si>
  <si>
    <t>8/26/2020 9:34:08 AM +00:00</t>
  </si>
  <si>
    <t>8/26/2020 9:34:03 AM +00:00</t>
  </si>
  <si>
    <t>8/26/2020 9:33:57 AM +00:00</t>
  </si>
  <si>
    <t>8/26/2020 9:33:51 AM +00:00</t>
  </si>
  <si>
    <t>8/26/2020 9:33:46 AM +00:00</t>
  </si>
  <si>
    <t>8/26/2020 9:33:40 AM +00:00</t>
  </si>
  <si>
    <t>8/26/2020 9:33:35 AM +00:00</t>
  </si>
  <si>
    <t>8/26/2020 9:33:30 AM +00:00</t>
  </si>
  <si>
    <t>8/26/2020 9:33:24 AM +00:00</t>
  </si>
  <si>
    <t>8/26/2020 9:28:45 AM +00:00</t>
  </si>
  <si>
    <t>8/26/2020 9:28:40 AM +00:00</t>
  </si>
  <si>
    <t>8/26/2020 9:28:35 AM +00:00</t>
  </si>
  <si>
    <t>8/26/2020 9:28:30 AM +00:00</t>
  </si>
  <si>
    <t>8/26/2020 9:28:24 AM +00:00</t>
  </si>
  <si>
    <t>8/26/2020 9:28:19 AM +00:00</t>
  </si>
  <si>
    <t>8/26/2020 9:28:14 AM +00:00</t>
  </si>
  <si>
    <t>8/26/2020 9:28:08 AM +00:00</t>
  </si>
  <si>
    <t>8/26/2020 9:28:03 AM +00:00</t>
  </si>
  <si>
    <t>8/26/2020 9:27:57 AM +00:00</t>
  </si>
  <si>
    <t>8/26/2020 9:27:52 AM +00:00</t>
  </si>
  <si>
    <t>8/26/2020 9:27:46 AM +00:00</t>
  </si>
  <si>
    <t>8/26/2020 7:30:46 AM +00:00</t>
  </si>
  <si>
    <t>RF_oxdobd</t>
  </si>
  <si>
    <t>8/26/2020 6:55:34 AM +00:00</t>
  </si>
  <si>
    <t>8/26/2020 6:55:28 AM +00:00</t>
  </si>
  <si>
    <t>8/26/2020 6:55:22 AM +00:00</t>
  </si>
  <si>
    <t>8/26/2020 6:55:17 AM +00:00</t>
  </si>
  <si>
    <t>8/26/2020 6:55:11 AM +00:00</t>
  </si>
  <si>
    <t>8/26/2020 6:55:05 AM +00:00</t>
  </si>
  <si>
    <t>8/26/2020 6:54:59 AM +00:00</t>
  </si>
  <si>
    <t>8/26/2020 6:54:54 AM +00:00</t>
  </si>
  <si>
    <t>8/26/2020 6:54:48 AM +00:00</t>
  </si>
  <si>
    <t>8/26/2020 6:54:43 AM +00:00</t>
  </si>
  <si>
    <t>8/26/2020 6:54:37 AM +00:00</t>
  </si>
  <si>
    <t>8/26/2020 6:54:31 AM +00:00</t>
  </si>
  <si>
    <t>8/26/2020 6:38:06 AM +00:00</t>
  </si>
  <si>
    <t>RF_adujcn</t>
  </si>
  <si>
    <t>204.64</t>
  </si>
  <si>
    <t>8/26/2020 6:23:06 AM +00:00</t>
  </si>
  <si>
    <t>260820testing2</t>
  </si>
  <si>
    <t>8/26/2020 6:23:01 AM +00:00</t>
  </si>
  <si>
    <t>8/26/2020 6:22:55 AM +00:00</t>
  </si>
  <si>
    <t>8/26/2020 6:22:50 AM +00:00</t>
  </si>
  <si>
    <t>8/26/2020 6:22:44 AM +00:00</t>
  </si>
  <si>
    <t>8/26/2020 6:22:39 AM +00:00</t>
  </si>
  <si>
    <t>8/26/2020 6:22:33 AM +00:00</t>
  </si>
  <si>
    <t>8/26/2020 6:22:28 AM +00:00</t>
  </si>
  <si>
    <t>8/26/2020 6:22:23 AM +00:00</t>
  </si>
  <si>
    <t>8/26/2020 6:22:17 AM +00:00</t>
  </si>
  <si>
    <t>8/26/2020 6:22:11 AM +00:00</t>
  </si>
  <si>
    <t>22.44</t>
  </si>
  <si>
    <t>8/26/2020 6:22:06 AM +00:00</t>
  </si>
  <si>
    <t>260820testing1</t>
  </si>
  <si>
    <t>8/26/2020 5:33:58 AM +00:00</t>
  </si>
  <si>
    <t>RF_knvlbs</t>
  </si>
  <si>
    <t>8/26/2020 4:29:17 AM +00:00</t>
  </si>
  <si>
    <t>RF_umhqyc</t>
  </si>
  <si>
    <t>8/26/2020 1:43:47 AM +00:00</t>
  </si>
  <si>
    <t>RF_bffyod</t>
  </si>
  <si>
    <t>8/26/2020 12:38:09 AM +00:00</t>
  </si>
  <si>
    <t>RF_zfvmsl</t>
  </si>
  <si>
    <t>8/25/2020 11:34:41 PM +00:00</t>
  </si>
  <si>
    <t>8/25/2020 12:00:00 AM +00:00</t>
  </si>
  <si>
    <t>RF_dsadzk</t>
  </si>
  <si>
    <t>8/25/2020 10:37:58 PM +00:00</t>
  </si>
  <si>
    <t>RF_dozwvd</t>
  </si>
  <si>
    <t>8/25/2020 9:39:20 PM +00:00</t>
  </si>
  <si>
    <t>RF_xnvjiq</t>
  </si>
  <si>
    <t>8/25/2020 8:35:21 PM +00:00</t>
  </si>
  <si>
    <t>RF_ozwbcw</t>
  </si>
  <si>
    <t>8/25/2020 7:36:39 PM +00:00</t>
  </si>
  <si>
    <t>RF_bialbl</t>
  </si>
  <si>
    <t>8/25/2020 6:37:30 PM +00:00</t>
  </si>
  <si>
    <t>RF_ahwbri</t>
  </si>
  <si>
    <t>8/25/2020 5:40:10 PM +00:00</t>
  </si>
  <si>
    <t>RF_aodncw</t>
  </si>
  <si>
    <t>8/25/2020 2:24:37 PM +00:00</t>
  </si>
  <si>
    <t>RF_niuhaq</t>
  </si>
  <si>
    <t>8/25/2020 12:51:05 PM +00:00</t>
  </si>
  <si>
    <t>RF_komkow</t>
  </si>
  <si>
    <t>8/25/2020 11:45:37 AM +00:00</t>
  </si>
  <si>
    <t>RF_jxklye</t>
  </si>
  <si>
    <t>8/25/2020 10:38:38 AM +00:00</t>
  </si>
  <si>
    <t>RF_lwxgmh</t>
  </si>
  <si>
    <t>8/25/2020 9:32:15 AM +00:00</t>
  </si>
  <si>
    <t>RF_bcppfl</t>
  </si>
  <si>
    <t>8/25/2020 6:10:52 AM +00:00</t>
  </si>
  <si>
    <t>5.5</t>
  </si>
  <si>
    <t>8/25/2020 6:10:46 AM +00:00</t>
  </si>
  <si>
    <t>250820sve2</t>
  </si>
  <si>
    <t>8/25/2020 6:10:41 AM +00:00</t>
  </si>
  <si>
    <t>8/25/2020 6:10:35 AM +00:00</t>
  </si>
  <si>
    <t>8/25/2020 6:10:29 AM +00:00</t>
  </si>
  <si>
    <t>8/25/2020 6:10:24 AM +00:00</t>
  </si>
  <si>
    <t>8/25/2020 6:10:19 AM +00:00</t>
  </si>
  <si>
    <t>8/25/2020 6:10:13 AM +00:00</t>
  </si>
  <si>
    <t>8/25/2020 6:10:08 AM +00:00</t>
  </si>
  <si>
    <t>8/25/2020 6:10:03 AM +00:00</t>
  </si>
  <si>
    <t>8/25/2020 6:09:57 AM +00:00</t>
  </si>
  <si>
    <t>8/25/2020 6:09:52 AM +00:00</t>
  </si>
  <si>
    <t>8/25/2020 6:04:08 AM +00:00</t>
  </si>
  <si>
    <t>8/25/2020 6:03:59 AM +00:00</t>
  </si>
  <si>
    <t>AMO25082020-2</t>
  </si>
  <si>
    <t>8/25/2020 5:49:23 AM +00:00</t>
  </si>
  <si>
    <t>AMO25082020-1</t>
  </si>
  <si>
    <t>8/25/2020 5:48:36 AM +00:00</t>
  </si>
  <si>
    <t>RF_ihfxyv</t>
  </si>
  <si>
    <t>8/25/2020 5:27:08 AM +00:00</t>
  </si>
  <si>
    <t>AMO25082020</t>
  </si>
  <si>
    <t>8/25/2020 3:53:23 AM +00:00</t>
  </si>
  <si>
    <t>RF_yewcjl</t>
  </si>
  <si>
    <t>8/24/2020 5:25:34 PM +00:00</t>
  </si>
  <si>
    <t>8/24/2020 12:00:00 AM +00:00</t>
  </si>
  <si>
    <t>RF_ogotkw</t>
  </si>
  <si>
    <t>8/24/2020 2:58:45 PM +00:00</t>
  </si>
  <si>
    <t>RF_rqaoiw</t>
  </si>
  <si>
    <t>8/24/2020 1:45:04 PM +00:00</t>
  </si>
  <si>
    <t>RF_zmaqyu</t>
  </si>
  <si>
    <t>8/24/2020 1:33:13 PM +00:00</t>
  </si>
  <si>
    <t>8/24/2020 1:26:51 PM +00:00</t>
  </si>
  <si>
    <t>AMO240820202-5</t>
  </si>
  <si>
    <t>8/24/2020 1:26:46 PM +00:00</t>
  </si>
  <si>
    <t>AMO24082020-6</t>
  </si>
  <si>
    <t>8/24/2020 1:26:40 PM +00:00</t>
  </si>
  <si>
    <t>8/24/2020 1:26:34 PM +00:00</t>
  </si>
  <si>
    <t>8/24/2020 1:12:39 PM +00:00</t>
  </si>
  <si>
    <t>AMO24082020-1</t>
  </si>
  <si>
    <t>8/24/2020 1:12:33 PM +00:00</t>
  </si>
  <si>
    <t>AMO28082020-2</t>
  </si>
  <si>
    <t>3.0</t>
  </si>
  <si>
    <t>8/24/2020 1:12:28 PM +00:00</t>
  </si>
  <si>
    <t>AMO24082020-3</t>
  </si>
  <si>
    <t>8/24/2020 1:12:22 PM +00:00</t>
  </si>
  <si>
    <t>AMO24082020-4</t>
  </si>
  <si>
    <t>8/24/2020 1:12:16 PM +00:00</t>
  </si>
  <si>
    <t>8/24/2020 1:12:11 PM +00:00</t>
  </si>
  <si>
    <t>8/24/2020 1:12:05 PM +00:00</t>
  </si>
  <si>
    <t>8/24/2020 12:31:34 PM +00:00</t>
  </si>
  <si>
    <t>RF_iiliyc</t>
  </si>
  <si>
    <t>8/24/2020 11:57:08 AM +00:00</t>
  </si>
  <si>
    <t>RF_pywacd</t>
  </si>
  <si>
    <t>8/24/2020 11:52:03 AM +00:00</t>
  </si>
  <si>
    <t>RF_sqejcj</t>
  </si>
  <si>
    <t>8/24/2020 9:28:46 AM +00:00</t>
  </si>
  <si>
    <t>RF_udrzwx</t>
  </si>
  <si>
    <t>8/24/2020 6:25:53 AM +00:00</t>
  </si>
  <si>
    <t>teste</t>
  </si>
  <si>
    <t>8/24/2020 6:22:58 AM +00:00</t>
  </si>
  <si>
    <t>8/24/2020 6:22:52 AM +00:00</t>
  </si>
  <si>
    <t>8/24/2020 6:22:45 AM +00:00</t>
  </si>
  <si>
    <t>8/24/2020 6:22:39 AM +00:00</t>
  </si>
  <si>
    <t>8/24/2020 6:22:33 AM +00:00</t>
  </si>
  <si>
    <t>8/24/2020 6:22:26 AM +00:00</t>
  </si>
  <si>
    <t>8/24/2020 6:22:20 AM +00:00</t>
  </si>
  <si>
    <t>8/24/2020 6:22:14 AM +00:00</t>
  </si>
  <si>
    <t>8/24/2020 6:22:08 AM +00:00</t>
  </si>
  <si>
    <t>8/24/2020 6:22:01 AM +00:00</t>
  </si>
  <si>
    <t>8/24/2020 6:21:55 AM +00:00</t>
  </si>
  <si>
    <t>8/24/2020 6:21:49 AM +00:00</t>
  </si>
  <si>
    <t>8/24/2020 6:20:38 AM +00:00</t>
  </si>
  <si>
    <t>8/24/2020 6:20:32 AM +00:00</t>
  </si>
  <si>
    <t>8/24/2020 6:20:26 AM +00:00</t>
  </si>
  <si>
    <t>8/24/2020 6:20:20 AM +00:00</t>
  </si>
  <si>
    <t>8/24/2020 6:20:13 AM +00:00</t>
  </si>
  <si>
    <t>8/24/2020 6:20:07 AM +00:00</t>
  </si>
  <si>
    <t>8/24/2020 6:20:00 AM +00:00</t>
  </si>
  <si>
    <t>8/24/2020 6:19:54 AM +00:00</t>
  </si>
  <si>
    <t>8/24/2020 6:19:47 AM +00:00</t>
  </si>
  <si>
    <t>8/24/2020 6:19:41 AM +00:00</t>
  </si>
  <si>
    <t>8/24/2020 6:19:35 AM +00:00</t>
  </si>
  <si>
    <t>8/24/2020 6:19:28 AM +00:00</t>
  </si>
  <si>
    <t>8/21/2020 9:48:26 AM +00:00</t>
  </si>
  <si>
    <t>8/21/2020 12:00:00 AM +00:00</t>
  </si>
  <si>
    <t>8/21/2020 9:44:32 AM +00:00</t>
  </si>
  <si>
    <t>8/21/2020 8:07:23 AM +00:00</t>
  </si>
  <si>
    <t>8/21/2020 8:06:46 AM +00:00</t>
  </si>
  <si>
    <t>adfpjgaord</t>
  </si>
  <si>
    <t>8/30/2020 12:00:00 AM +00:00</t>
  </si>
  <si>
    <t>8/20/2020 4:59:40 PM +00:00</t>
  </si>
  <si>
    <t>8/20/2020 12:00:00 AM +00:00</t>
  </si>
  <si>
    <t>RF_idgzws</t>
  </si>
  <si>
    <t>8/20/2020 3:50:33 PM +00:00</t>
  </si>
  <si>
    <t>8/19/2020 12:00:00 AM +00:00</t>
  </si>
  <si>
    <t>190820cond5</t>
  </si>
  <si>
    <t>8/20/2020 3:49:34 PM +00:00</t>
  </si>
  <si>
    <t>Aniakopiuje</t>
  </si>
  <si>
    <t>8/20/2020 3:46:17 PM +00:00</t>
  </si>
  <si>
    <t>8/20/2020 2:18:56 PM +00:00</t>
  </si>
  <si>
    <t>RF_ovmvtm</t>
  </si>
  <si>
    <t>8/19/2020 12:43:01 PM +00:00</t>
  </si>
  <si>
    <t>24.35</t>
  </si>
  <si>
    <t>8/19/2020 12:34:50 PM +00:00</t>
  </si>
  <si>
    <t>AMO20082020-2</t>
  </si>
  <si>
    <t>2.7</t>
  </si>
  <si>
    <t>8/19/2020 12:34:44 PM +00:00</t>
  </si>
  <si>
    <t>AMO20082020-4</t>
  </si>
  <si>
    <t>8/19/2020 12:34:38 PM +00:00</t>
  </si>
  <si>
    <t>AMO20082020-3</t>
  </si>
  <si>
    <t>8/19/2020 12:34:33 PM +00:00</t>
  </si>
  <si>
    <t>Aniakopiuje2</t>
  </si>
  <si>
    <t>[{"comment":"Please test","creator":"Badarinath Raghunath","timeStamp":"2020-09-18T11:46:58.635+00:00"}]</t>
  </si>
  <si>
    <t>16.0</t>
  </si>
  <si>
    <t>8/19/2020 12:34:27 PM +00:00</t>
  </si>
  <si>
    <t>AMO20082020-5</t>
  </si>
  <si>
    <t>8/19/2020 12:34:21 PM +00:00</t>
  </si>
  <si>
    <t>8/19/2020 12:34:15 PM +00:00</t>
  </si>
  <si>
    <t>8/19/2020 12:34:10 PM +00:00</t>
  </si>
  <si>
    <t>8/19/2020 12:34:04 PM +00:00</t>
  </si>
  <si>
    <t>8/19/2020 12:33:58 PM +00:00</t>
  </si>
  <si>
    <t>8/19/2020 12:33:53 PM +00:00</t>
  </si>
  <si>
    <t>8/19/2020 12:33:47 PM +00:00</t>
  </si>
  <si>
    <t>8/19/2020 6:55:34 AM +00:00</t>
  </si>
  <si>
    <t>suvi1</t>
  </si>
  <si>
    <t>8/19/2020 6:55:28 AM +00:00</t>
  </si>
  <si>
    <t>test190820</t>
  </si>
  <si>
    <t>2435.0</t>
  </si>
  <si>
    <t>8/19/2020 6:55:23 AM +00:00</t>
  </si>
  <si>
    <t>test1908201</t>
  </si>
  <si>
    <t>8/19/2020 6:55:17 AM +00:00</t>
  </si>
  <si>
    <t>suvi2</t>
  </si>
  <si>
    <t>8/19/2020 6:55:11 AM +00:00</t>
  </si>
  <si>
    <t>blalpafmpaof</t>
  </si>
  <si>
    <t>8/19/2020 6:55:05 AM +00:00</t>
  </si>
  <si>
    <t>suvi3</t>
  </si>
  <si>
    <t>8/19/2020 6:54:59 AM +00:00</t>
  </si>
  <si>
    <t>suvi4</t>
  </si>
  <si>
    <t>8/19/2020 6:54:53 AM +00:00</t>
  </si>
  <si>
    <t>190820test2</t>
  </si>
  <si>
    <t>8/19/2020 6:54:48 AM +00:00</t>
  </si>
  <si>
    <t>190820test3</t>
  </si>
  <si>
    <t>8/19/2020 6:54:42 AM +00:00</t>
  </si>
  <si>
    <t>190820cond1</t>
  </si>
  <si>
    <t>8/19/2020 6:54:36 AM +00:00</t>
  </si>
  <si>
    <t>190820cond2</t>
  </si>
  <si>
    <t>8/19/2020 6:54:30 AM +00:00</t>
  </si>
  <si>
    <t>190820cond3</t>
  </si>
  <si>
    <t>8/17/2020 10:01:08 AM +00:00</t>
  </si>
  <si>
    <t>8/17/2020 12:00:00 AM +00:00</t>
  </si>
  <si>
    <t>170820testing2</t>
  </si>
  <si>
    <t>8/17/2020 10:01:03 AM +00:00</t>
  </si>
  <si>
    <t>170820testing3</t>
  </si>
  <si>
    <t>8/17/2020 10:00:57 AM +00:00</t>
  </si>
  <si>
    <t>170820testing4</t>
  </si>
  <si>
    <t>8/17/2020 10:00:51 AM +00:00</t>
  </si>
  <si>
    <t>170820testing5</t>
  </si>
  <si>
    <t>8/17/2020 10:00:46 AM +00:00</t>
  </si>
  <si>
    <t>test21313</t>
  </si>
  <si>
    <t>8/17/2020 10:00:40 AM +00:00</t>
  </si>
  <si>
    <t>AMO17082020-3</t>
  </si>
  <si>
    <t>8/17/2020 10:00:34 AM +00:00</t>
  </si>
  <si>
    <t>AMO17082020-2</t>
  </si>
  <si>
    <t>8/17/2020 10:00:28 AM +00:00</t>
  </si>
  <si>
    <t>AMO17082020-1</t>
  </si>
  <si>
    <t>8/17/2020 10:00:23 AM +00:00</t>
  </si>
  <si>
    <t>170820testing1</t>
  </si>
  <si>
    <t>8/17/2020 10:00:17 AM +00:00</t>
  </si>
  <si>
    <t>8/17/2020 10:00:11 AM +00:00</t>
  </si>
  <si>
    <t>170820testing10</t>
  </si>
  <si>
    <t>8/17/2020 10:00:05 AM +00:00</t>
  </si>
  <si>
    <t>8/17/2020 7:57:10 AM +00:00</t>
  </si>
  <si>
    <t>8/17/2020 6:33:29 AM +00:00</t>
  </si>
  <si>
    <t>RF_lcvrmg</t>
  </si>
  <si>
    <t>8/14/2020 6:03:06 AM +00:00</t>
  </si>
  <si>
    <t>8/14/2020 12:00:00 AM +00:00</t>
  </si>
  <si>
    <t>8/12/2020 9:35:50 AM +00:00</t>
  </si>
  <si>
    <t>8/12/2020 12:00:00 AM +00:00</t>
  </si>
  <si>
    <t>AMO17082020.1</t>
  </si>
  <si>
    <t>8/12/2020 9:34:24 AM +00:00</t>
  </si>
  <si>
    <t>8/10/2020 8:22:53 AM +00:00</t>
  </si>
  <si>
    <t>8/10/2020 12:00:00 AM +00:00</t>
  </si>
  <si>
    <t>100820sve2</t>
  </si>
  <si>
    <t>8/10/2020 8:22:45 AM +00:00</t>
  </si>
  <si>
    <t>test</t>
  </si>
  <si>
    <t>8/10/2020 8:22:39 AM +00:00</t>
  </si>
  <si>
    <t>120820PROJECT1</t>
  </si>
  <si>
    <t>8/10/2020 8:22:34 AM +00:00</t>
  </si>
  <si>
    <t>120820suvitest</t>
  </si>
  <si>
    <t>8/10/2020 8:22:28 AM +00:00</t>
  </si>
  <si>
    <t>8/10/2020 8:22:23 AM +00:00</t>
  </si>
  <si>
    <t>8/10/2020 8:22:17 AM +00:00</t>
  </si>
  <si>
    <t>100820testing1</t>
  </si>
  <si>
    <t>8/10/2020 8:22:11 AM +00:00</t>
  </si>
  <si>
    <t>100820testing2</t>
  </si>
  <si>
    <t>8/7/2020 6:32:08 AM +00:00</t>
  </si>
  <si>
    <t>8/7/2020 12:00:00 AM +00:00</t>
  </si>
  <si>
    <t>8/7/2020 6:32:02 AM +00:00</t>
  </si>
  <si>
    <t>070820anna1</t>
  </si>
  <si>
    <t>8/7/2020 6:31:56 AM +00:00</t>
  </si>
  <si>
    <t>070820anna2</t>
  </si>
  <si>
    <t>8/7/2020 6:31:50 AM +00:00</t>
  </si>
  <si>
    <t>070820conditional</t>
  </si>
  <si>
    <t>3.65</t>
  </si>
  <si>
    <t>8/7/2020 6:31:45 AM +00:00</t>
  </si>
  <si>
    <t>AMO07082020-3</t>
  </si>
  <si>
    <t>8/7/2020 6:31:39 AM +00:00</t>
  </si>
  <si>
    <t>8/7/2020 6:31:33 AM +00:00</t>
  </si>
  <si>
    <t>8/7/2020 6:31:27 AM +00:00</t>
  </si>
  <si>
    <t>8/7/2020 6:31:22 AM +00:00</t>
  </si>
  <si>
    <t>8/7/2020 6:31:16 AM +00:00</t>
  </si>
  <si>
    <t>8/7/2020 6:31:10 AM +00:00</t>
  </si>
  <si>
    <t>8/7/2020 6:31:04 AM +00:00</t>
  </si>
  <si>
    <t>8/16/2020 12:00:00 AM +00:00</t>
  </si>
  <si>
    <t>8/6/2020 9:10:59 AM +00:00</t>
  </si>
  <si>
    <t>8/6/2020 12:00:00 AM +00:00</t>
  </si>
  <si>
    <t>RF_gocotp</t>
  </si>
  <si>
    <t>8/6/2020 8:49:42 AM +00:00</t>
  </si>
  <si>
    <t>RF_pimakd</t>
  </si>
  <si>
    <t>8/6/2020 7:38:32 AM +00:00</t>
  </si>
  <si>
    <t>8/15/2020 12:00:00 AM +00:00</t>
  </si>
  <si>
    <t>AMO06082020-1</t>
  </si>
  <si>
    <t>Month+15</t>
  </si>
  <si>
    <t>US_TX_015</t>
  </si>
  <si>
    <t>Pennsylvania State Tax Authority</t>
  </si>
  <si>
    <t>8/6/2020 7:01:51 AM +00:00</t>
  </si>
  <si>
    <t>RF_lxwlwc</t>
  </si>
  <si>
    <t>8/5/2020 1:11:33 PM +00:00</t>
  </si>
  <si>
    <t>8/5/2020 12:00:00 AM +00:00</t>
  </si>
  <si>
    <t>RF_khkopi</t>
  </si>
  <si>
    <t>8/5/2020 12:56:14 PM +00:00</t>
  </si>
  <si>
    <t>RF_bvlaqb</t>
  </si>
  <si>
    <t>8/5/2020 12:23:14 PM +00:00</t>
  </si>
  <si>
    <t>RF_naijxn</t>
  </si>
  <si>
    <t>8/5/2020 8:47:48 AM +00:00</t>
  </si>
  <si>
    <t>050820test1</t>
  </si>
  <si>
    <t>8/5/2020 8:47:42 AM +00:00</t>
  </si>
  <si>
    <t>8/5/2020 8:47:37 AM +00:00</t>
  </si>
  <si>
    <t>8/5/2020 8:47:31 AM +00:00</t>
  </si>
  <si>
    <t>8/5/2020 8:47:25 AM +00:00</t>
  </si>
  <si>
    <t>8/5/2020 8:47:20 AM +00:00</t>
  </si>
  <si>
    <t>8/5/2020 8:47:14 AM +00:00</t>
  </si>
  <si>
    <t>8/5/2020 8:47:08 AM +00:00</t>
  </si>
  <si>
    <t>8/5/2020 8:47:03 AM +00:00</t>
  </si>
  <si>
    <t>8/5/2020 8:46:57 AM +00:00</t>
  </si>
  <si>
    <t>8/5/2020 8:46:51 AM +00:00</t>
  </si>
  <si>
    <t>8/5/2020 8:46:45 AM +00:00</t>
  </si>
  <si>
    <t>8/13/2020 12:00:00 AM +00:00</t>
  </si>
  <si>
    <t>8/3/2020 9:37:30 AM +00:00</t>
  </si>
  <si>
    <t>8/3/2020 12:00:00 AM +00:00</t>
  </si>
  <si>
    <t>RF_dradzd</t>
  </si>
  <si>
    <t>8/3/2020 8:50:14 AM +00:00</t>
  </si>
  <si>
    <t>8/3/2020 8:50:08 AM +00:00</t>
  </si>
  <si>
    <t>28.35</t>
  </si>
  <si>
    <t>8/3/2020 8:50:02 AM +00:00</t>
  </si>
  <si>
    <t>030820sve1</t>
  </si>
  <si>
    <t>8/3/2020 8:49:57 AM +00:00</t>
  </si>
  <si>
    <t>8/3/2020 8:49:51 AM +00:00</t>
  </si>
  <si>
    <t>8/3/2020 8:49:45 AM +00:00</t>
  </si>
  <si>
    <t>8/3/2020 8:49:40 AM +00:00</t>
  </si>
  <si>
    <t>8/3/2020 8:49:34 AM +00:00</t>
  </si>
  <si>
    <t>8/3/2020 8:49:28 AM +00:00</t>
  </si>
  <si>
    <t>8/3/2020 8:49:23 AM +00:00</t>
  </si>
  <si>
    <t>8/3/2020 8:49:17 AM +00:00</t>
  </si>
  <si>
    <t>8/3/2020 8:49:11 AM +00:00</t>
  </si>
  <si>
    <t>8/11/2020 12:00:00 AM +00:00</t>
  </si>
  <si>
    <t>8/1/2020 11:39:18 AM +00:00</t>
  </si>
  <si>
    <t>8/1/2020 12:00:00 AM +00:00</t>
  </si>
  <si>
    <t>RF_fuwuhm</t>
  </si>
  <si>
    <t>7/31/2020 6:23:22 PM +00:00</t>
  </si>
  <si>
    <t>7/31/2020 12:00:00 AM +00:00</t>
  </si>
  <si>
    <t>12345678</t>
  </si>
  <si>
    <t>US_TX_004</t>
  </si>
  <si>
    <t>Georgia State Tax Authority</t>
  </si>
  <si>
    <t>8/9/2020 12:00:00 AM +00:00</t>
  </si>
  <si>
    <t>7/30/2020 7:16:46 AM +00:00</t>
  </si>
  <si>
    <t>7/30/2020 12:00:00 AM +00:00</t>
  </si>
  <si>
    <t>RF_zahjtl</t>
  </si>
  <si>
    <t>7/30/2020 6:41:44 AM +00:00</t>
  </si>
  <si>
    <t>RF_cplpsz</t>
  </si>
  <si>
    <t>7/30/2020 6:22:43 AM +00:00</t>
  </si>
  <si>
    <t>RF_ueqeqs</t>
  </si>
  <si>
    <t>8/8/2020 12:00:00 AM +00:00</t>
  </si>
  <si>
    <t>7/29/2020 2:32:31 PM +00:00</t>
  </si>
  <si>
    <t>7/29/2020 12:00:00 AM +00:00</t>
  </si>
  <si>
    <t>RF_bczwlz</t>
  </si>
  <si>
    <t>7/29/2020 2:29:06 PM +00:00</t>
  </si>
  <si>
    <t>RF_keduvi</t>
  </si>
  <si>
    <t>7/29/2020 2:08:59 PM +00:00</t>
  </si>
  <si>
    <t>RF_czjups</t>
  </si>
  <si>
    <t>7/29/2020 8:59:38 AM +00:00</t>
  </si>
  <si>
    <t>7/29/2020 8:59:32 AM +00:00</t>
  </si>
  <si>
    <t>7/27/2020 10:22:27 AM +00:00</t>
  </si>
  <si>
    <t>7/27/2020 12:00:00 AM +00:00</t>
  </si>
  <si>
    <t>643153425423ggg</t>
  </si>
  <si>
    <t>7/27/2020 9:48:30 AM +00:00</t>
  </si>
  <si>
    <t>5.0</t>
  </si>
  <si>
    <t>0.5%D30</t>
  </si>
  <si>
    <t>8/22/2020 12:00:00 AM +00:00</t>
  </si>
  <si>
    <t>7/23/2020 5:25:35 AM +00:00</t>
  </si>
  <si>
    <t>7/23/2020 12:00:00 AM +00:00</t>
  </si>
  <si>
    <t>190820.9061</t>
  </si>
  <si>
    <t>7/9/2020 3:10:53 PM +00:00</t>
  </si>
  <si>
    <t>7/9/2020 12:00:00 AM +00:00</t>
  </si>
  <si>
    <t>7/9/2020 3:08:38 PM +00:00</t>
  </si>
  <si>
    <t>7/9/2020 3:03:53 PM +00:00</t>
  </si>
  <si>
    <t>7/9/2020 3:03:23 PM +00:00</t>
  </si>
  <si>
    <t>7/9/2020 2:51:37 PM +00:00</t>
  </si>
  <si>
    <t>7/9/2020 2:50:52 PM +00:00</t>
  </si>
  <si>
    <t>7/9/2020 2:38:07 PM +00:00</t>
  </si>
  <si>
    <t>7/9/2020 2:36:22 PM +00:00</t>
  </si>
  <si>
    <t>7/9/2020 2:35:52 PM +00:00</t>
  </si>
  <si>
    <t>7/9/2020 2:35:37 PM +00:00</t>
  </si>
  <si>
    <t>7/9/2020 2:34:22 PM +00:00</t>
  </si>
  <si>
    <t>7/9/2020 2:29:22 PM +00:00</t>
  </si>
  <si>
    <t>7/9/2020 2:24:52 PM +00:00</t>
  </si>
  <si>
    <t>7/8/2020 12:09:09 PM +00:00</t>
  </si>
  <si>
    <t>7/8/2020 12:00:00 AM +00:00</t>
  </si>
  <si>
    <t>7/8/2020 12:08:29 PM +00:00</t>
  </si>
  <si>
    <t>testii</t>
  </si>
  <si>
    <t>GB</t>
  </si>
  <si>
    <t>4%D10</t>
  </si>
  <si>
    <t>7/18/2020 12:00:00 AM +00:00</t>
  </si>
  <si>
    <t>7/8/2020 10:28:12 AM +00:00</t>
  </si>
  <si>
    <t>PReq</t>
  </si>
  <si>
    <t>CN-001</t>
  </si>
  <si>
    <t>Contoso Asia</t>
  </si>
  <si>
    <t>7/8/2020 10:26:43 AM +00:00</t>
  </si>
  <si>
    <t>457</t>
  </si>
  <si>
    <t>7/8/2020 10:26:01 AM +00:00</t>
  </si>
  <si>
    <t>445</t>
  </si>
  <si>
    <t>7/7/2020 11:57:21 AM +00:00</t>
  </si>
  <si>
    <t>7/7/2020 12:00:00 AM +00:00</t>
  </si>
  <si>
    <t>123</t>
  </si>
  <si>
    <t>7/17/2020 12:00:00 AM +00:00</t>
  </si>
  <si>
    <t>7/7/2020 11:55:47 AM +00:00</t>
  </si>
  <si>
    <t>111</t>
  </si>
  <si>
    <t>[{"comment":"Please send","creator":"Badarinath Raghunath","timeStamp":"2020-07-08T05:50:56.553+00:00"},{"comment":"please check","creator":"Badarinath Raghunath","timeStamp":"2020-07-08T08:52:23.125+00:00"}]</t>
  </si>
  <si>
    <t>7/6/2020 6:08:51 AM +00:00</t>
  </si>
  <si>
    <t>7/6/2020 12:00:00 AM +00:00</t>
  </si>
  <si>
    <t>AutoTTP-Payment request</t>
  </si>
  <si>
    <t>Cash</t>
  </si>
  <si>
    <t>7/6/2020 4:57:16 AM +00:00</t>
  </si>
  <si>
    <t>tekspgkgkfd</t>
  </si>
  <si>
    <t>8/2/2020 12:00:00 AM +00:00</t>
  </si>
  <si>
    <t>7/3/2020 6:31:20 AM +00:00</t>
  </si>
  <si>
    <t>7/3/2020 12:00:00 AM +00:00</t>
  </si>
  <si>
    <t>030720test3</t>
  </si>
  <si>
    <t>2.92</t>
  </si>
  <si>
    <t>7/3/2020 6:31:14 AM +00:00</t>
  </si>
  <si>
    <t>030720test4</t>
  </si>
  <si>
    <t>5.84</t>
  </si>
  <si>
    <t>7/3/2020 6:31:08 AM +00:00</t>
  </si>
  <si>
    <t>030720test5</t>
  </si>
  <si>
    <t>7/13/2020 12:00:00 AM +00:00</t>
  </si>
  <si>
    <t>7/3/2020 6:31:01 AM +00:00</t>
  </si>
  <si>
    <t>7/3/2020 6:30:55 AM +00:00</t>
  </si>
  <si>
    <t>030720test6</t>
  </si>
  <si>
    <t>7/3/2020 6:30:49 AM +00:00</t>
  </si>
  <si>
    <t>7/3/2020 6:30:43 AM +00:00</t>
  </si>
  <si>
    <t>7/3/2020 6:30:37 AM +00:00</t>
  </si>
  <si>
    <t>7/3/2020 6:30:31 AM +00:00</t>
  </si>
  <si>
    <t>7/3/2020 6:30:25 AM +00:00</t>
  </si>
  <si>
    <t>7/3/2020 6:30:19 AM +00:00</t>
  </si>
  <si>
    <t>87.66</t>
  </si>
  <si>
    <t>1.75</t>
  </si>
  <si>
    <t>7/3/2020 6:30:12 AM +00:00</t>
  </si>
  <si>
    <t>030720test1</t>
  </si>
  <si>
    <t>3/31/2020 12:00:00 AM +00:00</t>
  </si>
  <si>
    <t>7/3/2020 6:05:09 AM +00:00</t>
  </si>
  <si>
    <t>3/1/2020 12:00:00 AM +00:00</t>
  </si>
  <si>
    <t>030720test</t>
  </si>
  <si>
    <t>7/3/2020 4:33:43 AM +00:00</t>
  </si>
  <si>
    <t>testi</t>
  </si>
  <si>
    <t>[{"comment":"okok","creator":"Heini Rantanen","timeStamp":"2020-07-06T05:00:36.435+00:00"}]</t>
  </si>
  <si>
    <t>7/1/2020 10:26:59 AM +00:00</t>
  </si>
  <si>
    <t>7/1/2020 12:00:00 AM +00:00</t>
  </si>
  <si>
    <t>hfhffggfgf</t>
  </si>
  <si>
    <t>7/1/2020 10:25:57 AM +00:00</t>
  </si>
  <si>
    <t>frffre</t>
  </si>
  <si>
    <t>Lande Packaging Supplies</t>
  </si>
  <si>
    <t>7/1/2020 8:37:45 AM +00:00</t>
  </si>
  <si>
    <t>testingattachment</t>
  </si>
  <si>
    <t>7/1/2020 8:37:39 AM +00:00</t>
  </si>
  <si>
    <t>010720sve1</t>
  </si>
  <si>
    <t>7/1/2020 8:37:33 AM +00:00</t>
  </si>
  <si>
    <t>010720sve3</t>
  </si>
  <si>
    <t>7/1/2020 8:37:27 AM +00:00</t>
  </si>
  <si>
    <t>010720foranna</t>
  </si>
  <si>
    <t>[{"comment":"Please recheck","creator":"Badarinath Raghunath","timeStamp":"2020-09-01T12:55:25.99+00:00"}]</t>
  </si>
  <si>
    <t>7/1/2020 8:37:21 AM +00:00</t>
  </si>
  <si>
    <t>xxxtest</t>
  </si>
  <si>
    <t>[{"comment":"Viesti","creator":"Suvi Vesterinen","timeStamp":"2020-08-26T12:39:06.473+00:00"}]</t>
  </si>
  <si>
    <t>7/1/2020 8:37:15 AM +00:00</t>
  </si>
  <si>
    <t>AMO01072020-wf1</t>
  </si>
  <si>
    <t>7/1/2020 8:37:09 AM +00:00</t>
  </si>
  <si>
    <t>010720anna2</t>
  </si>
  <si>
    <t>7/1/2020 8:37:03 AM +00:00</t>
  </si>
  <si>
    <t>7/1/2020 8:36:57 AM +00:00</t>
  </si>
  <si>
    <t>7/1/2020 8:36:51 AM +00:00</t>
  </si>
  <si>
    <t>7/1/2020 8:36:45 AM +00:00</t>
  </si>
  <si>
    <t>7/1/2020 8:36:39 AM +00:00</t>
  </si>
  <si>
    <t>7/1/2020 8:24:00 AM +00:00</t>
  </si>
  <si>
    <t>7/1/2020 8:12:39 AM +00:00</t>
  </si>
  <si>
    <t>testingxxxx</t>
  </si>
  <si>
    <t>7/1/2020 8:07:16 AM +00:00</t>
  </si>
  <si>
    <t>ttttt</t>
  </si>
  <si>
    <t>0.42</t>
  </si>
  <si>
    <t>3/7/2020 12:00:00 AM +00:00</t>
  </si>
  <si>
    <t>7/1/2020 8:06:42 AM +00:00</t>
  </si>
  <si>
    <t>2/26/2020 12:00:00 AM +00:00</t>
  </si>
  <si>
    <t>3/15/2020 12:00:00 AM +00:00</t>
  </si>
  <si>
    <t>ID-0</t>
  </si>
  <si>
    <t>110347518395504</t>
  </si>
  <si>
    <t>7/1/2020 6:54:42 AM +00:00</t>
  </si>
  <si>
    <t>amo06072020-11</t>
  </si>
  <si>
    <t>[{"comment":"te","creator":"Heini Rantanen","timeStamp":"2020-07-06T06:30:17.725+00:00"}]</t>
  </si>
  <si>
    <t>7/1/2020 6:25:48 AM +00:00</t>
  </si>
  <si>
    <t>demopmntrequest</t>
  </si>
  <si>
    <t>7/1/2020 5:57:29 AM +00:00</t>
  </si>
  <si>
    <t>AMO01072020-PR2</t>
  </si>
  <si>
    <t>COD</t>
  </si>
  <si>
    <t>7/1/2020 5:50:22 AM +00:00</t>
  </si>
  <si>
    <t>5.02</t>
  </si>
  <si>
    <t>7/1/2020 5:02:14 AM +00:00</t>
  </si>
  <si>
    <t>testi010720</t>
  </si>
  <si>
    <t>[{"comment":"Retry","creator":"Seppo Jokinen","timeStamp":"2020-07-02T15:43:28.99+00:00"}]</t>
  </si>
  <si>
    <t>7/1/2020 4:29:40 AM +00:00</t>
  </si>
  <si>
    <t>1</t>
  </si>
  <si>
    <t>6/30/2020 10:47:49 AM +00:00</t>
  </si>
  <si>
    <t>6/30/2020 12:00:00 AM +00:00</t>
  </si>
  <si>
    <t>100</t>
  </si>
  <si>
    <t>6/30/2020 8:43:33 AM +00:00</t>
  </si>
  <si>
    <t>dgfdgdfd</t>
  </si>
  <si>
    <t>1.26</t>
  </si>
  <si>
    <t>7/10/2020 12:00:00 AM +00:00</t>
  </si>
  <si>
    <t>6/30/2020 8:11:48 AM +00:00</t>
  </si>
  <si>
    <t>pmntreq_limit_error_1</t>
  </si>
  <si>
    <t>6/30/2020 7:41:32 AM +00:00</t>
  </si>
  <si>
    <t>restrictedheader</t>
  </si>
  <si>
    <t>6/30/2020 7:29:17 AM +00:00</t>
  </si>
  <si>
    <t>req1preset</t>
  </si>
  <si>
    <t>6/30/2020 6:30:39 AM +00:00</t>
  </si>
  <si>
    <t>testing300620</t>
  </si>
  <si>
    <t>6/30/2020 6:18:39 AM +00:00</t>
  </si>
  <si>
    <t>300620test</t>
  </si>
  <si>
    <t>6/30/2020 5:32:40 AM +00:00</t>
  </si>
  <si>
    <t>RED03</t>
  </si>
  <si>
    <t>6.0</t>
  </si>
  <si>
    <t>6/29/2020 10:20:28 PM +00:00</t>
  </si>
  <si>
    <t>6/29/2020 12:00:00 AM +00:00</t>
  </si>
  <si>
    <t>Vector demo 1</t>
  </si>
  <si>
    <t>[{"comment":"test comment 2","creator":"Tetiana Havrysh","timeStamp":"2020-06-29T22:21:58.967+00:00"},{"comment":"test comment 1","creator":"Tetiana Havrysh","timeStamp":"2020-06-29T22:21:52.562+00:00"}]</t>
  </si>
  <si>
    <t>6/29/2020 10:17:14 AM +00:00</t>
  </si>
  <si>
    <t>teadrgdfg</t>
  </si>
  <si>
    <t>6/29/2020 9:18:47 AM +00:00</t>
  </si>
  <si>
    <t>kkfpokfdsksp</t>
  </si>
  <si>
    <t>6/29/2020 6:46:57 AM +00:00</t>
  </si>
  <si>
    <t>pmntrequest300620</t>
  </si>
  <si>
    <t>[{"comment":"Hello","creator":"Badarinath Raghunath","timeStamp":"2020-07-01T04:41:11.098+00:00"},{"comment":"Hello","creator":"Badarinath Raghunath","timeStamp":"2020-07-01T14:57:10.006+00:00"}]</t>
  </si>
  <si>
    <t>6/29/2020 6:44:45 AM +00:00</t>
  </si>
  <si>
    <t>kdafjgpdaf</t>
  </si>
  <si>
    <t>6/26/2020 12:09:01 PM +00:00</t>
  </si>
  <si>
    <t>6/26/2020 12:00:00 AM +00:00</t>
  </si>
  <si>
    <t>7/26/2020 12:00:00 AM +00:00</t>
  </si>
  <si>
    <t>mobile_errors</t>
  </si>
  <si>
    <t>6/26/2020 12:08:55 PM +00:00</t>
  </si>
  <si>
    <t>fghdfj</t>
  </si>
  <si>
    <t>6/26/2020 12:08:49 PM +00:00</t>
  </si>
  <si>
    <t>errorfreeinvoice</t>
  </si>
  <si>
    <t>6/26/2020 12:08:44 PM +00:00</t>
  </si>
  <si>
    <t>6/26/2020 12:08:38 PM +00:00</t>
  </si>
  <si>
    <t>6/26/2020 12:08:32 PM +00:00</t>
  </si>
  <si>
    <t>6/26/2020 12:08:26 PM +00:00</t>
  </si>
  <si>
    <t>6/26/2020 12:08:20 PM +00:00</t>
  </si>
  <si>
    <t>6/26/2020 12:08:14 PM +00:00</t>
  </si>
  <si>
    <t>6/26/2020 12:08:08 PM +00:00</t>
  </si>
  <si>
    <t>6/26/2020 12:08:02 PM +00:00</t>
  </si>
  <si>
    <t>6/26/2020 12:07:56 PM +00:00</t>
  </si>
  <si>
    <t>6/26/2020 10:28:05 AM +00:00</t>
  </si>
  <si>
    <t>testiii</t>
  </si>
  <si>
    <t>6/26/2020 10:25:39 AM +00:00</t>
  </si>
  <si>
    <t>REQ22</t>
  </si>
  <si>
    <t>6/26/2020 10:22:32 AM +00:00</t>
  </si>
  <si>
    <t>REQ21</t>
  </si>
  <si>
    <t>6/26/2020 10:19:22 AM +00:00</t>
  </si>
  <si>
    <t>REQ20</t>
  </si>
  <si>
    <t>0.8</t>
  </si>
  <si>
    <t>6/26/2020 10:10:19 AM +00:00</t>
  </si>
  <si>
    <t>REQ18</t>
  </si>
  <si>
    <t>60.0</t>
  </si>
  <si>
    <t>1.2</t>
  </si>
  <si>
    <t>6/26/2020 10:06:35 AM +00:00</t>
  </si>
  <si>
    <t>REQ17</t>
  </si>
  <si>
    <t>-0.4</t>
  </si>
  <si>
    <t>6/26/2020 10:02:52 AM +00:00</t>
  </si>
  <si>
    <t>REQ16</t>
  </si>
  <si>
    <t>6/26/2020 8:45:23 AM +00:00</t>
  </si>
  <si>
    <t>REQ15</t>
  </si>
  <si>
    <t>6/26/2020 8:44:21 AM +00:00</t>
  </si>
  <si>
    <t>change AP</t>
  </si>
  <si>
    <t>6/26/2020 6:50:48 AM +00:00</t>
  </si>
  <si>
    <t>REQ14</t>
  </si>
  <si>
    <t>igdkogkgokgpokokokfdpokpokkkk</t>
  </si>
  <si>
    <t>6/26/2020 6:36:45 AM +00:00</t>
  </si>
  <si>
    <t>REQ12</t>
  </si>
  <si>
    <t>6/26/2020 6:19:36 AM +00:00</t>
  </si>
  <si>
    <t>REQ11</t>
  </si>
  <si>
    <t>6/26/2020 6:15:48 AM +00:00</t>
  </si>
  <si>
    <t>REQ10</t>
  </si>
  <si>
    <t>6/26/2020 5:54:59 AM +00:00</t>
  </si>
  <si>
    <t>REQ9</t>
  </si>
  <si>
    <t>6/26/2020 5:31:17 AM +00:00</t>
  </si>
  <si>
    <t>REQ8</t>
  </si>
  <si>
    <t>6/26/2020 5:24:20 AM +00:00</t>
  </si>
  <si>
    <t>REQ7</t>
  </si>
  <si>
    <t>6/26/2020 5:21:26 AM +00:00</t>
  </si>
  <si>
    <t>REQ6</t>
  </si>
  <si>
    <t>50.0</t>
  </si>
  <si>
    <t>6/26/2020 5:16:53 AM +00:00</t>
  </si>
  <si>
    <t>6/26/2020 5:05:32 AM +00:00</t>
  </si>
  <si>
    <t>REQ5</t>
  </si>
  <si>
    <t>6/26/2020 4:59:07 AM +00:00</t>
  </si>
  <si>
    <t>REQ4</t>
  </si>
  <si>
    <t>6/26/2020 4:49:40 AM +00:00</t>
  </si>
  <si>
    <t>REQ3</t>
  </si>
  <si>
    <t>6/26/2020 4:48:38 AM +00:00</t>
  </si>
  <si>
    <t>SEQ2</t>
  </si>
  <si>
    <t>6/26/2020 4:23:58 AM +00:00</t>
  </si>
  <si>
    <t>SEQ01</t>
  </si>
  <si>
    <t>7/25/2020 12:00:00 AM +00:00</t>
  </si>
  <si>
    <t>6/25/2020 3:04:14 PM +00:00</t>
  </si>
  <si>
    <t>6/25/2020 12:00:00 AM +00:00</t>
  </si>
  <si>
    <t>testtii</t>
  </si>
  <si>
    <t>6/25/2020 9:34:42 AM +00:00</t>
  </si>
  <si>
    <t>REG1</t>
  </si>
  <si>
    <t>2%D07</t>
  </si>
  <si>
    <t>7/2/2020 12:00:00 AM +00:00</t>
  </si>
  <si>
    <t>6/25/2020 9:32:01 AM +00:00</t>
  </si>
  <si>
    <t>paymentrequ</t>
  </si>
  <si>
    <t>6666</t>
  </si>
  <si>
    <t>6/25/2020 8:52:57 AM +00:00</t>
  </si>
  <si>
    <t>paymentREG1</t>
  </si>
  <si>
    <t>7/5/2020 12:00:00 AM +00:00</t>
  </si>
  <si>
    <t>6/25/2020 8:22:16 AM +00:00</t>
  </si>
  <si>
    <t>pmnt request1</t>
  </si>
  <si>
    <t>1111111333434355</t>
  </si>
  <si>
    <t>6/25/2020 7:52:34 AM +00:00</t>
  </si>
  <si>
    <t>250620pmntreq2</t>
  </si>
  <si>
    <t>6/24/2020 9:39:13 AM +00:00</t>
  </si>
  <si>
    <t>6/24/2020 12:00:00 AM +00:00</t>
  </si>
  <si>
    <t>testi2pmtReduest</t>
  </si>
  <si>
    <t>7/4/2020 12:00:00 AM +00:00</t>
  </si>
  <si>
    <t>6/24/2020 9:38:38 AM +00:00</t>
  </si>
  <si>
    <t>pmntReq_test_2</t>
  </si>
  <si>
    <t>1.4</t>
  </si>
  <si>
    <t>7/24/2020 12:00:00 AM +00:00</t>
  </si>
  <si>
    <t>6/24/2020 7:48:24 AM +00:00</t>
  </si>
  <si>
    <t>testi1pmtReduest</t>
  </si>
  <si>
    <t>6/24/2020 7:34:15 AM +00:00</t>
  </si>
  <si>
    <t>projecttest240620</t>
  </si>
  <si>
    <t>6/24/2020 7:34:09 AM +00:00</t>
  </si>
  <si>
    <t>project2/2640620</t>
  </si>
  <si>
    <t>6/24/2020 7:34:04 AM +00:00</t>
  </si>
  <si>
    <t>testingsuvi1</t>
  </si>
  <si>
    <t>10.37</t>
  </si>
  <si>
    <t>6/24/2020 7:33:58 AM +00:00</t>
  </si>
  <si>
    <t>greencircletest</t>
  </si>
  <si>
    <t>6/24/2020 7:33:52 AM +00:00</t>
  </si>
  <si>
    <t>saidogoaigh</t>
  </si>
  <si>
    <t>6/24/2020 7:24:41 AM +00:00</t>
  </si>
  <si>
    <t>6/24/2020 7:24:32 AM +00:00</t>
  </si>
  <si>
    <t>6/24/2020 7:24:24 AM +00:00</t>
  </si>
  <si>
    <t>6/24/2020 7:24:16 AM +00:00</t>
  </si>
  <si>
    <t>6/24/2020 7:24:07 AM +00:00</t>
  </si>
  <si>
    <t>6/24/2020 7:23:58 AM +00:00</t>
  </si>
  <si>
    <t>6/24/2020 7:23:48 AM +00:00</t>
  </si>
  <si>
    <t>0.03</t>
  </si>
  <si>
    <t>1234</t>
  </si>
  <si>
    <t>6/23/2020 6:55:04 PM +00:00</t>
  </si>
  <si>
    <t>6/23/2020 12:00:00 AM +00:00</t>
  </si>
  <si>
    <t>pmntReq_test_1</t>
  </si>
  <si>
    <t>5678</t>
  </si>
  <si>
    <t>6/22/2020 12:00:00 AM +00:00</t>
  </si>
  <si>
    <t>6/17/2020 5:40:18 AM +00:00</t>
  </si>
  <si>
    <t>6/17/2020 12:00:00 AM +00:00</t>
  </si>
  <si>
    <t>batcttperror1</t>
  </si>
  <si>
    <t>6/17/2020 5:40:12 AM +00:00</t>
  </si>
  <si>
    <t>batchttp3</t>
  </si>
  <si>
    <t>6/17/2020 5:40:06 AM +00:00</t>
  </si>
  <si>
    <t>BATChttp2</t>
  </si>
  <si>
    <t>6/17/2020 5:39:59 AM +00:00</t>
  </si>
  <si>
    <t>batcttp4</t>
  </si>
  <si>
    <t>6/17/2020 5:39:53 AM +00:00</t>
  </si>
  <si>
    <t>batchttp5</t>
  </si>
  <si>
    <t>0.29</t>
  </si>
  <si>
    <t>6/17/2020 5:39:47 AM +00:00</t>
  </si>
  <si>
    <t>batcttp6</t>
  </si>
  <si>
    <t>6/17/2020 5:39:40 AM +00:00</t>
  </si>
  <si>
    <t>batchttp7</t>
  </si>
  <si>
    <t>6/17/2020 5:39:34 AM +00:00</t>
  </si>
  <si>
    <t>batchttp8</t>
  </si>
  <si>
    <t>6/17/2020 5:39:28 AM +00:00</t>
  </si>
  <si>
    <t>6/17/2020 5:39:22 AM +00:00</t>
  </si>
  <si>
    <t>projectheadertest</t>
  </si>
  <si>
    <t>6/17/2020 5:39:15 AM +00:00</t>
  </si>
  <si>
    <t>6/17/2020 5:39:09 AM +00:00</t>
  </si>
  <si>
    <t>6/15/2020 6:08:51 AM +00:00</t>
  </si>
  <si>
    <t>6/15/2020 12:00:00 AM +00:00</t>
  </si>
  <si>
    <t>6/11/2020 7:55:25 AM +00:00</t>
  </si>
  <si>
    <t>6/11/2020 12:00:00 AM +00:00</t>
  </si>
  <si>
    <t>7/11/2020 12:00:00 AM +00:00</t>
  </si>
  <si>
    <t>6/11/2020 7:55:19 AM +00:00</t>
  </si>
  <si>
    <t>AMO11062020-55</t>
  </si>
  <si>
    <t>6/11/2020 7:55:14 AM +00:00</t>
  </si>
  <si>
    <t>AMO11062020-66</t>
  </si>
  <si>
    <t>6/11/2020 7:55:08 AM +00:00</t>
  </si>
  <si>
    <t>AMO11062020-77</t>
  </si>
  <si>
    <t>6/11/2020 7:55:02 AM +00:00</t>
  </si>
  <si>
    <t>6/11/2020 7:54:56 AM +00:00</t>
  </si>
  <si>
    <t>6/11/2020 7:54:49 AM +00:00</t>
  </si>
  <si>
    <t>6/11/2020 7:54:43 AM +00:00</t>
  </si>
  <si>
    <t>6/11/2020 7:54:38 AM +00:00</t>
  </si>
  <si>
    <t>110620sve1</t>
  </si>
  <si>
    <t>6/11/2020 7:54:32 AM +00:00</t>
  </si>
  <si>
    <t>6/11/2020 7:54:26 AM +00:00</t>
  </si>
  <si>
    <t>6/10/2020 1:57:37 PM +00:00</t>
  </si>
  <si>
    <t>UAH</t>
  </si>
  <si>
    <t>6/10/2020 12:00:00 AM +00:00</t>
  </si>
  <si>
    <t>55555</t>
  </si>
  <si>
    <t>6/10/2020 1:40:07 PM +00:00</t>
  </si>
  <si>
    <t>6/10/2020 11:28:30 AM +00:00</t>
  </si>
  <si>
    <t>RobotFramework_jjgkphzrvi</t>
  </si>
  <si>
    <t>6/10/2020 11:28:15 AM +00:00</t>
  </si>
  <si>
    <t>6/18/2020 12:00:00 AM +00:00</t>
  </si>
  <si>
    <t>6/8/2020 12:46:48 PM +00:00</t>
  </si>
  <si>
    <t>6/8/2020 12:00:00 AM +00:00</t>
  </si>
  <si>
    <t>delegatesuvi10</t>
  </si>
  <si>
    <t>6/8/2020 12:46:42 PM +00:00</t>
  </si>
  <si>
    <t>delegatesuvi11</t>
  </si>
  <si>
    <t>6/8/2020 12:46:36 PM +00:00</t>
  </si>
  <si>
    <t>6/8/2020 12:46:30 PM +00:00</t>
  </si>
  <si>
    <t>demodemodmoemdoe</t>
  </si>
  <si>
    <t>6/8/2020 12:46:24 PM +00:00</t>
  </si>
  <si>
    <t>6/8/2020 12:46:18 PM +00:00</t>
  </si>
  <si>
    <t>6/8/2020 12:46:12 PM +00:00</t>
  </si>
  <si>
    <t>6/8/2020 12:46:06 PM +00:00</t>
  </si>
  <si>
    <t>6/8/2020 12:46:00 PM +00:00</t>
  </si>
  <si>
    <t>6/8/2020 12:45:55 PM +00:00</t>
  </si>
  <si>
    <t>Delegatesuvi9</t>
  </si>
  <si>
    <t>6/8/2020 12:45:49 PM +00:00</t>
  </si>
  <si>
    <t>6/8/2020 12:45:43 PM +00:00</t>
  </si>
  <si>
    <t>6/8/2020 11:02:30 AM +00:00</t>
  </si>
  <si>
    <t>delegatesuvi2</t>
  </si>
  <si>
    <t>6/8/2020 11:02:24 AM +00:00</t>
  </si>
  <si>
    <t>delegatesuvi3</t>
  </si>
  <si>
    <t>6/8/2020 11:02:17 AM +00:00</t>
  </si>
  <si>
    <t>delegatesuvi4</t>
  </si>
  <si>
    <t>6/8/2020 11:02:11 AM +00:00</t>
  </si>
  <si>
    <t>sdajgpaoid</t>
  </si>
  <si>
    <t>6/8/2020 11:02:05 AM +00:00</t>
  </si>
  <si>
    <t>tÃ¤ppÃ¤testi</t>
  </si>
  <si>
    <t>6/8/2020 11:01:59 AM +00:00</t>
  </si>
  <si>
    <t>ykjktesojtapodsg</t>
  </si>
  <si>
    <t>6/8/2020 11:01:53 AM +00:00</t>
  </si>
  <si>
    <t>delegatesuvi5</t>
  </si>
  <si>
    <t>6/8/2020 11:01:47 AM +00:00</t>
  </si>
  <si>
    <t>delegatesuvi6</t>
  </si>
  <si>
    <t>6/8/2020 11:01:41 AM +00:00</t>
  </si>
  <si>
    <t>delegatesuvinroX</t>
  </si>
  <si>
    <t>6/8/2020 11:01:34 AM +00:00</t>
  </si>
  <si>
    <t>delegatesuvi1</t>
  </si>
  <si>
    <t>6/8/2020 11:01:28 AM +00:00</t>
  </si>
  <si>
    <t>delegatesuvinro66</t>
  </si>
  <si>
    <t>6/8/2020 11:01:22 AM +00:00</t>
  </si>
  <si>
    <t>delegatesuvi8</t>
  </si>
  <si>
    <t>6/8/2020 5:45:54 AM +00:00</t>
  </si>
  <si>
    <t>080620mobile1</t>
  </si>
  <si>
    <t>6/8/2020 5:45:48 AM +00:00</t>
  </si>
  <si>
    <t>test080620</t>
  </si>
  <si>
    <t>6/8/2020 5:45:42 AM +00:00</t>
  </si>
  <si>
    <t>test2080620</t>
  </si>
  <si>
    <t>6/8/2020 5:45:35 AM +00:00</t>
  </si>
  <si>
    <t>6/8/2020 5:45:29 AM +00:00</t>
  </si>
  <si>
    <t>6/8/2020 5:45:23 AM +00:00</t>
  </si>
  <si>
    <t>6/8/2020 5:45:17 AM +00:00</t>
  </si>
  <si>
    <t>6/8/2020 5:45:10 AM +00:00</t>
  </si>
  <si>
    <t>6/8/2020 5:45:04 AM +00:00</t>
  </si>
  <si>
    <t>6/8/2020 5:44:57 AM +00:00</t>
  </si>
  <si>
    <t>delegate testing</t>
  </si>
  <si>
    <t>6/8/2020 5:44:51 AM +00:00</t>
  </si>
  <si>
    <t>6/8/2020 5:44:44 AM +00:00</t>
  </si>
  <si>
    <t>6/5/2020 1:40:26 PM +00:00</t>
  </si>
  <si>
    <t>6/5/2020 12:00:00 AM +00:00</t>
  </si>
  <si>
    <t>6/5/2020 1:40:20 PM +00:00</t>
  </si>
  <si>
    <t>6/5/2020 1:40:14 PM +00:00</t>
  </si>
  <si>
    <t>6/5/2020 1:40:08 PM +00:00</t>
  </si>
  <si>
    <t>6/5/2020 1:40:02 PM +00:00</t>
  </si>
  <si>
    <t>6/5/2020 1:39:56 PM +00:00</t>
  </si>
  <si>
    <t>6/5/2020 1:39:50 PM +00:00</t>
  </si>
  <si>
    <t>6/5/2020 1:39:44 PM +00:00</t>
  </si>
  <si>
    <t>6/5/2020 1:39:37 PM +00:00</t>
  </si>
  <si>
    <t>6/5/2020 1:39:32 PM +00:00</t>
  </si>
  <si>
    <t>6/5/2020 1:39:25 PM +00:00</t>
  </si>
  <si>
    <t>delegationerrorsmobile</t>
  </si>
  <si>
    <t>6/5/2020 1:39:19 PM +00:00</t>
  </si>
  <si>
    <t>0506mobilerr2</t>
  </si>
  <si>
    <t>6/4/2020 10:53:12 AM +00:00</t>
  </si>
  <si>
    <t>6/4/2020 12:00:00 AM +00:00</t>
  </si>
  <si>
    <t>6/19/2020 12:00:00 AM +00:00</t>
  </si>
  <si>
    <t>AMO04062020-7</t>
  </si>
  <si>
    <t>6/4/2020 10:53:05 AM +00:00</t>
  </si>
  <si>
    <t>project2</t>
  </si>
  <si>
    <t>6/4/2020 10:52:58 AM +00:00</t>
  </si>
  <si>
    <t>suvinmobiilitesti1</t>
  </si>
  <si>
    <t>6/4/2020 10:52:51 AM +00:00</t>
  </si>
  <si>
    <t>040620splitdeleg</t>
  </si>
  <si>
    <t>6/4/2020 10:52:44 AM +00:00</t>
  </si>
  <si>
    <t>040620splitkicksin</t>
  </si>
  <si>
    <t>6/4/2020 10:52:37 AM +00:00</t>
  </si>
  <si>
    <t>project040620</t>
  </si>
  <si>
    <t>[{"comment":"Hello","creator":"Badarinath Raghunath","timeStamp":"2020-06-05T09:05:52.608+00:00"},{"comment":"Hello","creator":"Badarinath Raghunath","timeStamp":"2020-06-05T09:06:34.835+00:00"},{"comment":"First one ","creator":"Badarinath Raghunath","timeStamp":"2020-09-03T07:12:33.279+00:00"},{"comment":"Second one","creator":"Badarinath Raghunath","timeStamp":"2020-09-03T07:12:57.819+00:00"}]</t>
  </si>
  <si>
    <t>6/4/2020 10:52:30 AM +00:00</t>
  </si>
  <si>
    <t>test1</t>
  </si>
  <si>
    <t>6/4/2020 10:52:20 AM +00:00</t>
  </si>
  <si>
    <t>suvinlasku</t>
  </si>
  <si>
    <t>6/4/2020 10:52:13 AM +00:00</t>
  </si>
  <si>
    <t>testsetestsÃ¶lgagkj</t>
  </si>
  <si>
    <t>6/4/2020 10:52:06 AM +00:00</t>
  </si>
  <si>
    <t>050620test</t>
  </si>
  <si>
    <t>6/4/2020 10:51:59 AM +00:00</t>
  </si>
  <si>
    <t>6/4/2020 10:51:47 AM +00:00</t>
  </si>
  <si>
    <t>6/4/2020 10:43:50 AM +00:00</t>
  </si>
  <si>
    <t>doubletest2</t>
  </si>
  <si>
    <t>6/4/2020 10:43:44 AM +00:00</t>
  </si>
  <si>
    <t>AMO04062020-6</t>
  </si>
  <si>
    <t>6/4/2020 10:43:37 AM +00:00</t>
  </si>
  <si>
    <t>6/4/2020 9:08:41 AM +00:00</t>
  </si>
  <si>
    <t>delegation0406201</t>
  </si>
  <si>
    <t>6/4/2020 9:08:35 AM +00:00</t>
  </si>
  <si>
    <t>delegation0406202</t>
  </si>
  <si>
    <t>6/4/2020 9:08:28 AM +00:00</t>
  </si>
  <si>
    <t>delegation0406203</t>
  </si>
  <si>
    <t>6/4/2020 9:08:22 AM +00:00</t>
  </si>
  <si>
    <t>delegation0406204</t>
  </si>
  <si>
    <t>6/4/2020 9:08:16 AM +00:00</t>
  </si>
  <si>
    <t>delegation0406205</t>
  </si>
  <si>
    <t>6/4/2020 9:08:10 AM +00:00</t>
  </si>
  <si>
    <t>delegation0406206</t>
  </si>
  <si>
    <t>0.79</t>
  </si>
  <si>
    <t>6/4/2020 9:08:03 AM +00:00</t>
  </si>
  <si>
    <t>AMO04062020-2</t>
  </si>
  <si>
    <t>0.54</t>
  </si>
  <si>
    <t>6/4/2020 9:07:55 AM +00:00</t>
  </si>
  <si>
    <t>AMO04062020-4</t>
  </si>
  <si>
    <t>6/4/2020 9:07:49 AM +00:00</t>
  </si>
  <si>
    <t>AMO04062020-5</t>
  </si>
  <si>
    <t>6/4/2020 9:07:43 AM +00:00</t>
  </si>
  <si>
    <t>6/4/2020 9:07:36 AM +00:00</t>
  </si>
  <si>
    <t>delegation0406207</t>
  </si>
  <si>
    <t>6/4/2020 9:07:30 AM +00:00</t>
  </si>
  <si>
    <t>040620mobile2</t>
  </si>
  <si>
    <t>6/3/2020 9:25:19 AM +00:00</t>
  </si>
  <si>
    <t>6/3/2020 12:00:00 AM +00:00</t>
  </si>
  <si>
    <t>AMO03062020-tax1</t>
  </si>
  <si>
    <t>6/3/2020 9:25:14 AM +00:00</t>
  </si>
  <si>
    <t>AMO03062020-tax2</t>
  </si>
  <si>
    <t>6/3/2020 9:25:09 AM +00:00</t>
  </si>
  <si>
    <t>AMO03062020-87</t>
  </si>
  <si>
    <t>6/3/2020 9:25:04 AM +00:00</t>
  </si>
  <si>
    <t>AMO03062020-86</t>
  </si>
  <si>
    <t>25.0</t>
  </si>
  <si>
    <t>6/3/2020 9:24:59 AM +00:00</t>
  </si>
  <si>
    <t>AMO03062020-85</t>
  </si>
  <si>
    <t>6/3/2020 9:24:53 AM +00:00</t>
  </si>
  <si>
    <t>AMO03062020-chan</t>
  </si>
  <si>
    <t>6/3/2020 9:24:48 AM +00:00</t>
  </si>
  <si>
    <t>AMO03062020-change2</t>
  </si>
  <si>
    <t>6/2/2020 8:36:04 AM +00:00</t>
  </si>
  <si>
    <t>6/2/2020 12:00:00 AM +00:00</t>
  </si>
  <si>
    <t>AMO02062020-11</t>
  </si>
  <si>
    <t>6/2/2020 5:55:07 AM +00:00</t>
  </si>
  <si>
    <t>AMO02062020-88</t>
  </si>
  <si>
    <t>6/2/2020 5:55:01 AM +00:00</t>
  </si>
  <si>
    <t>AMO020602020-98</t>
  </si>
  <si>
    <t>6/2/2020 5:54:55 AM +00:00</t>
  </si>
  <si>
    <t>AMO03062020-1OK</t>
  </si>
  <si>
    <t>6/2/2020 5:54:49 AM +00:00</t>
  </si>
  <si>
    <t>AMO03062020-1</t>
  </si>
  <si>
    <t>40.4</t>
  </si>
  <si>
    <t>6/2/2020 5:54:43 AM +00:00</t>
  </si>
  <si>
    <t>AMO03062020-2high</t>
  </si>
  <si>
    <t>6/2/2020 5:54:36 AM +00:00</t>
  </si>
  <si>
    <t>AMO03062020-6qty</t>
  </si>
  <si>
    <t>10.1</t>
  </si>
  <si>
    <t>6/2/2020 5:54:30 AM +00:00</t>
  </si>
  <si>
    <t>AMO03062020-4low</t>
  </si>
  <si>
    <t>6/2/2020 5:54:24 AM +00:00</t>
  </si>
  <si>
    <t>AMO03062020-99</t>
  </si>
  <si>
    <t>50.1</t>
  </si>
  <si>
    <t>6/2/2020 5:54:18 AM +00:00</t>
  </si>
  <si>
    <t>AMO03062020-98</t>
  </si>
  <si>
    <t>6/2/2020 5:54:12 AM +00:00</t>
  </si>
  <si>
    <t>AMO03062020-firs10</t>
  </si>
  <si>
    <t>6/2/2020 5:54:06 AM +00:00</t>
  </si>
  <si>
    <t>AMO03062020-2nd10</t>
  </si>
  <si>
    <t>6/2/2020 5:54:00 AM +00:00</t>
  </si>
  <si>
    <t>AMO03062020-97</t>
  </si>
  <si>
    <t>6/1/2020 9:42:34 AM +00:00</t>
  </si>
  <si>
    <t>6/1/2020 12:00:00 AM +00:00</t>
  </si>
  <si>
    <t>010620suvi7</t>
  </si>
  <si>
    <t>6/1/2020 9:42:28 AM +00:00</t>
  </si>
  <si>
    <t>djfgpaogjp</t>
  </si>
  <si>
    <t>6/1/2020 9:42:21 AM +00:00</t>
  </si>
  <si>
    <t>AMO03062020-splitti02</t>
  </si>
  <si>
    <t>6/1/2020 9:42:15 AM +00:00</t>
  </si>
  <si>
    <t>AMO01062020-99</t>
  </si>
  <si>
    <t>6/1/2020 9:42:09 AM +00:00</t>
  </si>
  <si>
    <t>gadsjgpag</t>
  </si>
  <si>
    <t>6/1/2020 9:42:02 AM +00:00</t>
  </si>
  <si>
    <t>mobile1030620</t>
  </si>
  <si>
    <t>[{"comment":"Return","creator":"Suvi Vesterinen","timeStamp":"2020-06-03T12:38:13.899+00:00"}]</t>
  </si>
  <si>
    <t>6/1/2020 9:41:56 AM +00:00</t>
  </si>
  <si>
    <t>6/1/2020 9:41:49 AM +00:00</t>
  </si>
  <si>
    <t>AMO03062020-spli1</t>
  </si>
  <si>
    <t>6/1/2020 9:41:43 AM +00:00</t>
  </si>
  <si>
    <t>delegationBRAD030620</t>
  </si>
  <si>
    <t>[{"comment":"Testin","creator":"Suvi Vesterinen","timeStamp":"2020-08-12T09:37:33.793+00:00"}]</t>
  </si>
  <si>
    <t>6/1/2020 9:41:37 AM +00:00</t>
  </si>
  <si>
    <t>delegationmobile040620</t>
  </si>
  <si>
    <t>6/1/2020 9:41:30 AM +00:00</t>
  </si>
  <si>
    <t>6/1/2020 9:41:23 AM +00:00</t>
  </si>
  <si>
    <t>doubletest</t>
  </si>
  <si>
    <t>6/1/2020 7:58:38 AM +00:00</t>
  </si>
  <si>
    <t>010620suvi3</t>
  </si>
  <si>
    <t>-1.0</t>
  </si>
  <si>
    <t>6/1/2020 7:58:32 AM +00:00</t>
  </si>
  <si>
    <t>010620suvi4</t>
  </si>
  <si>
    <t>6/1/2020 7:58:26 AM +00:00</t>
  </si>
  <si>
    <t>010620suvi5</t>
  </si>
  <si>
    <t>6/1/2020 7:58:21 AM +00:00</t>
  </si>
  <si>
    <t>010620suvi6</t>
  </si>
  <si>
    <t>0.01</t>
  </si>
  <si>
    <t>6/1/2020 7:58:15 AM +00:00</t>
  </si>
  <si>
    <t>AMO01062020-9</t>
  </si>
  <si>
    <t>6/1/2020 7:58:09 AM +00:00</t>
  </si>
  <si>
    <t>6/1/2020 7:58:03 AM +00:00</t>
  </si>
  <si>
    <t>testldkgÃ¥sdgk</t>
  </si>
  <si>
    <t>6/1/2020 7:57:58 AM +00:00</t>
  </si>
  <si>
    <t>6/1/2020 7:57:52 AM +00:00</t>
  </si>
  <si>
    <t>6/1/2020 7:57:46 AM +00:00</t>
  </si>
  <si>
    <t>6/1/2020 7:57:40 AM +00:00</t>
  </si>
  <si>
    <t>6/1/2020 7:57:35 AM +00:00</t>
  </si>
  <si>
    <t>010620suvi2</t>
  </si>
  <si>
    <t>7/28/2020 12:00:00 AM +00:00</t>
  </si>
  <si>
    <t>5/29/2020 6:38:30 AM +00:00</t>
  </si>
  <si>
    <t>5/29/2020 12:00:00 AM +00:00</t>
  </si>
  <si>
    <t>6/28/2020 12:00:00 AM +00:00</t>
  </si>
  <si>
    <t>missingpmntmethod</t>
  </si>
  <si>
    <t>5/29/2020 6:38:25 AM +00:00</t>
  </si>
  <si>
    <t>testing290520</t>
  </si>
  <si>
    <t>5/29/2020 6:38:19 AM +00:00</t>
  </si>
  <si>
    <t>invoicetoerin</t>
  </si>
  <si>
    <t>5/29/2020 6:38:13 AM +00:00</t>
  </si>
  <si>
    <t>290520delechain</t>
  </si>
  <si>
    <t>5/29/2020 6:38:08 AM +00:00</t>
  </si>
  <si>
    <t>delechain2</t>
  </si>
  <si>
    <t>5/29/2020 6:38:02 AM +00:00</t>
  </si>
  <si>
    <t>delegationmobile5</t>
  </si>
  <si>
    <t>5/29/2020 6:37:57 AM +00:00</t>
  </si>
  <si>
    <t>sve010620</t>
  </si>
  <si>
    <t>5/29/2020 6:37:51 AM +00:00</t>
  </si>
  <si>
    <t>010620suvi1</t>
  </si>
  <si>
    <t>5/29/2020 6:37:46 AM +00:00</t>
  </si>
  <si>
    <t>5/29/2020 6:37:40 AM +00:00</t>
  </si>
  <si>
    <t>5/29/2020 6:37:34 AM +00:00</t>
  </si>
  <si>
    <t>5/29/2020 6:37:29 AM +00:00</t>
  </si>
  <si>
    <t>testsuvi1</t>
  </si>
  <si>
    <t>6/27/2020 12:00:00 AM +00:00</t>
  </si>
  <si>
    <t>5/28/2020 12:32:24 PM +00:00</t>
  </si>
  <si>
    <t>5/28/2020 12:00:00 AM +00:00</t>
  </si>
  <si>
    <t>sve280520</t>
  </si>
  <si>
    <t>5/28/2020 12:32:17 PM +00:00</t>
  </si>
  <si>
    <t>290520mobile1</t>
  </si>
  <si>
    <t>5/28/2020 12:32:12 PM +00:00</t>
  </si>
  <si>
    <t>290520mobile2</t>
  </si>
  <si>
    <t>5/28/2020 12:32:06 PM +00:00</t>
  </si>
  <si>
    <t>290520mobile3</t>
  </si>
  <si>
    <t>5/28/2020 12:32:00 PM +00:00</t>
  </si>
  <si>
    <t>uhuu</t>
  </si>
  <si>
    <t>5/28/2020 12:31:55 PM +00:00</t>
  </si>
  <si>
    <t>testestesetetestseteststes</t>
  </si>
  <si>
    <t>5/28/2020 12:31:49 PM +00:00</t>
  </si>
  <si>
    <t>290520mobile4</t>
  </si>
  <si>
    <t>5/28/2020 12:31:44 PM +00:00</t>
  </si>
  <si>
    <t>280520sve2</t>
  </si>
  <si>
    <t>5/28/2020 12:31:39 PM +00:00</t>
  </si>
  <si>
    <t>5/28/2020 12:31:33 PM +00:00</t>
  </si>
  <si>
    <t>5/28/2020 12:31:28 PM +00:00</t>
  </si>
  <si>
    <t>5/28/2020 12:31:23 PM +00:00</t>
  </si>
  <si>
    <t>5/28/2020 8:42:29 AM +00:00</t>
  </si>
  <si>
    <t>5/28/2020 7:35:29 AM +00:00</t>
  </si>
  <si>
    <t>5/20/2020 5:39:19 AM +00:00</t>
  </si>
  <si>
    <t>5/20/2020 12:00:00 AM +00:00</t>
  </si>
  <si>
    <t>5/20/2020 5:39:14 AM +00:00</t>
  </si>
  <si>
    <t>sve200520dele5</t>
  </si>
  <si>
    <t>5/30/2020 12:00:00 AM +00:00</t>
  </si>
  <si>
    <t>5/20/2020 5:39:08 AM +00:00</t>
  </si>
  <si>
    <t>test4444</t>
  </si>
  <si>
    <t>5/20/2020 5:39:02 AM +00:00</t>
  </si>
  <si>
    <t>deleg200520</t>
  </si>
  <si>
    <t>5/20/2020 5:38:57 AM +00:00</t>
  </si>
  <si>
    <t>2005202sve</t>
  </si>
  <si>
    <t>5/20/2020 5:38:51 AM +00:00</t>
  </si>
  <si>
    <t>test344434</t>
  </si>
  <si>
    <t>5/27/2020 12:00:00 AM +00:00</t>
  </si>
  <si>
    <t>5/20/2020 5:38:45 AM +00:00</t>
  </si>
  <si>
    <t>sve200520dele6</t>
  </si>
  <si>
    <t>[{"comment":"Please test","creator":"Badarinath Raghunath","timeStamp":"2020-05-20T06:34:51.907+00:00"},{"comment":"Please test","creator":"Badarinath Raghunath","timeStamp":"2020-05-20T06:37:07.938+00:00"},{"comment":"Invoice got stuck therefore I return it.\n","creator":"Steffen Halme","timeStamp":"2020-09-01T07:02:43.28+00:00"},{"comment":"testing","creator":"Suvi Vesterinen","timeStamp":"2020-09-02T06:46:09.249+00:00"}]</t>
  </si>
  <si>
    <t>5/20/2020 5:38:39 AM +00:00</t>
  </si>
  <si>
    <t>AMO20052020-12</t>
  </si>
  <si>
    <t>5/20/2020 5:38:34 AM +00:00</t>
  </si>
  <si>
    <t>testing220520</t>
  </si>
  <si>
    <t>usd3</t>
  </si>
  <si>
    <t>5/20/2020 5:38:28 AM +00:00</t>
  </si>
  <si>
    <t>220520testtest</t>
  </si>
  <si>
    <t>5/20/2020 5:38:22 AM +00:00</t>
  </si>
  <si>
    <t>test2</t>
  </si>
  <si>
    <t>-40.0</t>
  </si>
  <si>
    <t>5/20/2020 5:38:17 AM +00:00</t>
  </si>
  <si>
    <t>test3</t>
  </si>
  <si>
    <t>5/18/2020 7:43:30 AM +00:00</t>
  </si>
  <si>
    <t>5/18/2020 12:00:00 AM +00:00</t>
  </si>
  <si>
    <t>180520delegation2</t>
  </si>
  <si>
    <t>5/18/2020 7:43:24 AM +00:00</t>
  </si>
  <si>
    <t>180520delegation3</t>
  </si>
  <si>
    <t>5/18/2020 7:43:18 AM +00:00</t>
  </si>
  <si>
    <t>testi001</t>
  </si>
  <si>
    <t>5/18/2020 7:43:13 AM +00:00</t>
  </si>
  <si>
    <t>180520delegation4</t>
  </si>
  <si>
    <t>5/18/2020 7:43:07 AM +00:00</t>
  </si>
  <si>
    <t>180520delegation5</t>
  </si>
  <si>
    <t>5/18/2020 7:43:01 AM +00:00</t>
  </si>
  <si>
    <t>180520delegation1</t>
  </si>
  <si>
    <t>5/18/2020 7:42:56 AM +00:00</t>
  </si>
  <si>
    <t>180520delegation6</t>
  </si>
  <si>
    <t>5/18/2020 7:42:50 AM +00:00</t>
  </si>
  <si>
    <t>bank1</t>
  </si>
  <si>
    <t>5/18/2020 7:42:44 AM +00:00</t>
  </si>
  <si>
    <t>Historymobile</t>
  </si>
  <si>
    <t>5/18/2020 7:42:38 AM +00:00</t>
  </si>
  <si>
    <t>APmobile</t>
  </si>
  <si>
    <t>5/18/2020 7:42:32 AM +00:00</t>
  </si>
  <si>
    <t>historyweb</t>
  </si>
  <si>
    <t>5/18/2020 7:42:27 AM +00:00</t>
  </si>
  <si>
    <t>grouptest2</t>
  </si>
  <si>
    <t>7/12/2020 12:00:00 AM +00:00</t>
  </si>
  <si>
    <t>5/13/2020 8:08:43 AM +00:00</t>
  </si>
  <si>
    <t>5/13/2020 12:00:00 AM +00:00</t>
  </si>
  <si>
    <t>6/12/2020 12:00:00 AM +00:00</t>
  </si>
  <si>
    <t>delegation130520ERIN</t>
  </si>
  <si>
    <t>5/13/2020 8:08:37 AM +00:00</t>
  </si>
  <si>
    <t>AMO13052020-09</t>
  </si>
  <si>
    <t>5/13/2020 8:08:31 AM +00:00</t>
  </si>
  <si>
    <t>testing130520</t>
  </si>
  <si>
    <t>5/13/2020 8:08:26 AM +00:00</t>
  </si>
  <si>
    <t>5/13/2020 8:08:20 AM +00:00</t>
  </si>
  <si>
    <t>testestesojfpsd</t>
  </si>
  <si>
    <t>5/13/2020 8:08:14 AM +00:00</t>
  </si>
  <si>
    <t>kdjgpsaoidgj</t>
  </si>
  <si>
    <t>0.2</t>
  </si>
  <si>
    <t>5/13/2020 8:08:08 AM +00:00</t>
  </si>
  <si>
    <t>AMO13052020-11</t>
  </si>
  <si>
    <t>5/23/2020 12:00:00 AM +00:00</t>
  </si>
  <si>
    <t>5/13/2020 8:08:03 AM +00:00</t>
  </si>
  <si>
    <t>140520history</t>
  </si>
  <si>
    <t>5/13/2020 8:07:57 AM +00:00</t>
  </si>
  <si>
    <t>140520history2</t>
  </si>
  <si>
    <t>5/13/2020 8:07:51 AM +00:00</t>
  </si>
  <si>
    <t>AMO1305202-00</t>
  </si>
  <si>
    <t>[{"comment":"ali","creator":"Anna Meller-Ollila","timeStamp":"2020-05-13T10:23:48.137+00:00"}]</t>
  </si>
  <si>
    <t>5/13/2020 8:07:45 AM +00:00</t>
  </si>
  <si>
    <t>delegation130520BRAD</t>
  </si>
  <si>
    <t>5/13/2020 8:07:38 AM +00:00</t>
  </si>
  <si>
    <t>140520history3</t>
  </si>
  <si>
    <t>5/12/2020 11:36:49 AM +00:00</t>
  </si>
  <si>
    <t>5/12/2020 12:00:00 AM +00:00</t>
  </si>
  <si>
    <t>mainaccountname</t>
  </si>
  <si>
    <t>5/11/2020 6:30:01 PM +00:00</t>
  </si>
  <si>
    <t>5/11/2020 12:00:00 AM +00:00</t>
  </si>
  <si>
    <t>110520sv</t>
  </si>
  <si>
    <t>5/11/2020 6:29:55 PM +00:00</t>
  </si>
  <si>
    <t>110520testing</t>
  </si>
  <si>
    <t>5/11/2020 6:29:49 PM +00:00</t>
  </si>
  <si>
    <t>svtesting1</t>
  </si>
  <si>
    <t>5/11/2020 6:29:43 PM +00:00</t>
  </si>
  <si>
    <t>onemoretest</t>
  </si>
  <si>
    <t>5/11/2020 6:29:37 PM +00:00</t>
  </si>
  <si>
    <t>sve120520</t>
  </si>
  <si>
    <t>5/11/2020 6:29:32 PM +00:00</t>
  </si>
  <si>
    <t>5/11/2020 6:29:26 PM +00:00</t>
  </si>
  <si>
    <t>happytest</t>
  </si>
  <si>
    <t>5/11/2020 6:29:20 PM +00:00</t>
  </si>
  <si>
    <t>mainaccname2</t>
  </si>
  <si>
    <t>5/11/2020 6:29:14 PM +00:00</t>
  </si>
  <si>
    <t>defaulltmainaccount</t>
  </si>
  <si>
    <t>5/11/2020 6:29:09 PM +00:00</t>
  </si>
  <si>
    <t>5/11/2020 6:29:03 PM +00:00</t>
  </si>
  <si>
    <t>110520wf</t>
  </si>
  <si>
    <t>5/11/2020 6:28:57 PM +00:00</t>
  </si>
  <si>
    <t>6/7/2020 12:00:00 AM +00:00</t>
  </si>
  <si>
    <t>5/8/2020 6:04:25 AM +00:00</t>
  </si>
  <si>
    <t>5/8/2020 12:00:00 AM +00:00</t>
  </si>
  <si>
    <t>080520sve</t>
  </si>
  <si>
    <t>5/8/2020 6:04:20 AM +00:00</t>
  </si>
  <si>
    <t>080520project</t>
  </si>
  <si>
    <t>5/8/2020 6:04:14 AM +00:00</t>
  </si>
  <si>
    <t>dele080520</t>
  </si>
  <si>
    <t>5/8/2020 6:04:08 AM +00:00</t>
  </si>
  <si>
    <t>5/8/2020 6:04:03 AM +00:00</t>
  </si>
  <si>
    <t>SIWA-1117</t>
  </si>
  <si>
    <t>AirCarrier</t>
  </si>
  <si>
    <t>Air Cargo Carrier</t>
  </si>
  <si>
    <t>5/8/2020 6:03:57 AM +00:00</t>
  </si>
  <si>
    <t>dele2080520</t>
  </si>
  <si>
    <t>5/8/2020 6:03:51 AM +00:00</t>
  </si>
  <si>
    <t>dele3080520</t>
  </si>
  <si>
    <t>5/8/2020 6:03:45 AM +00:00</t>
  </si>
  <si>
    <t>same time</t>
  </si>
  <si>
    <t>5/8/2020 6:03:40 AM +00:00</t>
  </si>
  <si>
    <t>5/8/2020 6:03:34 AM +00:00</t>
  </si>
  <si>
    <t>delegation1080520</t>
  </si>
  <si>
    <t>5/8/2020 6:03:28 AM +00:00</t>
  </si>
  <si>
    <t>5/8/2020 6:03:23 AM +00:00</t>
  </si>
  <si>
    <t>6/6/2020 12:00:00 AM +00:00</t>
  </si>
  <si>
    <t>5/7/2020 12:03:32 PM +00:00</t>
  </si>
  <si>
    <t>5/7/2020 12:00:00 AM +00:00</t>
  </si>
  <si>
    <t>070520dele3</t>
  </si>
  <si>
    <t>5/7/2020 12:03:27 PM +00:00</t>
  </si>
  <si>
    <t>dele4sve</t>
  </si>
  <si>
    <t>5/7/2020 12:03:21 PM +00:00</t>
  </si>
  <si>
    <t>5/7/2020 12:03:15 PM +00:00</t>
  </si>
  <si>
    <t>5/7/2020 12:03:10 PM +00:00</t>
  </si>
  <si>
    <t>5/7/2020 12:03:04 PM +00:00</t>
  </si>
  <si>
    <t>5/7/2020 12:02:59 PM +00:00</t>
  </si>
  <si>
    <t>5/7/2020 12:02:53 PM +00:00</t>
  </si>
  <si>
    <t>5/7/2020 12:02:47 PM +00:00</t>
  </si>
  <si>
    <t>070520dele2</t>
  </si>
  <si>
    <t>5/7/2020 12:02:41 PM +00:00</t>
  </si>
  <si>
    <t>5/7/2020 12:02:36 PM +00:00</t>
  </si>
  <si>
    <t>5/7/2020 12:02:30 PM +00:00</t>
  </si>
  <si>
    <t>5/7/2020 12:00:06 PM +00:00</t>
  </si>
  <si>
    <t>5/7/2020 12:00:00 PM +00:00</t>
  </si>
  <si>
    <t>5/7/2020 11:59:54 AM +00:00</t>
  </si>
  <si>
    <t>5/7/2020 11:59:48 AM +00:00</t>
  </si>
  <si>
    <t>5/7/2020 11:59:43 AM +00:00</t>
  </si>
  <si>
    <t>5/7/2020 11:59:37 AM +00:00</t>
  </si>
  <si>
    <t>5/7/2020 11:59:32 AM +00:00</t>
  </si>
  <si>
    <t>5/7/2020 11:59:26 AM +00:00</t>
  </si>
  <si>
    <t>5/7/2020 11:59:20 AM +00:00</t>
  </si>
  <si>
    <t>5/7/2020 11:59:15 AM +00:00</t>
  </si>
  <si>
    <t>5/7/2020 11:59:09 AM +00:00</t>
  </si>
  <si>
    <t>5/7/2020 11:59:02 AM +00:00</t>
  </si>
  <si>
    <t>5/6/2020 12:58:07 PM +00:00</t>
  </si>
  <si>
    <t>5/6/2020 12:00:00 AM +00:00</t>
  </si>
  <si>
    <t>060520dele2</t>
  </si>
  <si>
    <t>[{"comment":"send back","creator":"Suvi Vesterinen","timeStamp":"2020-05-06T13:10:07.727+00:00"}]</t>
  </si>
  <si>
    <t>5/6/2020 12:58:01 PM +00:00</t>
  </si>
  <si>
    <t>DELE070520</t>
  </si>
  <si>
    <t>5/6/2020 12:57:56 PM +00:00</t>
  </si>
  <si>
    <t>060520dele3</t>
  </si>
  <si>
    <t>5/6/2020 12:57:50 PM +00:00</t>
  </si>
  <si>
    <t>070520dele1</t>
  </si>
  <si>
    <t>5/6/2020 12:57:44 PM +00:00</t>
  </si>
  <si>
    <t>5/6/2020 12:57:38 PM +00:00</t>
  </si>
  <si>
    <t>5/6/2020 12:57:33 PM +00:00</t>
  </si>
  <si>
    <t>5/6/2020 12:57:27 PM +00:00</t>
  </si>
  <si>
    <t>5/6/2020 12:57:21 PM +00:00</t>
  </si>
  <si>
    <t>5/6/2020 12:57:15 PM +00:00</t>
  </si>
  <si>
    <t>5/6/2020 12:57:10 PM +00:00</t>
  </si>
  <si>
    <t>060520dele1</t>
  </si>
  <si>
    <t>5/6/2020 12:57:03 PM +00:00</t>
  </si>
  <si>
    <t>5/5/2020 10:51:55 AM +00:00</t>
  </si>
  <si>
    <t>5/5/2020 12:00:00 AM +00:00</t>
  </si>
  <si>
    <t>0505sv10</t>
  </si>
  <si>
    <t>5/5/2020 10:51:49 AM +00:00</t>
  </si>
  <si>
    <t>050520sv11</t>
  </si>
  <si>
    <t>5/5/2020 10:51:43 AM +00:00</t>
  </si>
  <si>
    <t>060520sv1</t>
  </si>
  <si>
    <t>5/5/2020 10:51:37 AM +00:00</t>
  </si>
  <si>
    <t>060520sv2</t>
  </si>
  <si>
    <t>5/5/2020 10:51:32 AM +00:00</t>
  </si>
  <si>
    <t>060520sv4</t>
  </si>
  <si>
    <t>5/5/2020 10:51:26 AM +00:00</t>
  </si>
  <si>
    <t>060520sv9</t>
  </si>
  <si>
    <t>5/5/2020 10:51:21 AM +00:00</t>
  </si>
  <si>
    <t>24.87</t>
  </si>
  <si>
    <t>5/5/2020 10:51:15 AM +00:00</t>
  </si>
  <si>
    <t>060520sv7</t>
  </si>
  <si>
    <t>5/5/2020 10:51:09 AM +00:00</t>
  </si>
  <si>
    <t>060520sv8</t>
  </si>
  <si>
    <t>5/5/2020 10:51:04 AM +00:00</t>
  </si>
  <si>
    <t>060520sv10</t>
  </si>
  <si>
    <t>5/5/2020 10:50:58 AM +00:00</t>
  </si>
  <si>
    <t>5/5/2020 10:50:52 AM +00:00</t>
  </si>
  <si>
    <t>5/4/2020 5:38:40 AM +00:00</t>
  </si>
  <si>
    <t>5/4/2020 12:00:00 AM +00:00</t>
  </si>
  <si>
    <t>040520sve</t>
  </si>
  <si>
    <t>5/4/2020 5:38:34 AM +00:00</t>
  </si>
  <si>
    <t>FunInTheSun</t>
  </si>
  <si>
    <t>5/4/2020 5:38:29 AM +00:00</t>
  </si>
  <si>
    <t>WeHadFun</t>
  </si>
  <si>
    <t>5/4/2020 5:38:23 AM +00:00</t>
  </si>
  <si>
    <t>sve050520</t>
  </si>
  <si>
    <t>5/4/2020 5:38:18 AM +00:00</t>
  </si>
  <si>
    <t>may4th</t>
  </si>
  <si>
    <t>5/4/2020 5:38:12 AM +00:00</t>
  </si>
  <si>
    <t>050520sv1</t>
  </si>
  <si>
    <t>5/4/2020 5:38:07 AM +00:00</t>
  </si>
  <si>
    <t>050520sv2</t>
  </si>
  <si>
    <t>5/4/2020 5:38:01 AM +00:00</t>
  </si>
  <si>
    <t>050520sv3</t>
  </si>
  <si>
    <t>5/4/2020 5:37:55 AM +00:00</t>
  </si>
  <si>
    <t>050520sv4</t>
  </si>
  <si>
    <t>5/4/2020 5:37:50 AM +00:00</t>
  </si>
  <si>
    <t>050520sv6</t>
  </si>
  <si>
    <t>5/4/2020 5:37:44 AM +00:00</t>
  </si>
  <si>
    <t>050520sv7</t>
  </si>
  <si>
    <t>5/4/2020 5:37:39 AM +00:00</t>
  </si>
  <si>
    <t>050520sv8</t>
  </si>
  <si>
    <t>4/29/2020 10:06:11 AM +00:00</t>
  </si>
  <si>
    <t>4/29/2020 12:00:00 AM +00:00</t>
  </si>
  <si>
    <t>sve290420-2</t>
  </si>
  <si>
    <t>4/29/2020 10:06:05 AM +00:00</t>
  </si>
  <si>
    <t>30042020</t>
  </si>
  <si>
    <t>4/29/2020 10:05:59 AM +00:00</t>
  </si>
  <si>
    <t>sve300420201</t>
  </si>
  <si>
    <t>4/29/2020 10:05:53 AM +00:00</t>
  </si>
  <si>
    <t>sve3004203</t>
  </si>
  <si>
    <t>4/29/2020 10:05:48 AM +00:00</t>
  </si>
  <si>
    <t>4/29/2020 10:05:42 AM +00:00</t>
  </si>
  <si>
    <t>3004205</t>
  </si>
  <si>
    <t>4/29/2020 10:05:36 AM +00:00</t>
  </si>
  <si>
    <t>testeste</t>
  </si>
  <si>
    <t>4/29/2020 10:05:31 AM +00:00</t>
  </si>
  <si>
    <t>testingagain</t>
  </si>
  <si>
    <t>4/29/2020 10:05:25 AM +00:00</t>
  </si>
  <si>
    <t>4/29/2020 10:05:19 AM +00:00</t>
  </si>
  <si>
    <t>sve290420</t>
  </si>
  <si>
    <t>4/29/2020 10:05:14 AM +00:00</t>
  </si>
  <si>
    <t>sve290420-1</t>
  </si>
  <si>
    <t>4/29/2020 10:05:08 AM +00:00</t>
  </si>
  <si>
    <t>4/27/2020 8:05:51 AM +00:00</t>
  </si>
  <si>
    <t>4/27/2020 12:00:00 AM +00:00</t>
  </si>
  <si>
    <t>AMO27042020-17</t>
  </si>
  <si>
    <t>4/27/2020 8:05:45 AM +00:00</t>
  </si>
  <si>
    <t>AMO27042020-SUB1</t>
  </si>
  <si>
    <t>4/27/2020 8:05:39 AM +00:00</t>
  </si>
  <si>
    <t>AMO27042020-SUB2</t>
  </si>
  <si>
    <t>[{"comment":"testi","creator":"Heini Rantanen","timeStamp":"2020-04-27T13:14:18.325+00:00"}]</t>
  </si>
  <si>
    <t>4/27/2020 8:05:34 AM +00:00</t>
  </si>
  <si>
    <t>AMO27042020-SUB3</t>
  </si>
  <si>
    <t>4/27/2020 8:05:27 AM +00:00</t>
  </si>
  <si>
    <t>AMO27042020-99</t>
  </si>
  <si>
    <t>4/27/2020 8:05:22 AM +00:00</t>
  </si>
  <si>
    <t>AMO27042020-98</t>
  </si>
  <si>
    <t>4/27/2020 8:05:16 AM +00:00</t>
  </si>
  <si>
    <t>AMO27042020-10</t>
  </si>
  <si>
    <t>4/27/2020 8:05:10 AM +00:00</t>
  </si>
  <si>
    <t>AMO270402020-990</t>
  </si>
  <si>
    <t>4/27/2020 8:05:04 AM +00:00</t>
  </si>
  <si>
    <t>AMO2704112020</t>
  </si>
  <si>
    <t>4/27/2020 8:04:59 AM +00:00</t>
  </si>
  <si>
    <t>AMO27042020-11</t>
  </si>
  <si>
    <t>4/27/2020 8:04:53 AM +00:00</t>
  </si>
  <si>
    <t>sve270420</t>
  </si>
  <si>
    <t>4/27/2020 8:04:47 AM +00:00</t>
  </si>
  <si>
    <t>AMO27242020-11</t>
  </si>
  <si>
    <t>20000.02</t>
  </si>
  <si>
    <t>5/21/2020 12:00:00 AM +00:00</t>
  </si>
  <si>
    <t>4/21/2020 4:57:23 PM +00:00</t>
  </si>
  <si>
    <t>4/21/2020 12:00:00 AM +00:00</t>
  </si>
  <si>
    <t>AMO-WF21042023</t>
  </si>
  <si>
    <t>4/21/2020 9:27:54 AM +00:00</t>
  </si>
  <si>
    <t>4/21/2020 9:27:51 AM +00:00</t>
  </si>
  <si>
    <t>6/20/2020 12:00:00 AM +00:00</t>
  </si>
  <si>
    <t>4/21/2020 9:22:24 AM +00:00</t>
  </si>
  <si>
    <t>ml-7</t>
  </si>
  <si>
    <t>4/21/2020 9:22:21 AM +00:00</t>
  </si>
  <si>
    <t>ml-8</t>
  </si>
  <si>
    <t>4/21/2020 5:48:08 AM +00:00</t>
  </si>
  <si>
    <t>ksdjgaoir</t>
  </si>
  <si>
    <t>4/21/2020 5:48:01 AM +00:00</t>
  </si>
  <si>
    <t>sve2104203</t>
  </si>
  <si>
    <t>4/21/2020 5:47:55 AM +00:00</t>
  </si>
  <si>
    <t>inverinh</t>
  </si>
  <si>
    <t>4/21/2020 5:47:49 AM +00:00</t>
  </si>
  <si>
    <t>test210420</t>
  </si>
  <si>
    <t>4/21/2020 5:47:42 AM +00:00</t>
  </si>
  <si>
    <t>4/21/2020 5:47:22 AM +00:00</t>
  </si>
  <si>
    <t>sve210420</t>
  </si>
  <si>
    <t>4/21/2020 5:47:16 AM +00:00</t>
  </si>
  <si>
    <t>4/21/2020 5:47:09 AM +00:00</t>
  </si>
  <si>
    <t>test240420</t>
  </si>
  <si>
    <t>4/21/2020 5:47:03 AM +00:00</t>
  </si>
  <si>
    <t>4/21/2020 5:46:57 AM +00:00</t>
  </si>
  <si>
    <t>4/20/2020 12:15:24 PM +00:00</t>
  </si>
  <si>
    <t>4/20/2020 12:00:00 AM +00:00</t>
  </si>
  <si>
    <t>Default company</t>
  </si>
  <si>
    <t>4/20/2020 12:15:18 PM +00:00</t>
  </si>
  <si>
    <t>sveadvrule1test</t>
  </si>
  <si>
    <t>4/20/2020 12:15:11 PM +00:00</t>
  </si>
  <si>
    <t>AMO27042020-20</t>
  </si>
  <si>
    <t>4/20/2020 12:15:05 PM +00:00</t>
  </si>
  <si>
    <t>sveadvrule2test</t>
  </si>
  <si>
    <t>4/20/2020 12:14:59 PM +00:00</t>
  </si>
  <si>
    <t>sve2004203</t>
  </si>
  <si>
    <t>4/20/2020 12:14:53 PM +00:00</t>
  </si>
  <si>
    <t>sve2004204</t>
  </si>
  <si>
    <t>4/20/2020 12:14:46 PM +00:00</t>
  </si>
  <si>
    <t>4/20/2020 12:14:40 PM +00:00</t>
  </si>
  <si>
    <t>4/20/2020 12:14:34 PM +00:00</t>
  </si>
  <si>
    <t>4/20/2020 12:14:27 PM +00:00</t>
  </si>
  <si>
    <t>4/20/2020 12:14:21 PM +00:00</t>
  </si>
  <si>
    <t>4/20/2020 12:14:15 PM +00:00</t>
  </si>
  <si>
    <t>4/16/2020 8:17:41 AM +00:00</t>
  </si>
  <si>
    <t>4/16/2020 12:00:00 AM +00:00</t>
  </si>
  <si>
    <t>5/16/2020 12:00:00 AM +00:00</t>
  </si>
  <si>
    <t>aha</t>
  </si>
  <si>
    <t>4/16/2020 8:17:34 AM +00:00</t>
  </si>
  <si>
    <t>hr-1099</t>
  </si>
  <si>
    <t>4/16/2020 8:17:27 AM +00:00</t>
  </si>
  <si>
    <t>AMO17042020</t>
  </si>
  <si>
    <t>4/16/2020 8:17:17 AM +00:00</t>
  </si>
  <si>
    <t>sve170420</t>
  </si>
  <si>
    <t>4/16/2020 8:17:10 AM +00:00</t>
  </si>
  <si>
    <t>sve1704201</t>
  </si>
  <si>
    <t>4/16/2020 8:16:55 AM +00:00</t>
  </si>
  <si>
    <t>sve1704203</t>
  </si>
  <si>
    <t>4/16/2020 8:16:46 AM +00:00</t>
  </si>
  <si>
    <t>AMO0202</t>
  </si>
  <si>
    <t>4/16/2020 8:16:39 AM +00:00</t>
  </si>
  <si>
    <t>hdhfkegfjegf</t>
  </si>
  <si>
    <t>4/16/2020 8:16:32 AM +00:00</t>
  </si>
  <si>
    <t>4/16/2020 8:16:25 AM +00:00</t>
  </si>
  <si>
    <t>4/16/2020 8:16:16 AM +00:00</t>
  </si>
  <si>
    <t>4/16/2020 5:48:18 AM +00:00</t>
  </si>
  <si>
    <t>sve160420</t>
  </si>
  <si>
    <t>4/16/2020 5:48:11 AM +00:00</t>
  </si>
  <si>
    <t>4/16/2020 5:48:05 AM +00:00</t>
  </si>
  <si>
    <t>4/16/2020 5:47:58 AM +00:00</t>
  </si>
  <si>
    <t>4/16/2020 5:47:52 AM +00:00</t>
  </si>
  <si>
    <t>4/16/2020 5:47:46 AM +00:00</t>
  </si>
  <si>
    <t>4/16/2020 5:47:40 AM +00:00</t>
  </si>
  <si>
    <t>4/16/2020 5:47:34 AM +00:00</t>
  </si>
  <si>
    <t>4/16/2020 5:47:27 AM +00:00</t>
  </si>
  <si>
    <t>4/16/2020 5:47:21 AM +00:00</t>
  </si>
  <si>
    <t>4/16/2020 5:47:14 AM +00:00</t>
  </si>
  <si>
    <t>4/16/2020 5:47:08 AM +00:00</t>
  </si>
  <si>
    <t>4/14/2020 6:54:19 AM +00:00</t>
  </si>
  <si>
    <t>4/14/2020 12:00:00 AM +00:00</t>
  </si>
  <si>
    <t>4/14/2020 6:54:13 AM +00:00</t>
  </si>
  <si>
    <t>4/6/2020 7:46:47 AM +00:00</t>
  </si>
  <si>
    <t>4/6/2020 12:00:00 AM +00:00</t>
  </si>
  <si>
    <t>delegation test</t>
  </si>
  <si>
    <t>4/6/2020 7:46:41 AM +00:00</t>
  </si>
  <si>
    <t>4/6/2020 7:46:35 AM +00:00</t>
  </si>
  <si>
    <t>4/6/2020 7:46:30 AM +00:00</t>
  </si>
  <si>
    <t>4/6/2020 7:46:24 AM +00:00</t>
  </si>
  <si>
    <t>4/6/2020 7:46:18 AM +00:00</t>
  </si>
  <si>
    <t>4/6/2020 7:46:12 AM +00:00</t>
  </si>
  <si>
    <t>4/6/2020 7:46:07 AM +00:00</t>
  </si>
  <si>
    <t>4/6/2020 7:46:01 AM +00:00</t>
  </si>
  <si>
    <t>4/6/2020 7:45:55 AM +00:00</t>
  </si>
  <si>
    <t>4/6/2020 7:45:49 AM +00:00</t>
  </si>
  <si>
    <t>sve0604202</t>
  </si>
  <si>
    <t>8.0</t>
  </si>
  <si>
    <t>3/14/2020 12:00:00 AM +00:00</t>
  </si>
  <si>
    <t>4/2/2020 6:42:55 AM +00:00</t>
  </si>
  <si>
    <t>2/13/2020 12:00:00 AM +00:00</t>
  </si>
  <si>
    <t>2/27/2020 12:00:00 AM +00:00</t>
  </si>
  <si>
    <t>AMO02042020-00</t>
  </si>
  <si>
    <t>RF40180000055700</t>
  </si>
  <si>
    <t>5/2/2020 12:00:00 AM +00:00</t>
  </si>
  <si>
    <t>4/2/2020 6:41:12 AM +00:00</t>
  </si>
  <si>
    <t>4/2/2020 12:00:00 AM +00:00</t>
  </si>
  <si>
    <t>AMO02042020-998</t>
  </si>
  <si>
    <t>4/2/2020 6:41:07 AM +00:00</t>
  </si>
  <si>
    <t>sve0204207</t>
  </si>
  <si>
    <t>4/2/2020 6:40:56 AM +00:00</t>
  </si>
  <si>
    <t>0304201</t>
  </si>
  <si>
    <t>4/12/2020 12:00:00 AM +00:00</t>
  </si>
  <si>
    <t>4/2/2020 6:40:50 AM +00:00</t>
  </si>
  <si>
    <t>sve0604201</t>
  </si>
  <si>
    <t>4/2/2020 6:40:45 AM +00:00</t>
  </si>
  <si>
    <t>0204201</t>
  </si>
  <si>
    <t>4/2/2020 6:40:33 AM +00:00</t>
  </si>
  <si>
    <t>sve0204203</t>
  </si>
  <si>
    <t>4/2/2020 6:40:22 AM +00:00</t>
  </si>
  <si>
    <t>4/2/2020 6:40:16 AM +00:00</t>
  </si>
  <si>
    <t>4/2/2020 6:40:11 AM +00:00</t>
  </si>
  <si>
    <t>4/1/2020 10:39:11 AM +00:00</t>
  </si>
  <si>
    <t>4/1/2020 12:00:00 AM +00:00</t>
  </si>
  <si>
    <t>4/1/2020 10:39:05 AM +00:00</t>
  </si>
  <si>
    <t>4/11/2020 12:00:00 AM +00:00</t>
  </si>
  <si>
    <t>4/1/2020 10:38:58 AM +00:00</t>
  </si>
  <si>
    <t>5/1/2020 12:00:00 AM +00:00</t>
  </si>
  <si>
    <t>AMO01042020-9</t>
  </si>
  <si>
    <t>3/30/2020 4:58:36 AM +00:00</t>
  </si>
  <si>
    <t>3/30/2020 12:00:00 AM +00:00</t>
  </si>
  <si>
    <t>sve30032001</t>
  </si>
  <si>
    <t>24.65</t>
  </si>
  <si>
    <t>3/30/2020 4:58:30 AM +00:00</t>
  </si>
  <si>
    <t>3103201</t>
  </si>
  <si>
    <t>26.81</t>
  </si>
  <si>
    <t>3/30/2020 4:58:25 AM +00:00</t>
  </si>
  <si>
    <t>sve310320</t>
  </si>
  <si>
    <t>3/30/2020 4:58:19 AM +00:00</t>
  </si>
  <si>
    <t>vihtori1</t>
  </si>
  <si>
    <t>56.09</t>
  </si>
  <si>
    <t>3/30/2020 4:58:13 AM +00:00</t>
  </si>
  <si>
    <t>sve3103203</t>
  </si>
  <si>
    <t>26.79</t>
  </si>
  <si>
    <t>3/30/2020 4:58:08 AM +00:00</t>
  </si>
  <si>
    <t>sve3103204</t>
  </si>
  <si>
    <t>3/30/2020 4:58:02 AM +00:00</t>
  </si>
  <si>
    <t>sve31032005</t>
  </si>
  <si>
    <t>3/30/2020 4:57:56 AM +00:00</t>
  </si>
  <si>
    <t>01042020</t>
  </si>
  <si>
    <t>3/30/2020 4:57:51 AM +00:00</t>
  </si>
  <si>
    <t>3/30/2020 4:57:45 AM +00:00</t>
  </si>
  <si>
    <t>3/30/2020 4:57:39 AM +00:00</t>
  </si>
  <si>
    <t>3/30/2020 4:57:33 AM +00:00</t>
  </si>
  <si>
    <t>341276350</t>
  </si>
  <si>
    <t>3/28/2020 7:48:11 AM +00:00</t>
  </si>
  <si>
    <t>12/4/2019 12:00:00 AM +00:00</t>
  </si>
  <si>
    <t>1/3/2020 12:00:00 AM +00:00</t>
  </si>
  <si>
    <t>AMO29032020-4</t>
  </si>
  <si>
    <t>903079484725</t>
  </si>
  <si>
    <t>3/28/2020 7:38:26 AM +00:00</t>
  </si>
  <si>
    <t>AMO29032020-5</t>
  </si>
  <si>
    <t>3/28/2020 7:02:29 AM +00:00</t>
  </si>
  <si>
    <t>AMO27042020-21</t>
  </si>
  <si>
    <t>18567.82</t>
  </si>
  <si>
    <t>4/24/2020 12:00:00 AM +00:00</t>
  </si>
  <si>
    <t>3/25/2020 11:34:33 AM +00:00</t>
  </si>
  <si>
    <t>3/25/2020 12:00:00 AM +00:00</t>
  </si>
  <si>
    <t>khdhskd</t>
  </si>
  <si>
    <t>4/23/2020 12:00:00 AM +00:00</t>
  </si>
  <si>
    <t>3/24/2020 11:18:27 AM +00:00</t>
  </si>
  <si>
    <t>3/24/2020 12:00:00 AM +00:00</t>
  </si>
  <si>
    <t>sve240320</t>
  </si>
  <si>
    <t>3/24/2020 11:18:20 AM +00:00</t>
  </si>
  <si>
    <t>3/24/2020 11:18:13 AM +00:00</t>
  </si>
  <si>
    <t>svetest5</t>
  </si>
  <si>
    <t>PAYROLL_CK</t>
  </si>
  <si>
    <t>3/24/2020 11:18:06 AM +00:00</t>
  </si>
  <si>
    <t>AMO2503202-1</t>
  </si>
  <si>
    <t>4/3/2020 12:00:00 AM +00:00</t>
  </si>
  <si>
    <t>3/24/2020 11:17:59 AM +00:00</t>
  </si>
  <si>
    <t>jokunumero</t>
  </si>
  <si>
    <t>3/24/2020 11:17:52 AM +00:00</t>
  </si>
  <si>
    <t>AMO26032020-3</t>
  </si>
  <si>
    <t>3/24/2020 11:17:45 AM +00:00</t>
  </si>
  <si>
    <t>3/24/2020 11:17:39 AM +00:00</t>
  </si>
  <si>
    <t>3/24/2020 11:17:32 AM +00:00</t>
  </si>
  <si>
    <t>3/24/2020 11:17:25 AM +00:00</t>
  </si>
  <si>
    <t>3/24/2020 11:17:18 AM +00:00</t>
  </si>
  <si>
    <t>3/24/2020 11:17:09 AM +00:00</t>
  </si>
  <si>
    <t>3/24/2020 7:38:47 AM +00:00</t>
  </si>
  <si>
    <t>3/24/2020 7:35:49 AM +00:00</t>
  </si>
  <si>
    <t>91.8</t>
  </si>
  <si>
    <t>3/23/2020 6:20:29 AM +00:00</t>
  </si>
  <si>
    <t>suvi02</t>
  </si>
  <si>
    <t>3/23/2020 6:17:03 AM +00:00</t>
  </si>
  <si>
    <t>suvi01</t>
  </si>
  <si>
    <t>3/20/2020 8:00:37 AM +00:00</t>
  </si>
  <si>
    <t>3/20/2020 12:00:00 AM +00:00</t>
  </si>
  <si>
    <t>3/20/2020 7:55:29 AM +00:00</t>
  </si>
  <si>
    <t>3/19/2020 7:21:41 AM +00:00</t>
  </si>
  <si>
    <t>3/19/2020 12:00:00 AM +00:00</t>
  </si>
  <si>
    <t>3/19/2020 7:21:35 AM +00:00</t>
  </si>
  <si>
    <t>3/19/2020 7:21:29 AM +00:00</t>
  </si>
  <si>
    <t>3/19/2020 7:21:23 AM +00:00</t>
  </si>
  <si>
    <t>3/19/2020 7:21:17 AM +00:00</t>
  </si>
  <si>
    <t>3/19/2020 7:21:11 AM +00:00</t>
  </si>
  <si>
    <t>3/19/2020 7:21:05 AM +00:00</t>
  </si>
  <si>
    <t>3/19/2020 7:20:59 AM +00:00</t>
  </si>
  <si>
    <t>3/19/2020 7:20:53 AM +00:00</t>
  </si>
  <si>
    <t>3/19/2020 7:20:47 AM +00:00</t>
  </si>
  <si>
    <t>3/19/2020 7:20:40 AM +00:00</t>
  </si>
  <si>
    <t>4/18/2020 12:00:00 AM +00:00</t>
  </si>
  <si>
    <t>3/19/2020 7:20:34 AM +00:00</t>
  </si>
  <si>
    <t>sve190320</t>
  </si>
  <si>
    <t>3/17/2020 12:47:46 PM +00:00</t>
  </si>
  <si>
    <t>3/17/2020 10:21:42 AM +00:00</t>
  </si>
  <si>
    <t>3/17/2020 12:00:00 AM +00:00</t>
  </si>
  <si>
    <t>3/17/2020 10:21:36 AM +00:00</t>
  </si>
  <si>
    <t>sve17032002</t>
  </si>
  <si>
    <t>3/17/2020 10:21:30 AM +00:00</t>
  </si>
  <si>
    <t>sve17032003</t>
  </si>
  <si>
    <t>3/17/2020 10:21:24 AM +00:00</t>
  </si>
  <si>
    <t>3/17/2020 10:21:18 AM +00:00</t>
  </si>
  <si>
    <t>hjgfd</t>
  </si>
  <si>
    <t>3/17/2020 10:21:12 AM +00:00</t>
  </si>
  <si>
    <t>3/17/2020 10:21:07 AM +00:00</t>
  </si>
  <si>
    <t>3/17/2020 10:21:01 AM +00:00</t>
  </si>
  <si>
    <t>3/17/2020 10:20:55 AM +00:00</t>
  </si>
  <si>
    <t>sve170320</t>
  </si>
  <si>
    <t>3/17/2020 10:20:49 AM +00:00</t>
  </si>
  <si>
    <t>sve17032001</t>
  </si>
  <si>
    <t>3/13/2020 11:46:05 AM +00:00</t>
  </si>
  <si>
    <t>3/13/2020 12:00:00 AM +00:00</t>
  </si>
  <si>
    <t>3/13/2020 11:42:35 AM +00:00</t>
  </si>
  <si>
    <t>2</t>
  </si>
  <si>
    <t>4/10/2020 12:00:00 AM +00:00</t>
  </si>
  <si>
    <t>3/11/2020 1:21:18 PM +00:00</t>
  </si>
  <si>
    <t>3/11/2020 12:00:00 AM +00:00</t>
  </si>
  <si>
    <t>sve1103202001</t>
  </si>
  <si>
    <t>0.12</t>
  </si>
  <si>
    <t>3/11/2020 1:21:13 PM +00:00</t>
  </si>
  <si>
    <t>svetest11032020003</t>
  </si>
  <si>
    <t>1.22</t>
  </si>
  <si>
    <t>3/11/2020 1:21:08 PM +00:00</t>
  </si>
  <si>
    <t>svetest11032020002</t>
  </si>
  <si>
    <t>0.35</t>
  </si>
  <si>
    <t>3/11/2020 1:21:03 PM +00:00</t>
  </si>
  <si>
    <t>svetest11032020004</t>
  </si>
  <si>
    <t>21.32</t>
  </si>
  <si>
    <t>3/11/2020 1:20:58 PM +00:00</t>
  </si>
  <si>
    <t>svetest11032020005</t>
  </si>
  <si>
    <t>24.93</t>
  </si>
  <si>
    <t>3/11/2020 1:20:53 PM +00:00</t>
  </si>
  <si>
    <t>sve11032020008</t>
  </si>
  <si>
    <t>25.18</t>
  </si>
  <si>
    <t>3/11/2020 1:20:47 PM +00:00</t>
  </si>
  <si>
    <t>svetest11032020009</t>
  </si>
  <si>
    <t>3/11/2020 1:20:42 PM +00:00</t>
  </si>
  <si>
    <t>svetest1103202010</t>
  </si>
  <si>
    <t>27.35</t>
  </si>
  <si>
    <t>3/11/2020 1:20:37 PM +00:00</t>
  </si>
  <si>
    <t>sve11032020</t>
  </si>
  <si>
    <t>4.38</t>
  </si>
  <si>
    <t>3/11/2020 1:20:32 PM +00:00</t>
  </si>
  <si>
    <t>AMO11032020-7</t>
  </si>
  <si>
    <t>3/11/2020 1:20:27 PM +00:00</t>
  </si>
  <si>
    <t>AMO11032020-2</t>
  </si>
  <si>
    <t>9.74</t>
  </si>
  <si>
    <t>3/11/2020 1:20:20 PM +00:00</t>
  </si>
  <si>
    <t>AMO11032020-4</t>
  </si>
  <si>
    <t>4/5/2020 12:00:00 AM +00:00</t>
  </si>
  <si>
    <t>3/6/2020 7:23:58 AM +00:00</t>
  </si>
  <si>
    <t>3/6/2020 12:00:00 AM +00:00</t>
  </si>
  <si>
    <t>sve0603202</t>
  </si>
  <si>
    <t>0.15</t>
  </si>
  <si>
    <t>3/6/2020 7:23:52 AM +00:00</t>
  </si>
  <si>
    <t>sve06032003</t>
  </si>
  <si>
    <t>3/6/2020 7:23:47 AM +00:00</t>
  </si>
  <si>
    <t>sve06032004</t>
  </si>
  <si>
    <t>0.49</t>
  </si>
  <si>
    <t>3/6/2020 7:23:42 AM +00:00</t>
  </si>
  <si>
    <t>sve060320</t>
  </si>
  <si>
    <t>28.98</t>
  </si>
  <si>
    <t>3/6/2020 7:23:36 AM +00:00</t>
  </si>
  <si>
    <t>sve06032005</t>
  </si>
  <si>
    <t>3/6/2020 7:23:31 AM +00:00</t>
  </si>
  <si>
    <t>sve06032006</t>
  </si>
  <si>
    <t>25.52</t>
  </si>
  <si>
    <t>3/6/2020 7:23:26 AM +00:00</t>
  </si>
  <si>
    <t>sve06032007</t>
  </si>
  <si>
    <t>25.81</t>
  </si>
  <si>
    <t>3/6/2020 7:23:20 AM +00:00</t>
  </si>
  <si>
    <t>sve06032008</t>
  </si>
  <si>
    <t>3/6/2020 7:23:15 AM +00:00</t>
  </si>
  <si>
    <t>AMO12122019-type</t>
  </si>
  <si>
    <t>3/6/2020 7:23:10 AM +00:00</t>
  </si>
  <si>
    <t>AMO06032020-6565</t>
  </si>
  <si>
    <t>0.44</t>
  </si>
  <si>
    <t>3/6/2020 7:23:05 AM +00:00</t>
  </si>
  <si>
    <t>AMO09032020-1</t>
  </si>
  <si>
    <t>3/6/2020 7:23:00 AM +00:00</t>
  </si>
  <si>
    <t>AMO09032020-2</t>
  </si>
  <si>
    <t>4/4/2020 12:00:00 AM +00:00</t>
  </si>
  <si>
    <t>3/5/2020 6:22:25 AM +00:00</t>
  </si>
  <si>
    <t>3/5/2020 12:00:00 AM +00:00</t>
  </si>
  <si>
    <t>AMO05032020-1</t>
  </si>
  <si>
    <t>2/24/2020 12:54:30 PM +00:00</t>
  </si>
  <si>
    <t>2/24/2020 12:00:00 AM +00:00</t>
  </si>
  <si>
    <t>AMO24022020-99</t>
  </si>
  <si>
    <t>2/24/2020 5:57:03 AM +00:00</t>
  </si>
  <si>
    <t>AMO24022020-1</t>
  </si>
  <si>
    <t>2/23/2020 4:52:09 PM +00:00</t>
  </si>
  <si>
    <t>2/23/2020 12:00:00 AM +00:00</t>
  </si>
  <si>
    <t>3/9/2020 12:00:00 AM +00:00</t>
  </si>
  <si>
    <t>AMO240220202-1</t>
  </si>
  <si>
    <t>2/23/2020 4:51:54 PM +00:00</t>
  </si>
  <si>
    <t>AMO23022020-2</t>
  </si>
  <si>
    <t>3/21/2020 12:00:00 AM +00:00</t>
  </si>
  <si>
    <t>2/20/2020 3:47:16 PM +00:00</t>
  </si>
  <si>
    <t>2/20/2020 12:00:00 AM +00:00</t>
  </si>
  <si>
    <t>AMO-self approval2</t>
  </si>
  <si>
    <t>2/20/2020 7:23:30 AM +00:00</t>
  </si>
  <si>
    <t>AMO20022020-01</t>
  </si>
  <si>
    <t>2/18/2020 5:40:40 PM +00:00</t>
  </si>
  <si>
    <t>2/18/2020 12:00:00 AM +00:00</t>
  </si>
  <si>
    <t>AMO18022020-1</t>
  </si>
  <si>
    <t>2/18/2020 5:40:34 PM +00:00</t>
  </si>
  <si>
    <t>AMO19022020-1</t>
  </si>
  <si>
    <t>2/18/2020 5:40:27 PM +00:00</t>
  </si>
  <si>
    <t>2/6/2020 6:23:21 AM +00:00</t>
  </si>
  <si>
    <t>2/6/2020 12:00:00 AM +00:00</t>
  </si>
  <si>
    <t>2/6/2020 6:23:15 AM +00:00</t>
  </si>
  <si>
    <t>2/6/2020 6:23:09 AM +00:00</t>
  </si>
  <si>
    <t>2/6/2020 6:23:02 AM +00:00</t>
  </si>
  <si>
    <t>0.38</t>
  </si>
  <si>
    <t>1/27/2020 12:21:12 PM +00:00</t>
  </si>
  <si>
    <t>1/27/2020 12:00:00 AM +00:00</t>
  </si>
  <si>
    <t>AMO27012020-1</t>
  </si>
  <si>
    <t>4.65</t>
  </si>
  <si>
    <t>2/19/2020 12:00:00 AM +00:00</t>
  </si>
  <si>
    <t>1/20/2020 8:24:46 AM +00:00</t>
  </si>
  <si>
    <t>1/20/2020 12:00:00 AM +00:00</t>
  </si>
  <si>
    <t>AMO2012020-8</t>
  </si>
  <si>
    <t>1/20/2020 8:24:40 AM +00:00</t>
  </si>
  <si>
    <t>AMO20012020-9</t>
  </si>
  <si>
    <t>1/20/2020 8:24:35 AM +00:00</t>
  </si>
  <si>
    <t>1/20/2020 8:24:29 AM +00:00</t>
  </si>
  <si>
    <t>4.4</t>
  </si>
  <si>
    <t>1/20/2020 8:00:52 AM +00:00</t>
  </si>
  <si>
    <t>AMO20012020-5a</t>
  </si>
  <si>
    <t>1/20/2020 8:00:46 AM +00:00</t>
  </si>
  <si>
    <t>AMO20012020-5</t>
  </si>
  <si>
    <t>1/20/2020 8:00:40 AM +00:00</t>
  </si>
  <si>
    <t>AMO20012020-6</t>
  </si>
  <si>
    <t>1/20/2020 8:00:35 AM +00:00</t>
  </si>
  <si>
    <t>AMO20012020-7</t>
  </si>
  <si>
    <t>1/20/2020 7:17:11 AM +00:00</t>
  </si>
  <si>
    <t>AMO20012020-1</t>
  </si>
  <si>
    <t>6.9</t>
  </si>
  <si>
    <t>1/20/2020 7:17:05 AM +00:00</t>
  </si>
  <si>
    <t>AMO20012020-02</t>
  </si>
  <si>
    <t>1/20/2020 7:17:00 AM +00:00</t>
  </si>
  <si>
    <t>AMO20012020-3</t>
  </si>
  <si>
    <t>1/20/2020 7:16:54 AM +00:00</t>
  </si>
  <si>
    <t>AMO20012020-4</t>
  </si>
  <si>
    <t>1/14/2020 8:51:38 AM +00:00</t>
  </si>
  <si>
    <t>1/14/2020 12:00:00 AM +00:00</t>
  </si>
  <si>
    <t>AMO14012019-02</t>
  </si>
  <si>
    <t>2/12/2020 12:00:00 AM +00:00</t>
  </si>
  <si>
    <t>1/13/2020 10:39:15 AM +00:00</t>
  </si>
  <si>
    <t>1/13/2020 12:00:00 AM +00:00</t>
  </si>
  <si>
    <t>AMO13012019-VAL</t>
  </si>
  <si>
    <t>9.08</t>
  </si>
  <si>
    <t>2/9/2020 12:00:00 AM +00:00</t>
  </si>
  <si>
    <t>1/10/2020 2:05:20 PM +00:00</t>
  </si>
  <si>
    <t>1/10/2020 12:00:00 AM +00:00</t>
  </si>
  <si>
    <t>2/22/2020 12:00:00 AM +00:00</t>
  </si>
  <si>
    <t>AMO73672</t>
  </si>
  <si>
    <t>8145080</t>
  </si>
  <si>
    <t>1/10/2020 1:48:20 PM +00:00</t>
  </si>
  <si>
    <t>AMO16</t>
  </si>
  <si>
    <t>1/10/2020 11:29:21 AM +00:00</t>
  </si>
  <si>
    <t>AMO10012019-22</t>
  </si>
  <si>
    <t>1/10/2020 11:29:15 AM +00:00</t>
  </si>
  <si>
    <t>AMO14012020-11</t>
  </si>
  <si>
    <t>1/10/2020 11:29:10 AM +00:00</t>
  </si>
  <si>
    <t>0.46</t>
  </si>
  <si>
    <t>3/10/2020 12:00:00 AM +00:00</t>
  </si>
  <si>
    <t>1/10/2020 11:29:04 AM +00:00</t>
  </si>
  <si>
    <t>ESATEST1</t>
  </si>
  <si>
    <t>1/3/2020 12:56:08 PM +00:00</t>
  </si>
  <si>
    <t>AMO09012019-1</t>
  </si>
  <si>
    <t>1/3/2020 12:56:02 PM +00:00</t>
  </si>
  <si>
    <t>1/3/2020 12:55:55 PM +00:00</t>
  </si>
  <si>
    <t>1/3/2020 12:55:47 PM +00:00</t>
  </si>
  <si>
    <t>2/1/2020 12:00:00 AM +00:00</t>
  </si>
  <si>
    <t>1/2/2020 6:27:26 AM +00:00</t>
  </si>
  <si>
    <t>1/2/2020 12:00:00 AM +00:00</t>
  </si>
  <si>
    <t>AMO02012020-1</t>
  </si>
  <si>
    <t>1/2/2020 6:27:20 AM +00:00</t>
  </si>
  <si>
    <t>AMO02012020-2</t>
  </si>
  <si>
    <t>1/2/2020 6:27:14 AM +00:00</t>
  </si>
  <si>
    <t>AMO41111</t>
  </si>
  <si>
    <t>1/2/2020 6:27:06 AM +00:00</t>
  </si>
  <si>
    <t>AMO02012019-4</t>
  </si>
  <si>
    <t>4%D20</t>
  </si>
  <si>
    <t>1/23/2020 12:00:00 AM +00:00</t>
  </si>
  <si>
    <t>12/30/2019 12:20:44 PM +00:00</t>
  </si>
  <si>
    <t>2/2/2020 12:00:00 AM +00:00</t>
  </si>
  <si>
    <t>amo</t>
  </si>
  <si>
    <t>PDC</t>
  </si>
  <si>
    <t>12/30/2019 12:00:00 AM +00:00</t>
  </si>
  <si>
    <t>12/23/2019 12:38:20 PM +00:00</t>
  </si>
  <si>
    <t>12/23/2019 12:00:00 AM +00:00</t>
  </si>
  <si>
    <t>1/22/2020 12:00:00 AM +00:00</t>
  </si>
  <si>
    <t>AMO23122019-1</t>
  </si>
  <si>
    <t>7.5</t>
  </si>
  <si>
    <t>12/13/2019 9:47:22 AM +00:00</t>
  </si>
  <si>
    <t>12/13/2019 12:00:00 AM +00:00</t>
  </si>
  <si>
    <t>LINK100</t>
  </si>
  <si>
    <t>2/3/2020 12:00:00 AM +00:00</t>
  </si>
  <si>
    <t>11/14/2019 11:43:58 AM +00:00</t>
  </si>
  <si>
    <t>hr-closed1</t>
  </si>
  <si>
    <t>1/1/2001 12:00:00 AM +00:00</t>
  </si>
  <si>
    <t>10/31/2019 1:10:11 PM +00:00</t>
  </si>
  <si>
    <t>12/31/2019 12:00:00 AM +00:00</t>
  </si>
  <si>
    <t>104</t>
  </si>
  <si>
    <t>Best Supplier - Europe</t>
  </si>
  <si>
    <t>10/31/2019 1:09:10 PM +00:00</t>
  </si>
  <si>
    <t>4/5/2014 12:00:00 AM +00:00</t>
  </si>
  <si>
    <t>AMOOOtak</t>
  </si>
  <si>
    <t>4/1/2014 12:00:00 AM +00:00</t>
  </si>
  <si>
    <t>JULIAF</t>
  </si>
  <si>
    <t>Julia Funderburk</t>
  </si>
  <si>
    <t>2.01</t>
  </si>
  <si>
    <t>4/11/2014 12:00:00 AM +00:00</t>
  </si>
  <si>
    <t>10/31/2019 9:46:06 AM +00:00</t>
  </si>
  <si>
    <t>3/2/2020 12:00:00 AM +00:00</t>
  </si>
  <si>
    <t>AppLimit2</t>
  </si>
  <si>
    <t>[{"comment":"Please check","creator":"Chandrashekara Siddappa","timeStamp":"2020-03-02T07:01:31.956+00:00"},{"comment":"Test\n","creator":"Suvi Vesterinen","timeStamp":"2020-05-04T14:39:49.895+00:00"}]</t>
  </si>
  <si>
    <t>1/24/2020 12:00:00 AM +00:00</t>
  </si>
  <si>
    <t>10/22/2019 10:56:48 AM +00:00</t>
  </si>
  <si>
    <t>1/16/2020 12:00:00 AM +00:00</t>
  </si>
  <si>
    <t>app</t>
  </si>
  <si>
    <t>[{"comment":"Please review","creator":"Badarinath Raghunath","timeStamp":"2020-01-15T10:19:32.931+00:00"},{"comment":"Rgu","creator":"Badarinath Raghunath","timeStamp":"2020-09-02T19:44:45.643+00:00"},{"comment":"Child2","creator":"Badarinath Raghunath","timeStamp":"2020-09-02T20:18:46.527+00:00"},{"comment":"Ryyy","creator":"Badarinath Raghunath","timeStamp":"2020-09-02T19:55:29.998+00:00"},{"comment":"tri1","creator":"Badarinath Raghunath","timeStamp":"2020-09-02T20:33:18.727+00:00"},{"comment":"G","creator":"Badarinath Raghunath","timeStamp":"2020-09-03T06:34:17.607+00:00"},{"comment":"Hello","creator":"Badarinath Raghunath","timeStamp":"2020-09-18T10:56:27.456+00:00"},{"comment":"Please check","creator":"Badarinath Raghunath","timeStamp":"2020-09-18T11:47:51.745+00:00"},{"comment":"Hello","creator":"Badarinath Raghunath","timeStamp":"2020-09-18T10:56:27.835+00:00"}]</t>
  </si>
  <si>
    <t>10/22/2019 10:19:31 AM +00:00</t>
  </si>
  <si>
    <t>Test_Yesterday</t>
  </si>
  <si>
    <t>[{"comment":"Please review","creator":"Badarinath Raghunath","timeStamp":"2020-01-15T10:19:13.952+00:00"}]</t>
  </si>
  <si>
    <t>5/1/2014 12:00:00 AM +00:00</t>
  </si>
  <si>
    <t>9/10/2019 7:00:44 AM +00:00</t>
  </si>
  <si>
    <t>Tmrw</t>
  </si>
  <si>
    <t>[{"comment":"Jj\n","creator":"Badarinath Raghunath","timeStamp":"2020-06-29T11:48:17.424+00:00"},{"comment":"Enter new comment...","creator":"Badarinath Raghunath","timeStamp":"2020-09-29T10:31:25.701+00:00"},{"comment":"test","creator":"Badarinath Raghunath","timeStamp":"2020-09-29T11:02:27.167+00:00"},{"comment":"Test 1 ","creator":"Badarinath Raghunath","timeStamp":"2020-09-29T11:37:49.668+00:00"},{"comment":"Ssghk","creator":"Badarinath Raghunath","timeStamp":"2020-09-29T11:50:08.532+00:00"},{"comment":"Close test","creator":"Badarinath Raghunath","timeStamp":"2020-09-29T11:51:49.19+00:00"},{"comment":"Test","creator":"Badarinath Raghunath","timeStamp":"2020-09-29T12:08:39.287+00:00"},{"comment":"test","creator":"Badarinath Raghunath","timeStamp":"2020-09-29T10:39:46.325+00:00"},{"comment":"Test","creator":"Badarinath Raghunath","timeStamp":"2020-09-29T10:53:04.198+00:00"},{"comment":"Eerggvhks ","creator":"Badarinath Raghunath","timeStamp":"2020-09-29T11:37:30.939+00:00"},{"comment":"Test after static","creator":"Badarinath Raghunath","timeStamp":"2020-09-29T11:50:57.979+00:00"},{"comment":"Test before static ","creator":"Badarinath Raghunath","timeStamp":"2020-09-29T11:40:56.789+00:00"},{"comment":"Enter new comment...","creator":"Badarinath Raghunath","timeStamp":"2020-09-30T06:43:26.253+00:00"},{"comment":"Check","creator":"Badarinath Raghunath","timeStamp":"2020-09-30T06:59:08.217+00:00"},{"comment":"okays","creator":"Badarinath Raghunath","timeStamp":"2020-09-30T06:58:34.327+00:00"},{"comment":"Final check","creator":"Badarinath Raghunath","timeStamp":"2020-09-30T07:32:02.1+00:00"},{"comment":"Test","creator":"Badarinath Raghunath","timeStamp":"2020-10-15T08:40:09.434+00:00"},{"comment":"Test","creator":"Badarinath Raghunath","timeStamp":"2020-10-29T10:40:22.133+00:00"},{"comment":"test","creator":"Badarinath Raghunath","timeStamp":"2020-11-19T10:58:59.444+00:00"},{"comment":"Tyy","creator":"Badarinath Raghunath","timeStamp":"2020-11-26T13:26:05.464+00:00"},{"comment":"Rrr","creator":"Badarinath Raghunath","timeStamp":"2020-11-26T13:32:50.582+00:00"},{"comment":"Ddd","creator":"Badarinath Raghunath","timeStamp":"2020-11-26T13:33:14.544+00:00"}]</t>
  </si>
  <si>
    <t>7260/400</t>
  </si>
  <si>
    <t>9/4/2019 8:58:48 PM +00:00</t>
  </si>
  <si>
    <t>11/2/2018 12:00:00 AM +00:00</t>
  </si>
  <si>
    <t>Sample-invoice_automation</t>
  </si>
  <si>
    <t>8/14/2019 11:17:51 AM +00:00</t>
  </si>
  <si>
    <t>test+dby</t>
  </si>
  <si>
    <t>US-108</t>
  </si>
  <si>
    <t>City Power &amp; Light</t>
  </si>
  <si>
    <t>[{"comment":"Hello","creator":"Badarinath Raghunath","timeStamp":"2020-01-14T06:28:47.299+00:00"},{"comment":"Ghh","creator":"Badarinath Raghunath","timeStamp":"2020-01-14T06:28:53.735+00:00"},{"comment":"Hhhh","creator":"Badarinath Raghunath","timeStamp":"2020-01-14T06:28:57.624+00:00"}]</t>
  </si>
  <si>
    <t>8/14/2019 9:31:43 AM +00:00</t>
  </si>
  <si>
    <t>1/5/2020 12:00:00 AM +00:00</t>
  </si>
  <si>
    <t>Aug141</t>
  </si>
  <si>
    <t>1/26/2020 12:00:00 AM +00:00</t>
  </si>
  <si>
    <t>8/12/2019 11:50:11 AM +00:00</t>
  </si>
  <si>
    <t>test_dot</t>
  </si>
  <si>
    <t>4.86</t>
  </si>
  <si>
    <t>10/11/2017 12:00:00 AM +00:00</t>
  </si>
  <si>
    <t>7/19/2019 2:43:08 PM +00:00</t>
  </si>
  <si>
    <t>10/1/2017 12:00:00 AM +00:00</t>
  </si>
  <si>
    <t>Today</t>
  </si>
  <si>
    <t>Acme Office Supplies</t>
  </si>
  <si>
    <t>0.04</t>
  </si>
  <si>
    <t>2/14/2020 12:00:00 AM +00:00</t>
  </si>
  <si>
    <t>7/17/2019 10:57:18 AM +00:00</t>
  </si>
  <si>
    <t>1/15/2020 12:00:00 AM +00:00</t>
  </si>
  <si>
    <t>Test_Tmrw</t>
  </si>
  <si>
    <t>[{"comment":"Return","creator":"Chandrashekara Siddappa","timeStamp":"2019-08-12T12:06:46.554+00:00"},{"comment":"Please review","creator":"Badarinath Raghunath","timeStamp":"2020-01-15T10:19:47.23+00:00"}]</t>
  </si>
  <si>
    <t>0.62</t>
  </si>
  <si>
    <t>Test</t>
  </si>
  <si>
    <t>5/20/2019 11:02:31 AM +00:00</t>
  </si>
  <si>
    <t>CHE</t>
  </si>
  <si>
    <t>SIWA-11601</t>
  </si>
  <si>
    <t>Assignment:</t>
  </si>
  <si>
    <t>Create visually interesting and informative dashboard for CFO based on purchase invoice data.</t>
  </si>
  <si>
    <t>Modify tab "CFO dashboard" for your work. Utilize the data that is available on tab "Data". Report should reflect typical accounts payable insights CFO is interested in. Visual creativity is appreciated.</t>
  </si>
  <si>
    <t>Intro:</t>
  </si>
  <si>
    <t>InvoiceDate</t>
  </si>
  <si>
    <t>PostingDate</t>
  </si>
  <si>
    <t>Spend per vendor (planned vs unplanned)</t>
  </si>
  <si>
    <t>Planned vs unplanned spend on general (PO vs non-PO)</t>
  </si>
  <si>
    <t>Cash discounts utilized (invoices transferred before the cash discount due date)</t>
  </si>
  <si>
    <t>Cash discount lost (invoices transferred after cash discount due date)</t>
  </si>
  <si>
    <t>Paid late (invoices posted after the due date)</t>
  </si>
  <si>
    <t>Open invoices and commitments per vendor / type / month etc</t>
  </si>
  <si>
    <t>Information that CFO might me interested in are:</t>
  </si>
  <si>
    <t xml:space="preserve">Data tab contains a list of open and processed invoices for concern US-FIRM. </t>
  </si>
  <si>
    <t>Spend per fiscal year</t>
  </si>
  <si>
    <t>Anything else you think might be of value. Surprise us!</t>
  </si>
  <si>
    <t>Please note there are multiple companies belonging to this concern.</t>
  </si>
  <si>
    <t>Timestamps and amounts are presented in US-format, but you can format the data to your liking.</t>
  </si>
  <si>
    <t>[{"comment":"back to previous","creator":"Suvi Vesterinen","timeStamp":"2020-11-26T06:21:43.524"}]</t>
  </si>
  <si>
    <t>[{"comment":"Add comment","creator":"Suvi Vesterinen","timeStamp":"2020-10-05T07:00:47.86"},{"comment":"Another comment ","creator":"Suvi Vesterinen","timeStamp":"2020-10-05T07:01:06.846"},{"comment":"JzkdkKdkdks","creator":"Suvi Vesterinen","timeStamp":"2020-10-06T10:37:03.358"}]</t>
  </si>
  <si>
    <t>[{"comment":"Returning","creator":"Suvi Vesterinen","timeStamp":"2020-09-18T11:38:28.261"}]</t>
  </si>
  <si>
    <t>[{"comment":"Palaa","creator":"Suvi Vesterinen","timeStamp":"2020-09-18T11:30:11.62"}]</t>
  </si>
  <si>
    <t>[{"comment":"To previoud","creator":"Suvi Vesterinen","timeStamp":"2020-09-18T10:54:15.487"}]</t>
  </si>
  <si>
    <t>[{"comment":"Test","creator":"Badarinath Raghunath","timeStamp":"2020-11-24T06:26:22.958"}]</t>
  </si>
  <si>
    <t>[{"comment":"Test after static","creator":"Badarinath Raghunath","timeStamp":"2020-09-29T11:54:52.586"},{"comment":"Test","creator":"Badarinath Raghunath","timeStamp":"2020-09-29T11:55:07.542"},{"comment":"Test","creator":"Badarinath Raghunath","timeStamp":"2020-11-23T04:12:37.394"}]</t>
  </si>
  <si>
    <t>[{"comment":"Please test","creator":"Badarinath Raghunath","timeStamp":"2020-09-18T11:46:58.635"}]</t>
  </si>
  <si>
    <t>[{"comment":"okok","creator":"Heini Rantanen","timeStamp":"2020-07-06T05:00:36.435"}]</t>
  </si>
  <si>
    <t>[{"comment":"Viesti","creator":"Suvi Vesterinen","timeStamp":"2020-08-26T12:39:06.473"}]</t>
  </si>
  <si>
    <t>[{"comment":"te","creator":"Heini Rantanen","timeStamp":"2020-07-06T06:30:17.725"}]</t>
  </si>
  <si>
    <t>[{"comment":"Retry","creator":"Seppo Jokinen","timeStamp":"2020-07-02T15:43:28.99"}]</t>
  </si>
  <si>
    <t>[{"comment":"test comment 2","creator":"Tetiana Havrysh","timeStamp":"2020-06-29T22:21:58.967"},{"comment":"test comment 1","creator":"Tetiana Havrysh","timeStamp":"2020-06-29T22:21:52.562"}]</t>
  </si>
  <si>
    <t>[{"comment":"Hello","creator":"Badarinath Raghunath","timeStamp":"2020-07-01T04:41:11.098"},{"comment":"Hello","creator":"Badarinath Raghunath","timeStamp":"2020-07-01T14:57:10.006"}]</t>
  </si>
  <si>
    <t>[{"comment":"Hello","creator":"Badarinath Raghunath","timeStamp":"2020-06-05T09:05:52.608"},{"comment":"Hello","creator":"Badarinath Raghunath","timeStamp":"2020-06-05T09:06:34.835"},{"comment":"First one ","creator":"Badarinath Raghunath","timeStamp":"2020-09-03T07:12:33.279"},{"comment":"Second one","creator":"Badarinath Raghunath","timeStamp":"2020-09-03T07:12:57.819"}]</t>
  </si>
  <si>
    <t>[{"comment":"Return","creator":"Suvi Vesterinen","timeStamp":"2020-06-03T12:38:13.899"}]</t>
  </si>
  <si>
    <t>[{"comment":"Testin","creator":"Suvi Vesterinen","timeStamp":"2020-08-12T09:37:33.793"}]</t>
  </si>
  <si>
    <t>[{"comment":"Please test","creator":"Badarinath Raghunath","timeStamp":"2020-05-20T06:34:51.907"},{"comment":"Please test","creator":"Badarinath Raghunath","timeStamp":"2020-05-20T06:37:07.938"},{"comment":"Invoice got stuck therefore I return it.\n","creator":"Steffen Halme","timeStamp":"2020-09-01T07:02:43.28"},{"comment":"testing","creator":"Suvi Vesterinen","timeStamp":"2020-09-02T06:46:09.249"}]</t>
  </si>
  <si>
    <t>[{"comment":"ali","creator":"Anna Meller-Ollila","timeStamp":"2020-05-13T10:23:48.137"}]</t>
  </si>
  <si>
    <t>[{"comment":"send back","creator":"Suvi Vesterinen","timeStamp":"2020-05-06T13:10:07.727"}]</t>
  </si>
  <si>
    <t>[{"comment":"testi","creator":"Heini Rantanen","timeStamp":"2020-04-27T13:14:18.325"}]</t>
  </si>
  <si>
    <t>[{"comment":"Please review","creator":"Badarinath Raghunath","timeStamp":"2020-01-15T10:19:13.952"}]</t>
  </si>
  <si>
    <t>[{"comment":"Hello","creator":"Badarinath Raghunath","timeStamp":"2020-01-14T06:28:47.299"},{"comment":"Ghh","creator":"Badarinath Raghunath","timeStamp":"2020-01-14T06:28:53.735"},{"comment":"Hhhh","creator":"Badarinath Raghunath","timeStamp":"2020-01-14T06:28:57.624"}]</t>
  </si>
  <si>
    <t>[{"comment":"Return","creator":"Chandrashekara Siddappa","timeStamp":"2019-08-12T12:06:46.554"},{"comment":"Please review","creator":"Badarinath Raghunath","timeStamp":"2020-01-15T10:19:47.23"}]</t>
  </si>
  <si>
    <t>[{"comment":"Plese CHECK","creator":"Badarinath Raghunath","timeStamp":"2020-09-02T07:35:04.159"}]</t>
  </si>
  <si>
    <t>[{"comment":"Please CHECK","creator":"Badarinath Raghunath","timeStamp":"2020-09-02T07:33:18.552"}]</t>
  </si>
  <si>
    <t>[{"comment":"Please send","creator":"Badarinath Raghunath","timeStamp":"2020-07-08T05:50:56.553"},{"comment":"please CHECK","creator":"Badarinath Raghunath","timeStamp":"2020-07-08T08:52:23.125"}]</t>
  </si>
  <si>
    <t>[{"comment":"Please reCHECK","creator":"Badarinath Raghunath","timeStamp":"2020-09-01T12:55:25.99"}]</t>
  </si>
  <si>
    <t>[{"comment":"Please CHECK","creator":"Chandrashekara Siddappa","timeStamp":"2020-03-02T07:01:31.956"},{"comment":"Test\n","creator":"Suvi Vesterinen","timeStamp":"2020-05-04T14:39:49.895"}]</t>
  </si>
  <si>
    <t>[{"comment":"Please review","creator":"Badarinath Raghunath","timeStamp":"2020-01-15T10:19:32.931"},{"comment":"Rgu","creator":"Badarinath Raghunath","timeStamp":"2020-09-02T19:44:45.643"},{"comment":"Child2","creator":"Badarinath Raghunath","timeStamp":"2020-09-02T20:18:46.527"},{"comment":"Ryyy","creator":"Badarinath Raghunath","timeStamp":"2020-09-02T19:55:29.998"},{"comment":"tri1","creator":"Badarinath Raghunath","timeStamp":"2020-09-02T20:33:18.727"},{"comment":"G","creator":"Badarinath Raghunath","timeStamp":"2020-09-03T06:34:17.607"},{"comment":"Hello","creator":"Badarinath Raghunath","timeStamp":"2020-09-18T10:56:27.456"},{"comment":"Please CHECK","creator":"Badarinath Raghunath","timeStamp":"2020-09-18T11:47:51.745"},{"comment":"Hello","creator":"Badarinath Raghunath","timeStamp":"2020-09-18T10:56:27.835"}]</t>
  </si>
  <si>
    <t>[{"comment":"Jj\n","creator":"Badarinath Raghunath","timeStamp":"2020-06-29T11:48:17.424"},{"comment":"Enter new comment...","creator":"Badarinath Raghunath","timeStamp":"2020-09-29T10:31:25.701"},{"comment":"test","creator":"Badarinath Raghunath","timeStamp":"2020-09-29T11:02:27.167"},{"comment":"Test 1 ","creator":"Badarinath Raghunath","timeStamp":"2020-09-29T11:37:49.668"},{"comment":"Ssghk","creator":"Badarinath Raghunath","timeStamp":"2020-09-29T11:50:08.532"},{"comment":"Close test","creator":"Badarinath Raghunath","timeStamp":"2020-09-29T11:51:49.19"},{"comment":"Test","creator":"Badarinath Raghunath","timeStamp":"2020-09-29T12:08:39.287"},{"comment":"test","creator":"Badarinath Raghunath","timeStamp":"2020-09-29T10:39:46.325"},{"comment":"Test","creator":"Badarinath Raghunath","timeStamp":"2020-09-29T10:53:04.198"},{"comment":"Eerggvhks ","creator":"Badarinath Raghunath","timeStamp":"2020-09-29T11:37:30.939"},{"comment":"Test after static","creator":"Badarinath Raghunath","timeStamp":"2020-09-29T11:50:57.979"},{"comment":"Test before static ","creator":"Badarinath Raghunath","timeStamp":"2020-09-29T11:40:56.789"},{"comment":"Enter new comment...","creator":"Badarinath Raghunath","timeStamp":"2020-09-30T06:43:26.253"},{"comment":"CHECK","creator":"Badarinath Raghunath","timeStamp":"2020-09-30T06:59:08.217"},{"comment":"okays","creator":"Badarinath Raghunath","timeStamp":"2020-09-30T06:58:34.327"},{"comment":"Final CHECK","creator":"Badarinath Raghunath","timeStamp":"2020-09-30T07:32:02.1"},{"comment":"Test","creator":"Badarinath Raghunath","timeStamp":"2020-10-15T08:40:09.434"},{"comment":"Test","creator":"Badarinath Raghunath","timeStamp":"2020-10-29T10:40:22.133"},{"comment":"test","creator":"Badarinath Raghunath","timeStamp":"2020-11-19T10:58:59.444"},{"comment":"Tyy","creator":"Badarinath Raghunath","timeStamp":"2020-11-26T13:26:05.464"},{"comment":"Rrr","creator":"Badarinath Raghunath","timeStamp":"2020-11-26T13:32:50.582"},{"comment":"Ddd","creator":"Badarinath Raghunath","timeStamp":"2020-11-26T13:33:14.544"}]</t>
  </si>
  <si>
    <t>Row Labels</t>
  </si>
  <si>
    <t>(blank)</t>
  </si>
  <si>
    <t>Grand Total</t>
  </si>
  <si>
    <t>Column Labels</t>
  </si>
  <si>
    <t>Apr</t>
  </si>
  <si>
    <t>Oct</t>
  </si>
  <si>
    <t>Nov</t>
  </si>
  <si>
    <t>2019</t>
  </si>
  <si>
    <t>Dec</t>
  </si>
  <si>
    <t>2020</t>
  </si>
  <si>
    <t>Jan</t>
  </si>
  <si>
    <t>Feb</t>
  </si>
  <si>
    <t>Mar</t>
  </si>
  <si>
    <t>May</t>
  </si>
  <si>
    <t>Jun</t>
  </si>
  <si>
    <t>Jul</t>
  </si>
  <si>
    <t>Aug</t>
  </si>
  <si>
    <t>Sep</t>
  </si>
  <si>
    <t>CashDiscountUtilized</t>
  </si>
  <si>
    <t>Utilized</t>
  </si>
  <si>
    <t>Lost</t>
  </si>
  <si>
    <t>x</t>
  </si>
  <si>
    <t>Amount in USD</t>
  </si>
  <si>
    <t xml:space="preserve">       </t>
  </si>
  <si>
    <t>No Discounts</t>
  </si>
  <si>
    <t>CashDiscountAmountUSD</t>
  </si>
  <si>
    <t>Sum of Amount in USD</t>
  </si>
  <si>
    <t>Sum of CashDiscountAmountUSD</t>
  </si>
  <si>
    <t>Late</t>
  </si>
  <si>
    <t>OnTime</t>
  </si>
  <si>
    <t>Count of Amount in USD</t>
  </si>
  <si>
    <t>Total</t>
  </si>
  <si>
    <t>‰</t>
  </si>
  <si>
    <t>OverduePayment</t>
  </si>
  <si>
    <t>NoPayment</t>
  </si>
  <si>
    <t>Data that has been modified and reasons for the changes:
- Amount: format changed from text to number in order to use Pivot Table.
- DueDate: value changed due to InvoiceDate being on the same day, at the same time as DueDate and DueDate does not reflect the PaymTerm listed accordingly.
InvoiceDate, DueDate, CashDiscountDate and PostingDate's format have been changed from text to date.
- Currency changed from EUR to USD for unification. Exchange rates are determined based on the PostingDate.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</si>
</sst>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1" formatCode="_(* #,##0_);_(* \(#,##0\);_(* &quot;-&quot;_);_(@_)"/>
    <numFmt numFmtId="164" formatCode="m/d/yy\ hh:mm:ss\ AM/PM\ "/>
    <numFmt numFmtId="165" formatCode="_(* #,##0.00_);_(* \(#,##0.00\);_(* &quot;-&quot;_);_(@_)"/>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rgb="FF1D1C1D"/>
      <name val="Arial"/>
      <family val="2"/>
    </font>
    <font>
      <sz val="11"/>
      <color rgb="FF000000"/>
      <name val="Calibri"/>
      <family val="2"/>
      <scheme val="minor"/>
    </font>
    <font>
      <sz val="26"/>
      <color theme="0"/>
      <name val="Calibri"/>
      <family val="2"/>
      <scheme val="minor"/>
    </font>
    <font>
      <sz val="18"/>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1" fontId="1" fillId="0" borderId="0" applyFont="0" applyFill="0" applyBorder="0" applyAlignment="0" applyProtection="0"/>
  </cellStyleXfs>
  <cellXfs count="39">
    <xf numFmtId="0" fontId="0" fillId="0" borderId="0" xfId="0"/>
    <xf numFmtId="49" fontId="0" fillId="0" borderId="0" xfId="0" applyNumberFormat="1"/>
    <xf numFmtId="0" fontId="16" fillId="0" borderId="0" xfId="0" applyFont="1"/>
    <xf numFmtId="0" fontId="0" fillId="0" borderId="0" xfId="0" applyNumberFormat="1" applyAlignment="1">
      <alignment wrapText="1"/>
    </xf>
    <xf numFmtId="0" fontId="18" fillId="0" borderId="0" xfId="0" applyFont="1" applyAlignment="1">
      <alignment horizontal="left" vertical="center" wrapText="1" indent="1"/>
    </xf>
    <xf numFmtId="2" fontId="0" fillId="0" borderId="0" xfId="0" applyNumberFormat="1"/>
    <xf numFmtId="1" fontId="0" fillId="0" borderId="0" xfId="0" applyNumberFormat="1" applyAlignment="1">
      <alignment horizontal="left"/>
    </xf>
    <xf numFmtId="4" fontId="0" fillId="0" borderId="0" xfId="0" applyNumberFormat="1" applyAlignment="1">
      <alignment horizontal="left"/>
    </xf>
    <xf numFmtId="164" fontId="0" fillId="0" borderId="0" xfId="0" applyNumberFormat="1"/>
    <xf numFmtId="164" fontId="0" fillId="0" borderId="0" xfId="0" applyNumberFormat="1" applyFont="1"/>
    <xf numFmtId="0" fontId="0" fillId="0" borderId="0" xfId="0" pivotButton="1"/>
    <xf numFmtId="0" fontId="0" fillId="0" borderId="0" xfId="0" applyAlignment="1">
      <alignment horizontal="left"/>
    </xf>
    <xf numFmtId="0" fontId="0" fillId="0" borderId="0" xfId="0" applyNumberFormat="1"/>
    <xf numFmtId="164" fontId="0" fillId="0" borderId="0" xfId="0" applyNumberFormat="1" applyAlignment="1">
      <alignment horizontal="left" indent="1"/>
    </xf>
    <xf numFmtId="164" fontId="19" fillId="0" borderId="0" xfId="0" applyNumberFormat="1" applyFont="1"/>
    <xf numFmtId="2" fontId="0" fillId="0" borderId="0" xfId="42" applyNumberFormat="1" applyFont="1" applyAlignment="1">
      <alignment horizontal="left"/>
    </xf>
    <xf numFmtId="2" fontId="0" fillId="0" borderId="0" xfId="42" applyNumberFormat="1" applyFont="1"/>
    <xf numFmtId="2" fontId="0" fillId="0" borderId="0" xfId="0" applyNumberFormat="1" applyAlignment="1">
      <alignment horizontal="left"/>
    </xf>
    <xf numFmtId="165" fontId="0" fillId="0" borderId="0" xfId="42" applyNumberFormat="1" applyFont="1"/>
    <xf numFmtId="9" fontId="0" fillId="0" borderId="0" xfId="0" applyNumberFormat="1"/>
    <xf numFmtId="20" fontId="20" fillId="0" borderId="0" xfId="0" applyNumberFormat="1" applyFont="1" applyAlignment="1"/>
    <xf numFmtId="0" fontId="0" fillId="0" borderId="0" xfId="0" applyFont="1"/>
    <xf numFmtId="49" fontId="0" fillId="0" borderId="0" xfId="0" applyNumberFormat="1" applyFont="1"/>
    <xf numFmtId="0" fontId="0" fillId="0" borderId="10" xfId="0" applyBorder="1"/>
    <xf numFmtId="0" fontId="0" fillId="0" borderId="10" xfId="0" applyBorder="1" applyAlignment="1"/>
    <xf numFmtId="165" fontId="0" fillId="0" borderId="10" xfId="42" applyNumberFormat="1" applyFont="1" applyBorder="1"/>
    <xf numFmtId="0" fontId="0" fillId="0" borderId="10" xfId="0" applyNumberFormat="1" applyBorder="1"/>
    <xf numFmtId="0" fontId="0" fillId="0" borderId="10" xfId="0" applyBorder="1" applyAlignment="1">
      <alignment horizontal="left"/>
    </xf>
    <xf numFmtId="165" fontId="21" fillId="0" borderId="0" xfId="42" applyNumberFormat="1" applyFont="1" applyAlignment="1">
      <alignment horizontal="center"/>
    </xf>
    <xf numFmtId="20" fontId="20" fillId="0" borderId="0" xfId="0" applyNumberFormat="1" applyFont="1" applyAlignment="1">
      <alignment horizontal="left"/>
    </xf>
    <xf numFmtId="0" fontId="0" fillId="0" borderId="11" xfId="0" applyBorder="1" applyAlignment="1">
      <alignment horizontal="left" vertical="center" wrapText="1"/>
    </xf>
    <xf numFmtId="0" fontId="0" fillId="0" borderId="12" xfId="0"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0" xfId="0" applyBorder="1" applyAlignment="1">
      <alignment horizontal="left" vertical="center"/>
    </xf>
    <xf numFmtId="0" fontId="0" fillId="0" borderId="15"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0]" xfId="42" builtinId="6"/>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border>
        <bottom style="thin">
          <color theme="6"/>
        </bottom>
        <vertical/>
        <horizontal/>
      </border>
    </dxf>
    <dxf>
      <font>
        <color theme="1"/>
      </font>
      <fill>
        <patternFill>
          <bgColor theme="1"/>
        </patternFill>
      </fill>
      <border diagonalUp="0">
        <left/>
        <right/>
        <top/>
        <bottom/>
        <vertical/>
        <horizontal/>
      </border>
    </dxf>
    <dxf>
      <fill>
        <patternFill>
          <bgColor rgb="FFFF0000"/>
        </patternFill>
      </fill>
      <border diagonalUp="0" diagonalDown="0">
        <left/>
        <right/>
        <top/>
        <bottom/>
        <vertical/>
        <horizontal/>
      </border>
    </dxf>
    <dxf>
      <font>
        <color theme="0"/>
      </font>
      <border>
        <bottom style="thin">
          <color theme="0" tint="-0.34998626667073579"/>
        </bottom>
        <vertical/>
        <horizontal/>
      </border>
    </dxf>
    <dxf>
      <font>
        <color theme="1"/>
      </font>
      <fill>
        <patternFill>
          <bgColor theme="1"/>
        </patternFill>
      </fill>
      <border>
        <left/>
        <right/>
        <top/>
        <bottom/>
        <vertical/>
        <horizontal/>
      </border>
    </dxf>
    <dxf>
      <fill>
        <patternFill>
          <fgColor rgb="FFC00000"/>
          <bgColor rgb="FFC00000"/>
        </patternFill>
      </fill>
    </dxf>
    <dxf>
      <fill>
        <patternFill>
          <fgColor rgb="FFC00000"/>
          <bgColor rgb="FFC00000"/>
        </patternFill>
      </fill>
    </dxf>
    <dxf>
      <font>
        <color theme="0"/>
      </font>
      <border>
        <bottom style="thin">
          <color rgb="FFC00000"/>
        </bottom>
        <vertical/>
        <horizontal/>
      </border>
    </dxf>
    <dxf>
      <font>
        <color theme="1"/>
      </font>
      <fill>
        <patternFill>
          <fgColor rgb="FFFF0000"/>
          <bgColor theme="1"/>
        </patternFill>
      </fill>
      <border diagonalUp="0" diagonalDown="0">
        <left/>
        <right/>
        <top/>
        <bottom/>
        <vertical/>
        <horizontal/>
      </border>
    </dxf>
  </dxfs>
  <tableStyles count="3" defaultTableStyle="TableStyleMedium2" defaultPivotStyle="PivotStyleLight16">
    <tableStyle name="Efima2" pivot="0" table="0" count="12" xr9:uid="{430D70D4-CB7D-FC4E-827B-82753DCB5F13}">
      <tableStyleElement type="wholeTable" dxfId="12"/>
      <tableStyleElement type="headerRow" dxfId="11"/>
      <tableStyleElement type="firstRowStripe" dxfId="10"/>
      <tableStyleElement type="secondRowStripe" dxfId="9"/>
    </tableStyle>
    <tableStyle name="Efima3" pivot="0" table="0" count="11" xr9:uid="{2C0EF824-D5FD-3741-B1EA-1AE8EE86833C}">
      <tableStyleElement type="wholeTable" dxfId="8"/>
      <tableStyleElement type="headerRow" dxfId="7"/>
      <tableStyleElement type="totalRow" dxfId="6"/>
    </tableStyle>
    <tableStyle name="Efima5" pivot="0" table="0" count="10" xr9:uid="{BDDB921E-283C-7F48-B057-65ADD3B87BCA}">
      <tableStyleElement type="wholeTable" dxfId="5"/>
      <tableStyleElement type="headerRow" dxfId="4"/>
    </tableStyle>
  </tableStyles>
  <colors>
    <mruColors>
      <color rgb="FFFFBF01"/>
      <color rgb="FFFF9608"/>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Efima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Efima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Efima5">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[powerbi-intern-assignment.xlsm]Spend Trend!PivotTable2</c:name>
    <c:fmtId val="11"/>
  </c:pivotSource>
  <c:chart>
    <c:autoTitleDeleted val="1"/>
    <c:pivotFmts>
      <c:pivotFmt>
        <c:idx val="0"/>
        <c:spPr>
          <a:solidFill>
            <a:schemeClr val="accent1"/>
          </a:solidFill>
          <a:ln w="28575" cap="rnd">
            <a:solidFill>
              <a:srgbClr val="FF0000"/>
            </a:solidFill>
            <a:round/>
          </a:ln>
          <a:effectLst/>
        </c:spPr>
        <c:marker>
          <c:spPr>
            <a:solidFill>
              <a:schemeClr val="tx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rgbClr val="FF0000"/>
            </a:solidFill>
            <a:round/>
          </a:ln>
          <a:effectLst/>
        </c:spPr>
        <c:marker>
          <c:spPr>
            <a:solidFill>
              <a:schemeClr val="tx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34925" cap="rnd">
            <a:solidFill>
              <a:srgbClr val="C00000"/>
            </a:solidFill>
            <a:round/>
          </a:ln>
          <a:effectLst/>
        </c:spPr>
        <c:marker>
          <c:spPr>
            <a:solidFill>
              <a:schemeClr val="tx1"/>
            </a:solidFill>
            <a:ln w="2857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3"/>
      </c:pivotFmt>
      <c:pivotFmt>
        <c:idx val="4"/>
        <c:spPr>
          <a:ln w="28575" cap="rnd">
            <a:solidFill>
              <a:srgbClr val="C00000"/>
            </a:solidFill>
            <a:round/>
          </a:ln>
          <a:effectLst/>
        </c:spPr>
        <c:marker>
          <c:symbol val="circle"/>
          <c:size val="7"/>
          <c:spPr>
            <a:solidFill>
              <a:schemeClr val="tx1"/>
            </a:solidFill>
            <a:ln w="25400">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'Spend Trend'!$B$3</c:f>
              <c:strCache>
                <c:ptCount val="1"/>
                <c:pt idx="0">
                  <c:v>Total</c:v>
                </c:pt>
              </c:strCache>
            </c:strRef>
          </c:tx>
          <c:spPr>
            <a:ln w="28575" cap="rnd">
              <a:solidFill>
                <a:srgbClr val="C00000"/>
              </a:solidFill>
              <a:round/>
            </a:ln>
            <a:effectLst/>
          </c:spPr>
          <c:marker>
            <c:symbol val="circle"/>
            <c:size val="7"/>
            <c:spPr>
              <a:solidFill>
                <a:schemeClr val="tx1"/>
              </a:solidFill>
              <a:ln w="25400">
                <a:solidFill>
                  <a:schemeClr val="bg1"/>
                </a:solidFill>
              </a:ln>
              <a:effectLst/>
            </c:spPr>
          </c:marker>
          <c:cat>
            <c:multiLvlStrRef>
              <c:f>'Spend Trend'!$A$4:$A$19</c:f>
              <c:multiLvlStrCache>
                <c:ptCount val="13"/>
                <c:lvl>
                  <c:pt idx="0">
                    <c:v>Dec</c:v>
                  </c:pt>
                  <c:pt idx="1">
                    <c:v>Jan</c:v>
                  </c:pt>
                  <c:pt idx="2">
                    <c:v>Feb</c:v>
                  </c:pt>
                  <c:pt idx="3">
                    <c:v>Mar</c:v>
                  </c:pt>
                  <c:pt idx="4">
                    <c:v>Apr</c:v>
                  </c:pt>
                  <c:pt idx="5">
                    <c:v>May</c:v>
                  </c:pt>
                  <c:pt idx="6">
                    <c:v>Jun</c:v>
                  </c:pt>
                  <c:pt idx="7">
                    <c:v>Jul</c:v>
                  </c:pt>
                  <c:pt idx="8">
                    <c:v>Aug</c:v>
                  </c:pt>
                  <c:pt idx="9">
                    <c:v>Sep</c:v>
                  </c:pt>
                  <c:pt idx="10">
                    <c:v>Oct</c:v>
                  </c:pt>
                  <c:pt idx="11">
                    <c:v>Nov</c:v>
                  </c:pt>
                  <c:pt idx="12">
                    <c:v>Dec</c:v>
                  </c:pt>
                </c:lvl>
                <c:lvl>
                  <c:pt idx="0">
                    <c:v>2019</c:v>
                  </c:pt>
                  <c:pt idx="1">
                    <c:v>2020</c:v>
                  </c:pt>
                </c:lvl>
              </c:multiLvlStrCache>
            </c:multiLvlStrRef>
          </c:cat>
          <c:val>
            <c:numRef>
              <c:f>'Spend Trend'!$B$4:$B$19</c:f>
              <c:numCache>
                <c:formatCode>General</c:formatCode>
                <c:ptCount val="13"/>
                <c:pt idx="0">
                  <c:v>40160.949999999997</c:v>
                </c:pt>
                <c:pt idx="1">
                  <c:v>4775.7299999999996</c:v>
                </c:pt>
                <c:pt idx="2">
                  <c:v>1327.4299999999998</c:v>
                </c:pt>
                <c:pt idx="3">
                  <c:v>966438.25999999989</c:v>
                </c:pt>
                <c:pt idx="4">
                  <c:v>1017163.75</c:v>
                </c:pt>
                <c:pt idx="5">
                  <c:v>223524.84</c:v>
                </c:pt>
                <c:pt idx="6">
                  <c:v>101048.17</c:v>
                </c:pt>
                <c:pt idx="7">
                  <c:v>5686.41</c:v>
                </c:pt>
                <c:pt idx="8">
                  <c:v>165526.52000000002</c:v>
                </c:pt>
                <c:pt idx="9">
                  <c:v>50552.299999999996</c:v>
                </c:pt>
                <c:pt idx="10">
                  <c:v>10316.120000000001</c:v>
                </c:pt>
                <c:pt idx="11">
                  <c:v>100336.13999999959</c:v>
                </c:pt>
                <c:pt idx="12">
                  <c:v>48802.440000000024</c:v>
                </c:pt>
              </c:numCache>
            </c:numRef>
          </c:val>
          <c:smooth val="0"/>
          <c:extLst>
            <c:ext xmlns:c16="http://schemas.microsoft.com/office/drawing/2014/chart" uri="{C3380CC4-5D6E-409C-BE32-E72D297353CC}">
              <c16:uniqueId val="{00000001-C0C8-024D-BA59-4AA1E0B3D567}"/>
            </c:ext>
          </c:extLst>
        </c:ser>
        <c:dLbls>
          <c:showLegendKey val="0"/>
          <c:showVal val="0"/>
          <c:showCatName val="0"/>
          <c:showSerName val="0"/>
          <c:showPercent val="0"/>
          <c:showBubbleSize val="0"/>
        </c:dLbls>
        <c:marker val="1"/>
        <c:smooth val="0"/>
        <c:axId val="250291999"/>
        <c:axId val="250430623"/>
      </c:lineChart>
      <c:catAx>
        <c:axId val="250291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250430623"/>
        <c:crosses val="autoZero"/>
        <c:auto val="1"/>
        <c:lblAlgn val="ctr"/>
        <c:lblOffset val="100"/>
        <c:noMultiLvlLbl val="0"/>
      </c:catAx>
      <c:valAx>
        <c:axId val="250430623"/>
        <c:scaling>
          <c:logBase val="10"/>
          <c:orientation val="minMax"/>
        </c:scaling>
        <c:delete val="0"/>
        <c:axPos val="l"/>
        <c:majorGridlines>
          <c:spPr>
            <a:ln w="9525" cap="flat" cmpd="sng" algn="ctr">
              <a:solidFill>
                <a:schemeClr val="bg1">
                  <a:alpha val="33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2502919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[powerbi-intern-assignment.xlsm]Spend per vendor!PivotTable3</c:name>
    <c:fmtId val="12"/>
  </c:pivotSource>
  <c:chart>
    <c:autoTitleDeleted val="1"/>
    <c:pivotFmts>
      <c:pivotFmt>
        <c:idx val="0"/>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tx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chemeClr val="tx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chemeClr val="tx1"/>
          </a:solidFill>
          <a:ln>
            <a:noFill/>
          </a:ln>
          <a:effectLst/>
        </c:spPr>
      </c:pivotFmt>
      <c:pivotFmt>
        <c:idx val="28"/>
        <c:spPr>
          <a:solidFill>
            <a:srgbClr val="FF0000"/>
          </a:solidFill>
          <a:ln>
            <a:noFill/>
          </a:ln>
          <a:effectLst/>
        </c:spPr>
      </c:pivotFmt>
      <c:pivotFmt>
        <c:idx val="29"/>
        <c:spPr>
          <a:solidFill>
            <a:schemeClr val="tx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32"/>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33"/>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tx1">
              <a:lumMod val="85000"/>
              <a:lumOff val="15000"/>
            </a:schemeClr>
          </a:solidFill>
          <a:ln>
            <a:noFill/>
          </a:ln>
          <a:effectLst/>
        </c:spPr>
      </c:pivotFmt>
      <c:pivotFmt>
        <c:idx val="59"/>
        <c:spPr>
          <a:solidFill>
            <a:schemeClr val="accent1"/>
          </a:solidFill>
          <a:ln>
            <a:noFill/>
          </a:ln>
          <a:effectLst/>
        </c:spPr>
      </c:pivotFmt>
      <c:pivotFmt>
        <c:idx val="60"/>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bg2">
              <a:lumMod val="50000"/>
            </a:schemeClr>
          </a:solidFill>
          <a:ln>
            <a:noFill/>
          </a:ln>
          <a:effectLst/>
        </c:spPr>
      </c:pivotFmt>
      <c:pivotFmt>
        <c:idx val="64"/>
        <c:spPr>
          <a:solidFill>
            <a:schemeClr val="bg1"/>
          </a:solidFill>
          <a:ln>
            <a:noFill/>
          </a:ln>
          <a:effectLst/>
        </c:spPr>
      </c:pivotFmt>
      <c:pivotFmt>
        <c:idx val="65"/>
      </c:pivotFmt>
      <c:pivotFmt>
        <c:idx val="66"/>
        <c:spPr>
          <a:solidFill>
            <a:srgbClr val="FF0000"/>
          </a:solidFill>
          <a:ln>
            <a:noFill/>
          </a:ln>
          <a:effectLst/>
        </c:spPr>
      </c:pivotFmt>
      <c:pivotFmt>
        <c:idx val="6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6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6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7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7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7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7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8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8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8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8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85"/>
        <c:spPr>
          <a:solidFill>
            <a:schemeClr val="accent1"/>
          </a:solidFill>
          <a:ln>
            <a:noFill/>
          </a:ln>
          <a:effectLst/>
        </c:spPr>
      </c:pivotFmt>
      <c:pivotFmt>
        <c:idx val="86"/>
        <c:spPr>
          <a:solidFill>
            <a:schemeClr val="accent1"/>
          </a:solidFill>
          <a:ln>
            <a:noFill/>
          </a:ln>
          <a:effectLst/>
        </c:spPr>
      </c:pivotFmt>
      <c:pivotFmt>
        <c:idx val="8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8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8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9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9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9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93"/>
        <c:spPr>
          <a:solidFill>
            <a:schemeClr val="accent1"/>
          </a:solidFill>
          <a:ln>
            <a:noFill/>
          </a:ln>
          <a:effectLst/>
        </c:spPr>
      </c:pivotFmt>
      <c:pivotFmt>
        <c:idx val="94"/>
        <c:spPr>
          <a:solidFill>
            <a:schemeClr val="accent1"/>
          </a:solidFill>
          <a:ln>
            <a:noFill/>
          </a:ln>
          <a:effectLst/>
        </c:spPr>
      </c:pivotFmt>
      <c:pivotFmt>
        <c:idx val="9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9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9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9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9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0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0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0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0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0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0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0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0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0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0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1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1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1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1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1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1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1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1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2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2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2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2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3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3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3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3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3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3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3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4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4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4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4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4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4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4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4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4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4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5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5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5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5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5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5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5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5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5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5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6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6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6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6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6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6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6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6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6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6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7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7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7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7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7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7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7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7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7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7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8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8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8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8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8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8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8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8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8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8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9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9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9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9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9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9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9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9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9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19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0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0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0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0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0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0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0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0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0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0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1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1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1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1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1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1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1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19"/>
        <c:spPr>
          <a:solidFill>
            <a:srgbClr val="C00000"/>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0"/>
        <c:spPr>
          <a:solidFill>
            <a:srgbClr val="C00000"/>
          </a:solidFill>
          <a:ln>
            <a:noFill/>
          </a:ln>
          <a:effectLst/>
        </c:spPr>
        <c:dLbl>
          <c:idx val="0"/>
          <c:layout>
            <c:manualLayout>
              <c:x val="0.27604160381929671"/>
              <c:y val="0"/>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1"/>
        <c:spPr>
          <a:solidFill>
            <a:srgbClr val="C00000"/>
          </a:solidFill>
          <a:ln>
            <a:noFill/>
          </a:ln>
          <a:effectLst/>
        </c:spPr>
        <c:dLbl>
          <c:idx val="0"/>
          <c:layout>
            <c:manualLayout>
              <c:x val="0.23414933650810243"/>
              <c:y val="-2.4650773067817932E-17"/>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2"/>
        <c:spPr>
          <a:solidFill>
            <a:srgbClr val="C00000"/>
          </a:solidFill>
          <a:ln>
            <a:noFill/>
          </a:ln>
          <a:effectLst/>
        </c:spPr>
        <c:dLbl>
          <c:idx val="0"/>
          <c:layout>
            <c:manualLayout>
              <c:x val="0.23263369261142983"/>
              <c:y val="0"/>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3"/>
        <c:spPr>
          <a:solidFill>
            <a:srgbClr val="C00000"/>
          </a:solidFill>
          <a:ln>
            <a:noFill/>
          </a:ln>
          <a:effectLst/>
        </c:spPr>
        <c:dLbl>
          <c:idx val="0"/>
          <c:layout>
            <c:manualLayout>
              <c:x val="0.29081460712833873"/>
              <c:y val="-1.2325386533908966E-17"/>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4"/>
        <c:spPr>
          <a:solidFill>
            <a:srgbClr val="C00000"/>
          </a:solidFill>
          <a:ln>
            <a:noFill/>
          </a:ln>
          <a:effectLst/>
        </c:spPr>
        <c:dLbl>
          <c:idx val="0"/>
          <c:layout>
            <c:manualLayout>
              <c:x val="0.35268704627098529"/>
              <c:y val="-6.162693266954483E-18"/>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5"/>
        <c:spPr>
          <a:solidFill>
            <a:srgbClr val="C00000"/>
          </a:solidFill>
          <a:ln>
            <a:noFill/>
          </a:ln>
          <a:effectLst/>
        </c:spPr>
        <c:dLbl>
          <c:idx val="0"/>
          <c:layout>
            <c:manualLayout>
              <c:x val="0.22101641894352297"/>
              <c:y val="-4.9233241100934868E-17"/>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6"/>
        <c:spPr>
          <a:solidFill>
            <a:srgbClr val="C00000"/>
          </a:solidFill>
          <a:ln>
            <a:noFill/>
          </a:ln>
          <a:effectLst/>
        </c:spPr>
        <c:dLbl>
          <c:idx val="0"/>
          <c:layout>
            <c:manualLayout>
              <c:x val="0.21529599555647475"/>
              <c:y val="0"/>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7"/>
        <c:spPr>
          <a:solidFill>
            <a:srgbClr val="C00000"/>
          </a:solidFill>
          <a:ln>
            <a:noFill/>
          </a:ln>
          <a:effectLst/>
        </c:spPr>
        <c:dLbl>
          <c:idx val="0"/>
          <c:layout>
            <c:manualLayout>
              <c:x val="0.19883651770814897"/>
              <c:y val="-4.9233241100934868E-17"/>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8"/>
        <c:spPr>
          <a:solidFill>
            <a:srgbClr val="C00000"/>
          </a:solidFill>
          <a:ln>
            <a:noFill/>
          </a:ln>
          <a:effectLst/>
        </c:spPr>
        <c:dLbl>
          <c:idx val="0"/>
          <c:layout>
            <c:manualLayout>
              <c:x val="0.18754469812362198"/>
              <c:y val="0"/>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9"/>
        <c:spPr>
          <a:solidFill>
            <a:srgbClr val="C00000"/>
          </a:solidFill>
          <a:ln>
            <a:noFill/>
          </a:ln>
          <a:effectLst/>
        </c:spPr>
        <c:dLbl>
          <c:idx val="0"/>
          <c:layout>
            <c:manualLayout>
              <c:x val="0.19453733746471305"/>
              <c:y val="0"/>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0"/>
        <c:spPr>
          <a:solidFill>
            <a:srgbClr val="C00000"/>
          </a:solidFill>
          <a:ln>
            <a:noFill/>
          </a:ln>
          <a:effectLst/>
        </c:spPr>
        <c:dLbl>
          <c:idx val="0"/>
          <c:layout>
            <c:manualLayout>
              <c:x val="0.18958439072628153"/>
              <c:y val="0"/>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1"/>
        <c:spPr>
          <a:solidFill>
            <a:srgbClr val="C00000"/>
          </a:solidFill>
          <a:ln>
            <a:noFill/>
          </a:ln>
          <a:effectLst/>
        </c:spPr>
        <c:dLbl>
          <c:idx val="0"/>
          <c:layout>
            <c:manualLayout>
              <c:x val="0.19038062935493161"/>
              <c:y val="0"/>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2"/>
        <c:spPr>
          <a:solidFill>
            <a:srgbClr val="C00000"/>
          </a:solidFill>
          <a:ln>
            <a:noFill/>
          </a:ln>
          <a:effectLst/>
        </c:spPr>
        <c:dLbl>
          <c:idx val="0"/>
          <c:layout>
            <c:manualLayout>
              <c:x val="0.17963154164480533"/>
              <c:y val="0"/>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3"/>
        <c:spPr>
          <a:solidFill>
            <a:srgbClr val="C00000"/>
          </a:solidFill>
          <a:ln>
            <a:noFill/>
          </a:ln>
          <a:effectLst/>
        </c:spPr>
        <c:dLbl>
          <c:idx val="0"/>
          <c:layout>
            <c:manualLayout>
              <c:x val="0.18493177257006091"/>
              <c:y val="-9.8466482201869735E-17"/>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4"/>
        <c:spPr>
          <a:solidFill>
            <a:srgbClr val="C00000"/>
          </a:solidFill>
          <a:ln>
            <a:noFill/>
          </a:ln>
          <a:effectLst/>
        </c:spPr>
        <c:dLbl>
          <c:idx val="0"/>
          <c:layout>
            <c:manualLayout>
              <c:x val="0.16815337118499085"/>
              <c:y val="0"/>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5"/>
        <c:spPr>
          <a:solidFill>
            <a:srgbClr val="C00000"/>
          </a:solidFill>
          <a:ln>
            <a:noFill/>
          </a:ln>
          <a:effectLst/>
        </c:spPr>
        <c:dLbl>
          <c:idx val="0"/>
          <c:layout>
            <c:manualLayout>
              <c:x val="0.16676182645797152"/>
              <c:y val="-9.8466482201869735E-17"/>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6"/>
        <c:spPr>
          <a:solidFill>
            <a:srgbClr val="C00000"/>
          </a:solidFill>
          <a:ln>
            <a:noFill/>
          </a:ln>
          <a:effectLst/>
        </c:spPr>
        <c:dLbl>
          <c:idx val="0"/>
          <c:layout>
            <c:manualLayout>
              <c:x val="0.16177797731308519"/>
              <c:y val="9.8466482201869735E-17"/>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7"/>
        <c:spPr>
          <a:solidFill>
            <a:srgbClr val="C00000"/>
          </a:solidFill>
          <a:ln>
            <a:noFill/>
          </a:ln>
          <a:effectLst/>
        </c:spPr>
        <c:dLbl>
          <c:idx val="0"/>
          <c:layout>
            <c:manualLayout>
              <c:x val="0.13762794733373762"/>
              <c:y val="-9.8466482201869735E-17"/>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8"/>
        <c:spPr>
          <a:solidFill>
            <a:srgbClr val="C00000"/>
          </a:solidFill>
          <a:ln>
            <a:noFill/>
          </a:ln>
          <a:effectLst/>
        </c:spPr>
        <c:dLbl>
          <c:idx val="0"/>
          <c:layout>
            <c:manualLayout>
              <c:x val="0.12661264408748671"/>
              <c:y val="0"/>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9"/>
        <c:spPr>
          <a:solidFill>
            <a:srgbClr val="C00000"/>
          </a:solidFill>
          <a:ln>
            <a:noFill/>
          </a:ln>
          <a:effectLst/>
        </c:spPr>
        <c:dLbl>
          <c:idx val="0"/>
          <c:layout>
            <c:manualLayout>
              <c:x val="0.12831160755923696"/>
              <c:y val="-9.8466482201869735E-17"/>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0"/>
        <c:spPr>
          <a:solidFill>
            <a:srgbClr val="C00000"/>
          </a:solidFill>
          <a:ln>
            <a:noFill/>
          </a:ln>
          <a:effectLst/>
        </c:spPr>
        <c:dLbl>
          <c:idx val="0"/>
          <c:layout>
            <c:manualLayout>
              <c:x val="0.12831160755923696"/>
              <c:y val="0"/>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423094502922545"/>
          <c:y val="2.8509703707241058E-2"/>
          <c:w val="0.70789137680101066"/>
          <c:h val="0.91136522910006068"/>
        </c:manualLayout>
      </c:layout>
      <c:barChart>
        <c:barDir val="bar"/>
        <c:grouping val="stacked"/>
        <c:varyColors val="0"/>
        <c:ser>
          <c:idx val="0"/>
          <c:order val="0"/>
          <c:tx>
            <c:strRef>
              <c:f>'Spend per vendor'!$B$3</c:f>
              <c:strCache>
                <c:ptCount val="1"/>
                <c:pt idx="0">
                  <c:v>Total</c:v>
                </c:pt>
              </c:strCache>
            </c:strRef>
          </c:tx>
          <c:spPr>
            <a:solidFill>
              <a:srgbClr val="C00000"/>
            </a:solidFill>
            <a:ln>
              <a:noFill/>
            </a:ln>
            <a:effectLst/>
          </c:spPr>
          <c:invertIfNegative val="0"/>
          <c:dPt>
            <c:idx val="1"/>
            <c:invertIfNegative val="0"/>
            <c:bubble3D val="0"/>
            <c:spPr>
              <a:solidFill>
                <a:srgbClr val="C00000"/>
              </a:solidFill>
              <a:ln>
                <a:noFill/>
              </a:ln>
              <a:effectLst/>
            </c:spPr>
            <c:extLst>
              <c:ext xmlns:c16="http://schemas.microsoft.com/office/drawing/2014/chart" uri="{C3380CC4-5D6E-409C-BE32-E72D297353CC}">
                <c16:uniqueId val="{00000014-4B29-9848-BCE0-518396A07A48}"/>
              </c:ext>
            </c:extLst>
          </c:dPt>
          <c:dPt>
            <c:idx val="2"/>
            <c:invertIfNegative val="0"/>
            <c:bubble3D val="0"/>
            <c:spPr>
              <a:solidFill>
                <a:srgbClr val="C00000"/>
              </a:solidFill>
              <a:ln>
                <a:noFill/>
              </a:ln>
              <a:effectLst/>
            </c:spPr>
            <c:extLst>
              <c:ext xmlns:c16="http://schemas.microsoft.com/office/drawing/2014/chart" uri="{C3380CC4-5D6E-409C-BE32-E72D297353CC}">
                <c16:uniqueId val="{00000015-4B29-9848-BCE0-518396A07A48}"/>
              </c:ext>
            </c:extLst>
          </c:dPt>
          <c:dPt>
            <c:idx val="3"/>
            <c:invertIfNegative val="0"/>
            <c:bubble3D val="0"/>
            <c:spPr>
              <a:solidFill>
                <a:srgbClr val="C00000"/>
              </a:solidFill>
              <a:ln>
                <a:noFill/>
              </a:ln>
              <a:effectLst/>
            </c:spPr>
            <c:extLst>
              <c:ext xmlns:c16="http://schemas.microsoft.com/office/drawing/2014/chart" uri="{C3380CC4-5D6E-409C-BE32-E72D297353CC}">
                <c16:uniqueId val="{00000013-4B29-9848-BCE0-518396A07A48}"/>
              </c:ext>
            </c:extLst>
          </c:dPt>
          <c:dPt>
            <c:idx val="4"/>
            <c:invertIfNegative val="0"/>
            <c:bubble3D val="0"/>
            <c:spPr>
              <a:solidFill>
                <a:srgbClr val="C00000"/>
              </a:solidFill>
              <a:ln>
                <a:noFill/>
              </a:ln>
              <a:effectLst/>
            </c:spPr>
            <c:extLst>
              <c:ext xmlns:c16="http://schemas.microsoft.com/office/drawing/2014/chart" uri="{C3380CC4-5D6E-409C-BE32-E72D297353CC}">
                <c16:uniqueId val="{00000012-4B29-9848-BCE0-518396A07A48}"/>
              </c:ext>
            </c:extLst>
          </c:dPt>
          <c:dPt>
            <c:idx val="5"/>
            <c:invertIfNegative val="0"/>
            <c:bubble3D val="0"/>
            <c:spPr>
              <a:solidFill>
                <a:srgbClr val="C00000"/>
              </a:solidFill>
              <a:ln>
                <a:noFill/>
              </a:ln>
              <a:effectLst/>
            </c:spPr>
            <c:extLst>
              <c:ext xmlns:c16="http://schemas.microsoft.com/office/drawing/2014/chart" uri="{C3380CC4-5D6E-409C-BE32-E72D297353CC}">
                <c16:uniqueId val="{00000011-4B29-9848-BCE0-518396A07A48}"/>
              </c:ext>
            </c:extLst>
          </c:dPt>
          <c:dPt>
            <c:idx val="6"/>
            <c:invertIfNegative val="0"/>
            <c:bubble3D val="0"/>
            <c:spPr>
              <a:solidFill>
                <a:srgbClr val="C00000"/>
              </a:solidFill>
              <a:ln>
                <a:noFill/>
              </a:ln>
              <a:effectLst/>
            </c:spPr>
            <c:extLst>
              <c:ext xmlns:c16="http://schemas.microsoft.com/office/drawing/2014/chart" uri="{C3380CC4-5D6E-409C-BE32-E72D297353CC}">
                <c16:uniqueId val="{00000010-4B29-9848-BCE0-518396A07A48}"/>
              </c:ext>
            </c:extLst>
          </c:dPt>
          <c:dPt>
            <c:idx val="7"/>
            <c:invertIfNegative val="0"/>
            <c:bubble3D val="0"/>
            <c:spPr>
              <a:solidFill>
                <a:srgbClr val="C00000"/>
              </a:solidFill>
              <a:ln>
                <a:noFill/>
              </a:ln>
              <a:effectLst/>
            </c:spPr>
            <c:extLst>
              <c:ext xmlns:c16="http://schemas.microsoft.com/office/drawing/2014/chart" uri="{C3380CC4-5D6E-409C-BE32-E72D297353CC}">
                <c16:uniqueId val="{0000000F-4B29-9848-BCE0-518396A07A48}"/>
              </c:ext>
            </c:extLst>
          </c:dPt>
          <c:dPt>
            <c:idx val="8"/>
            <c:invertIfNegative val="0"/>
            <c:bubble3D val="0"/>
            <c:spPr>
              <a:solidFill>
                <a:srgbClr val="C00000"/>
              </a:solidFill>
              <a:ln>
                <a:noFill/>
              </a:ln>
              <a:effectLst/>
            </c:spPr>
            <c:extLst>
              <c:ext xmlns:c16="http://schemas.microsoft.com/office/drawing/2014/chart" uri="{C3380CC4-5D6E-409C-BE32-E72D297353CC}">
                <c16:uniqueId val="{0000000E-4B29-9848-BCE0-518396A07A48}"/>
              </c:ext>
            </c:extLst>
          </c:dPt>
          <c:dPt>
            <c:idx val="9"/>
            <c:invertIfNegative val="0"/>
            <c:bubble3D val="0"/>
            <c:spPr>
              <a:solidFill>
                <a:srgbClr val="C00000"/>
              </a:solidFill>
              <a:ln>
                <a:noFill/>
              </a:ln>
              <a:effectLst/>
            </c:spPr>
            <c:extLst>
              <c:ext xmlns:c16="http://schemas.microsoft.com/office/drawing/2014/chart" uri="{C3380CC4-5D6E-409C-BE32-E72D297353CC}">
                <c16:uniqueId val="{0000000D-4B29-9848-BCE0-518396A07A48}"/>
              </c:ext>
            </c:extLst>
          </c:dPt>
          <c:dPt>
            <c:idx val="10"/>
            <c:invertIfNegative val="0"/>
            <c:bubble3D val="0"/>
            <c:spPr>
              <a:solidFill>
                <a:srgbClr val="C00000"/>
              </a:solidFill>
              <a:ln>
                <a:noFill/>
              </a:ln>
              <a:effectLst/>
            </c:spPr>
            <c:extLst>
              <c:ext xmlns:c16="http://schemas.microsoft.com/office/drawing/2014/chart" uri="{C3380CC4-5D6E-409C-BE32-E72D297353CC}">
                <c16:uniqueId val="{0000000C-4B29-9848-BCE0-518396A07A48}"/>
              </c:ext>
            </c:extLst>
          </c:dPt>
          <c:dPt>
            <c:idx val="11"/>
            <c:invertIfNegative val="0"/>
            <c:bubble3D val="0"/>
            <c:spPr>
              <a:solidFill>
                <a:srgbClr val="C00000"/>
              </a:solidFill>
              <a:ln>
                <a:noFill/>
              </a:ln>
              <a:effectLst/>
            </c:spPr>
            <c:extLst>
              <c:ext xmlns:c16="http://schemas.microsoft.com/office/drawing/2014/chart" uri="{C3380CC4-5D6E-409C-BE32-E72D297353CC}">
                <c16:uniqueId val="{0000000B-4B29-9848-BCE0-518396A07A48}"/>
              </c:ext>
            </c:extLst>
          </c:dPt>
          <c:dPt>
            <c:idx val="12"/>
            <c:invertIfNegative val="0"/>
            <c:bubble3D val="0"/>
            <c:spPr>
              <a:solidFill>
                <a:srgbClr val="C00000"/>
              </a:solidFill>
              <a:ln>
                <a:noFill/>
              </a:ln>
              <a:effectLst/>
            </c:spPr>
            <c:extLst>
              <c:ext xmlns:c16="http://schemas.microsoft.com/office/drawing/2014/chart" uri="{C3380CC4-5D6E-409C-BE32-E72D297353CC}">
                <c16:uniqueId val="{00000009-4B29-9848-BCE0-518396A07A48}"/>
              </c:ext>
            </c:extLst>
          </c:dPt>
          <c:dPt>
            <c:idx val="13"/>
            <c:invertIfNegative val="0"/>
            <c:bubble3D val="0"/>
            <c:spPr>
              <a:solidFill>
                <a:srgbClr val="C00000"/>
              </a:solidFill>
              <a:ln>
                <a:noFill/>
              </a:ln>
              <a:effectLst/>
            </c:spPr>
            <c:extLst>
              <c:ext xmlns:c16="http://schemas.microsoft.com/office/drawing/2014/chart" uri="{C3380CC4-5D6E-409C-BE32-E72D297353CC}">
                <c16:uniqueId val="{0000000A-4B29-9848-BCE0-518396A07A48}"/>
              </c:ext>
            </c:extLst>
          </c:dPt>
          <c:dPt>
            <c:idx val="14"/>
            <c:invertIfNegative val="0"/>
            <c:bubble3D val="0"/>
            <c:spPr>
              <a:solidFill>
                <a:srgbClr val="C00000"/>
              </a:solidFill>
              <a:ln>
                <a:noFill/>
              </a:ln>
              <a:effectLst/>
            </c:spPr>
            <c:extLst>
              <c:ext xmlns:c16="http://schemas.microsoft.com/office/drawing/2014/chart" uri="{C3380CC4-5D6E-409C-BE32-E72D297353CC}">
                <c16:uniqueId val="{00000008-4B29-9848-BCE0-518396A07A48}"/>
              </c:ext>
            </c:extLst>
          </c:dPt>
          <c:dPt>
            <c:idx val="15"/>
            <c:invertIfNegative val="0"/>
            <c:bubble3D val="0"/>
            <c:spPr>
              <a:solidFill>
                <a:srgbClr val="C00000"/>
              </a:solidFill>
              <a:ln>
                <a:noFill/>
              </a:ln>
              <a:effectLst/>
            </c:spPr>
            <c:extLst>
              <c:ext xmlns:c16="http://schemas.microsoft.com/office/drawing/2014/chart" uri="{C3380CC4-5D6E-409C-BE32-E72D297353CC}">
                <c16:uniqueId val="{00000007-4B29-9848-BCE0-518396A07A48}"/>
              </c:ext>
            </c:extLst>
          </c:dPt>
          <c:dPt>
            <c:idx val="16"/>
            <c:invertIfNegative val="0"/>
            <c:bubble3D val="0"/>
            <c:spPr>
              <a:solidFill>
                <a:srgbClr val="C00000"/>
              </a:solidFill>
              <a:ln>
                <a:noFill/>
              </a:ln>
              <a:effectLst/>
            </c:spPr>
            <c:extLst>
              <c:ext xmlns:c16="http://schemas.microsoft.com/office/drawing/2014/chart" uri="{C3380CC4-5D6E-409C-BE32-E72D297353CC}">
                <c16:uniqueId val="{00000006-4B29-9848-BCE0-518396A07A48}"/>
              </c:ext>
            </c:extLst>
          </c:dPt>
          <c:dPt>
            <c:idx val="17"/>
            <c:invertIfNegative val="0"/>
            <c:bubble3D val="0"/>
            <c:spPr>
              <a:solidFill>
                <a:srgbClr val="C00000"/>
              </a:solidFill>
              <a:ln>
                <a:noFill/>
              </a:ln>
              <a:effectLst/>
            </c:spPr>
            <c:extLst>
              <c:ext xmlns:c16="http://schemas.microsoft.com/office/drawing/2014/chart" uri="{C3380CC4-5D6E-409C-BE32-E72D297353CC}">
                <c16:uniqueId val="{00000002-4B29-9848-BCE0-518396A07A48}"/>
              </c:ext>
            </c:extLst>
          </c:dPt>
          <c:dPt>
            <c:idx val="18"/>
            <c:invertIfNegative val="0"/>
            <c:bubble3D val="0"/>
            <c:spPr>
              <a:solidFill>
                <a:srgbClr val="C00000"/>
              </a:solidFill>
              <a:ln>
                <a:noFill/>
              </a:ln>
              <a:effectLst/>
            </c:spPr>
            <c:extLst>
              <c:ext xmlns:c16="http://schemas.microsoft.com/office/drawing/2014/chart" uri="{C3380CC4-5D6E-409C-BE32-E72D297353CC}">
                <c16:uniqueId val="{00000003-4B29-9848-BCE0-518396A07A48}"/>
              </c:ext>
            </c:extLst>
          </c:dPt>
          <c:dPt>
            <c:idx val="19"/>
            <c:invertIfNegative val="0"/>
            <c:bubble3D val="0"/>
            <c:spPr>
              <a:solidFill>
                <a:srgbClr val="C00000"/>
              </a:solidFill>
              <a:ln>
                <a:noFill/>
              </a:ln>
              <a:effectLst/>
            </c:spPr>
            <c:extLst>
              <c:ext xmlns:c16="http://schemas.microsoft.com/office/drawing/2014/chart" uri="{C3380CC4-5D6E-409C-BE32-E72D297353CC}">
                <c16:uniqueId val="{00000001-4B29-9848-BCE0-518396A07A48}"/>
              </c:ext>
            </c:extLst>
          </c:dPt>
          <c:dPt>
            <c:idx val="20"/>
            <c:invertIfNegative val="0"/>
            <c:bubble3D val="0"/>
            <c:spPr>
              <a:solidFill>
                <a:srgbClr val="C00000"/>
              </a:solidFill>
              <a:ln>
                <a:noFill/>
              </a:ln>
              <a:effectLst/>
            </c:spPr>
            <c:extLst>
              <c:ext xmlns:c16="http://schemas.microsoft.com/office/drawing/2014/chart" uri="{C3380CC4-5D6E-409C-BE32-E72D297353CC}">
                <c16:uniqueId val="{00000004-4B29-9848-BCE0-518396A07A48}"/>
              </c:ext>
            </c:extLst>
          </c:dPt>
          <c:dPt>
            <c:idx val="21"/>
            <c:invertIfNegative val="0"/>
            <c:bubble3D val="0"/>
            <c:spPr>
              <a:solidFill>
                <a:srgbClr val="C00000"/>
              </a:solidFill>
              <a:ln>
                <a:noFill/>
              </a:ln>
              <a:effectLst/>
            </c:spPr>
            <c:extLst>
              <c:ext xmlns:c16="http://schemas.microsoft.com/office/drawing/2014/chart" uri="{C3380CC4-5D6E-409C-BE32-E72D297353CC}">
                <c16:uniqueId val="{00000005-4B29-9848-BCE0-518396A07A48}"/>
              </c:ext>
            </c:extLst>
          </c:dPt>
          <c:dLbls>
            <c:dLbl>
              <c:idx val="1"/>
              <c:layout>
                <c:manualLayout>
                  <c:x val="0.12831160755923696"/>
                  <c:y val="-9.846648220186973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4B29-9848-BCE0-518396A07A48}"/>
                </c:ext>
              </c:extLst>
            </c:dLbl>
            <c:dLbl>
              <c:idx val="2"/>
              <c:layout>
                <c:manualLayout>
                  <c:x val="0.12831160755923696"/>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4B29-9848-BCE0-518396A07A48}"/>
                </c:ext>
              </c:extLst>
            </c:dLbl>
            <c:dLbl>
              <c:idx val="3"/>
              <c:layout>
                <c:manualLayout>
                  <c:x val="0.1266126440874867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4B29-9848-BCE0-518396A07A48}"/>
                </c:ext>
              </c:extLst>
            </c:dLbl>
            <c:dLbl>
              <c:idx val="4"/>
              <c:layout>
                <c:manualLayout>
                  <c:x val="0.13762794733373762"/>
                  <c:y val="-9.846648220186973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4B29-9848-BCE0-518396A07A48}"/>
                </c:ext>
              </c:extLst>
            </c:dLbl>
            <c:dLbl>
              <c:idx val="5"/>
              <c:layout>
                <c:manualLayout>
                  <c:x val="0.16177797731308519"/>
                  <c:y val="9.846648220186973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4B29-9848-BCE0-518396A07A48}"/>
                </c:ext>
              </c:extLst>
            </c:dLbl>
            <c:dLbl>
              <c:idx val="6"/>
              <c:layout>
                <c:manualLayout>
                  <c:x val="0.16676182645797152"/>
                  <c:y val="-9.846648220186973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4B29-9848-BCE0-518396A07A48}"/>
                </c:ext>
              </c:extLst>
            </c:dLbl>
            <c:dLbl>
              <c:idx val="7"/>
              <c:layout>
                <c:manualLayout>
                  <c:x val="0.1681533711849908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4B29-9848-BCE0-518396A07A48}"/>
                </c:ext>
              </c:extLst>
            </c:dLbl>
            <c:dLbl>
              <c:idx val="8"/>
              <c:layout>
                <c:manualLayout>
                  <c:x val="0.18493177257006091"/>
                  <c:y val="-9.846648220186973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4B29-9848-BCE0-518396A07A48}"/>
                </c:ext>
              </c:extLst>
            </c:dLbl>
            <c:dLbl>
              <c:idx val="9"/>
              <c:layout>
                <c:manualLayout>
                  <c:x val="0.1796315416448053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4B29-9848-BCE0-518396A07A48}"/>
                </c:ext>
              </c:extLst>
            </c:dLbl>
            <c:dLbl>
              <c:idx val="10"/>
              <c:layout>
                <c:manualLayout>
                  <c:x val="0.1903806293549316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B29-9848-BCE0-518396A07A48}"/>
                </c:ext>
              </c:extLst>
            </c:dLbl>
            <c:dLbl>
              <c:idx val="11"/>
              <c:layout>
                <c:manualLayout>
                  <c:x val="0.1895843907262815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B29-9848-BCE0-518396A07A48}"/>
                </c:ext>
              </c:extLst>
            </c:dLbl>
            <c:dLbl>
              <c:idx val="12"/>
              <c:layout>
                <c:manualLayout>
                  <c:x val="0.18754469812362198"/>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B29-9848-BCE0-518396A07A48}"/>
                </c:ext>
              </c:extLst>
            </c:dLbl>
            <c:dLbl>
              <c:idx val="13"/>
              <c:layout>
                <c:manualLayout>
                  <c:x val="0.1945373374647130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B29-9848-BCE0-518396A07A48}"/>
                </c:ext>
              </c:extLst>
            </c:dLbl>
            <c:dLbl>
              <c:idx val="14"/>
              <c:layout>
                <c:manualLayout>
                  <c:x val="0.19883651770814897"/>
                  <c:y val="-4.9233241100934868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B29-9848-BCE0-518396A07A48}"/>
                </c:ext>
              </c:extLst>
            </c:dLbl>
            <c:dLbl>
              <c:idx val="15"/>
              <c:layout>
                <c:manualLayout>
                  <c:x val="0.2152959955564747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B29-9848-BCE0-518396A07A48}"/>
                </c:ext>
              </c:extLst>
            </c:dLbl>
            <c:dLbl>
              <c:idx val="16"/>
              <c:layout>
                <c:manualLayout>
                  <c:x val="0.22101641894352297"/>
                  <c:y val="-4.9233241100934868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B29-9848-BCE0-518396A07A48}"/>
                </c:ext>
              </c:extLst>
            </c:dLbl>
            <c:dLbl>
              <c:idx val="17"/>
              <c:layout>
                <c:manualLayout>
                  <c:x val="0.23414933650810243"/>
                  <c:y val="-2.4650773067817932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B29-9848-BCE0-518396A07A48}"/>
                </c:ext>
              </c:extLst>
            </c:dLbl>
            <c:dLbl>
              <c:idx val="18"/>
              <c:layout>
                <c:manualLayout>
                  <c:x val="0.2326336926114298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B29-9848-BCE0-518396A07A48}"/>
                </c:ext>
              </c:extLst>
            </c:dLbl>
            <c:dLbl>
              <c:idx val="19"/>
              <c:layout>
                <c:manualLayout>
                  <c:x val="0.2760416038192967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B29-9848-BCE0-518396A07A48}"/>
                </c:ext>
              </c:extLst>
            </c:dLbl>
            <c:dLbl>
              <c:idx val="20"/>
              <c:layout>
                <c:manualLayout>
                  <c:x val="0.29081460712833873"/>
                  <c:y val="-1.2325386533908966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B29-9848-BCE0-518396A07A48}"/>
                </c:ext>
              </c:extLst>
            </c:dLbl>
            <c:dLbl>
              <c:idx val="21"/>
              <c:layout>
                <c:manualLayout>
                  <c:x val="0.35268704627098529"/>
                  <c:y val="-6.162693266954483E-1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B29-9848-BCE0-518396A07A48}"/>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'Spend per vendor'!$A$4:$A$26</c:f>
              <c:strCache>
                <c:ptCount val="22"/>
                <c:pt idx="0">
                  <c:v>Air Cargo Carrier</c:v>
                </c:pt>
                <c:pt idx="1">
                  <c:v>Pennsylvania State Tax Authority</c:v>
                </c:pt>
                <c:pt idx="2">
                  <c:v>mynewvendor, ismyown</c:v>
                </c:pt>
                <c:pt idx="3">
                  <c:v>Julia Funderburk</c:v>
                </c:pt>
                <c:pt idx="4">
                  <c:v>City Power &amp; Light</c:v>
                </c:pt>
                <c:pt idx="5">
                  <c:v>Georgia State Tax Authority</c:v>
                </c:pt>
                <c:pt idx="6">
                  <c:v>Contoso Asia</c:v>
                </c:pt>
                <c:pt idx="7">
                  <c:v>Humongous Insurance</c:v>
                </c:pt>
                <c:pt idx="8">
                  <c:v>VendorW1099</c:v>
                </c:pt>
                <c:pt idx="9">
                  <c:v>Ade Supply Company</c:v>
                </c:pt>
                <c:pt idx="10">
                  <c:v>BELGIUM</c:v>
                </c:pt>
                <c:pt idx="11">
                  <c:v>Countryside Company</c:v>
                </c:pt>
                <c:pt idx="12">
                  <c:v>Best Supplier - Europe</c:v>
                </c:pt>
                <c:pt idx="13">
                  <c:v>BLOCKED VENDOR</c:v>
                </c:pt>
                <c:pt idx="14">
                  <c:v>Capable Sales and Service</c:v>
                </c:pt>
                <c:pt idx="15">
                  <c:v>Acme Office Supplies</c:v>
                </c:pt>
                <c:pt idx="16">
                  <c:v>Datum Receivers</c:v>
                </c:pt>
                <c:pt idx="17">
                  <c:v>(blank)</c:v>
                </c:pt>
                <c:pt idx="18">
                  <c:v>Vendor with default coding</c:v>
                </c:pt>
                <c:pt idx="19">
                  <c:v>Parcel Express Delivery Service</c:v>
                </c:pt>
                <c:pt idx="20">
                  <c:v>Contoso office supply</c:v>
                </c:pt>
                <c:pt idx="21">
                  <c:v>Lande Packaging Supplies</c:v>
                </c:pt>
              </c:strCache>
            </c:strRef>
          </c:cat>
          <c:val>
            <c:numRef>
              <c:f>'Spend per vendor'!$B$4:$B$26</c:f>
              <c:numCache>
                <c:formatCode>General</c:formatCode>
                <c:ptCount val="22"/>
                <c:pt idx="0">
                  <c:v>0</c:v>
                </c:pt>
                <c:pt idx="1">
                  <c:v>100</c:v>
                </c:pt>
                <c:pt idx="2">
                  <c:v>100</c:v>
                </c:pt>
                <c:pt idx="3">
                  <c:v>100</c:v>
                </c:pt>
                <c:pt idx="4">
                  <c:v>200</c:v>
                </c:pt>
                <c:pt idx="5">
                  <c:v>500</c:v>
                </c:pt>
                <c:pt idx="6">
                  <c:v>619.78</c:v>
                </c:pt>
                <c:pt idx="7">
                  <c:v>800</c:v>
                </c:pt>
                <c:pt idx="8">
                  <c:v>1189.0800000000002</c:v>
                </c:pt>
                <c:pt idx="9">
                  <c:v>1310</c:v>
                </c:pt>
                <c:pt idx="10">
                  <c:v>1424.0700000000002</c:v>
                </c:pt>
                <c:pt idx="11">
                  <c:v>1487.2600000000002</c:v>
                </c:pt>
                <c:pt idx="12">
                  <c:v>1500</c:v>
                </c:pt>
                <c:pt idx="13">
                  <c:v>1887.2600000000002</c:v>
                </c:pt>
                <c:pt idx="14">
                  <c:v>3299</c:v>
                </c:pt>
                <c:pt idx="15">
                  <c:v>6030.5599999999995</c:v>
                </c:pt>
                <c:pt idx="16">
                  <c:v>6214.13</c:v>
                </c:pt>
                <c:pt idx="17">
                  <c:v>12991.56</c:v>
                </c:pt>
                <c:pt idx="18">
                  <c:v>15081.8</c:v>
                </c:pt>
                <c:pt idx="19">
                  <c:v>42724.630000000005</c:v>
                </c:pt>
                <c:pt idx="20">
                  <c:v>146302.44999999864</c:v>
                </c:pt>
                <c:pt idx="21">
                  <c:v>2491797.4799999991</c:v>
                </c:pt>
              </c:numCache>
            </c:numRef>
          </c:val>
          <c:extLst>
            <c:ext xmlns:c16="http://schemas.microsoft.com/office/drawing/2014/chart" uri="{C3380CC4-5D6E-409C-BE32-E72D297353CC}">
              <c16:uniqueId val="{0000003F-2669-FF46-B9BE-9A5C98131A7B}"/>
            </c:ext>
          </c:extLst>
        </c:ser>
        <c:dLbls>
          <c:showLegendKey val="0"/>
          <c:showVal val="0"/>
          <c:showCatName val="0"/>
          <c:showSerName val="0"/>
          <c:showPercent val="0"/>
          <c:showBubbleSize val="0"/>
        </c:dLbls>
        <c:gapWidth val="150"/>
        <c:overlap val="100"/>
        <c:axId val="1019051711"/>
        <c:axId val="1019053343"/>
      </c:barChart>
      <c:catAx>
        <c:axId val="1019051711"/>
        <c:scaling>
          <c:orientation val="minMax"/>
        </c:scaling>
        <c:delete val="0"/>
        <c:axPos val="l"/>
        <c:majorGridlines>
          <c:spPr>
            <a:ln w="9525" cap="flat" cmpd="sng" algn="ctr">
              <a:solidFill>
                <a:schemeClr val="bg1">
                  <a:alpha val="33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ln w="0">
                  <a:noFill/>
                </a:ln>
                <a:solidFill>
                  <a:schemeClr val="bg1"/>
                </a:solidFill>
                <a:latin typeface="+mn-lt"/>
                <a:ea typeface="+mn-ea"/>
                <a:cs typeface="+mn-cs"/>
              </a:defRPr>
            </a:pPr>
            <a:endParaRPr lang="en-VN"/>
          </a:p>
        </c:txPr>
        <c:crossAx val="1019053343"/>
        <c:crosses val="autoZero"/>
        <c:auto val="1"/>
        <c:lblAlgn val="ctr"/>
        <c:lblOffset val="100"/>
        <c:noMultiLvlLbl val="0"/>
      </c:catAx>
      <c:valAx>
        <c:axId val="1019053343"/>
        <c:scaling>
          <c:logBase val="10"/>
          <c:orientation val="minMax"/>
        </c:scaling>
        <c:delete val="0"/>
        <c:axPos val="b"/>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1019051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[powerbi-intern-assignment.xlsm]Planned vs Unplanned Spend!PivotTable1</c:name>
    <c:fmtId val="4"/>
  </c:pivotSource>
  <c:chart>
    <c:autoTitleDeleted val="1"/>
    <c:pivotFmts>
      <c:pivotFmt>
        <c:idx val="0"/>
        <c:spPr>
          <a:solidFill>
            <a:schemeClr val="accent2"/>
          </a:solidFill>
          <a:ln>
            <a:noFill/>
          </a:ln>
          <a:effectLst/>
        </c:spPr>
        <c:marker>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1"/>
        <c:spPr>
          <a:solidFill>
            <a:schemeClr val="accent2"/>
          </a:solidFill>
          <a:ln>
            <a:noFill/>
          </a:ln>
          <a:effectLst/>
        </c:spPr>
        <c:marker>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2"/>
        <c:spPr>
          <a:solidFill>
            <a:schemeClr val="accent2"/>
          </a:solidFill>
          <a:ln>
            <a:noFill/>
          </a:ln>
          <a:effectLst/>
        </c:spPr>
        <c:marker>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2"/>
          </a:solidFill>
          <a:ln>
            <a:noFill/>
          </a:ln>
          <a:effectLst/>
        </c:spPr>
      </c:pivotFmt>
      <c:pivotFmt>
        <c:idx val="5"/>
        <c:spPr>
          <a:solidFill>
            <a:schemeClr val="accent2"/>
          </a:solidFill>
          <a:ln>
            <a:noFill/>
          </a:ln>
          <a:effectLst/>
        </c:spPr>
      </c:pivotFmt>
      <c:pivotFmt>
        <c:idx val="6"/>
        <c:spPr>
          <a:solidFill>
            <a:schemeClr val="accent2"/>
          </a:solidFill>
          <a:ln>
            <a:noFill/>
          </a:ln>
          <a:effectLst/>
        </c:spPr>
      </c:pivotFmt>
      <c:pivotFmt>
        <c:idx val="7"/>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rgbClr val="C0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1"/>
          </a:solidFill>
          <a:ln>
            <a:noFill/>
          </a:ln>
          <a:effectLst/>
        </c:spPr>
        <c:dLbl>
          <c:idx val="0"/>
          <c:layout>
            <c:manualLayout>
              <c:x val="0.15828047772130105"/>
              <c:y val="-0.10508904822465419"/>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C00000"/>
          </a:solidFill>
          <a:ln>
            <a:noFill/>
          </a:ln>
          <a:effectLst/>
        </c:spPr>
        <c:dLbl>
          <c:idx val="0"/>
          <c:layout>
            <c:manualLayout>
              <c:x val="0.15540230142242925"/>
              <c:y val="7.6847162893222201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tx1">
              <a:lumMod val="85000"/>
              <a:lumOff val="15000"/>
            </a:schemeClr>
          </a:solidFill>
          <a:ln>
            <a:noFill/>
          </a:ln>
          <a:effectLst/>
        </c:spPr>
        <c:dLbl>
          <c:idx val="0"/>
          <c:layout>
            <c:manualLayout>
              <c:x val="-0.13352095899046634"/>
              <c:y val="-9.103273522507680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C0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bg1"/>
          </a:solidFill>
          <a:ln>
            <a:noFill/>
          </a:ln>
          <a:effectLst/>
        </c:spPr>
        <c:dLbl>
          <c:idx val="0"/>
          <c:layout>
            <c:manualLayout>
              <c:x val="0.15828047772130105"/>
              <c:y val="-0.10508904822465419"/>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C00000"/>
          </a:solidFill>
          <a:ln>
            <a:noFill/>
          </a:ln>
          <a:effectLst/>
        </c:spPr>
        <c:dLbl>
          <c:idx val="0"/>
          <c:layout>
            <c:manualLayout>
              <c:x val="0.15540230142242925"/>
              <c:y val="7.6847162893222201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tx1">
              <a:lumMod val="85000"/>
              <a:lumOff val="15000"/>
            </a:schemeClr>
          </a:solidFill>
          <a:ln>
            <a:noFill/>
          </a:ln>
          <a:effectLst/>
        </c:spPr>
        <c:dLbl>
          <c:idx val="0"/>
          <c:layout>
            <c:manualLayout>
              <c:x val="-0.13352095899046634"/>
              <c:y val="-9.103273522507680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0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bg1"/>
          </a:solidFill>
          <a:ln>
            <a:noFill/>
          </a:ln>
          <a:effectLst/>
        </c:spPr>
        <c:dLbl>
          <c:idx val="0"/>
          <c:layout>
            <c:manualLayout>
              <c:x val="0.15828047772130105"/>
              <c:y val="-0.10508904822465419"/>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C00000"/>
          </a:solidFill>
          <a:ln>
            <a:noFill/>
          </a:ln>
          <a:effectLst/>
        </c:spPr>
        <c:dLbl>
          <c:idx val="0"/>
          <c:layout>
            <c:manualLayout>
              <c:x val="0.15540230142242925"/>
              <c:y val="7.6847162893222201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tx1">
              <a:lumMod val="85000"/>
              <a:lumOff val="15000"/>
            </a:schemeClr>
          </a:solidFill>
          <a:ln>
            <a:noFill/>
          </a:ln>
          <a:effectLst/>
        </c:spPr>
        <c:dLbl>
          <c:idx val="0"/>
          <c:layout>
            <c:manualLayout>
              <c:x val="-0.13352095899046634"/>
              <c:y val="-9.103273522507680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C00000"/>
          </a:solidFill>
        </c:spPr>
        <c:marker>
          <c:symbol val="none"/>
        </c:marker>
        <c:dLbl>
          <c:idx val="0"/>
          <c:numFmt formatCode="#,##0" sourceLinked="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sz="1100"/>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4"/>
        <c:spPr>
          <a:solidFill>
            <a:schemeClr val="bg1"/>
          </a:solidFill>
          <a:ln>
            <a:noFill/>
          </a:ln>
          <a:effectLst/>
        </c:spPr>
        <c:dLbl>
          <c:idx val="0"/>
          <c:numFmt formatCode="#,##0" sourceLinked="0"/>
          <c:spPr>
            <a:solidFill>
              <a:sysClr val="window" lastClr="FFFFFF"/>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sz="1100"/>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rgbClr val="FF0000"/>
          </a:solidFill>
          <a:ln>
            <a:noFill/>
          </a:ln>
          <a:effectLst/>
        </c:spPr>
        <c:dLbl>
          <c:idx val="0"/>
          <c:numFmt formatCode="#,##0" sourceLinked="0"/>
          <c:spPr>
            <a:solidFill>
              <a:sysClr val="window" lastClr="FFFFFF"/>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sz="1100"/>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chemeClr val="bg2">
              <a:lumMod val="50000"/>
            </a:schemeClr>
          </a:solidFill>
          <a:ln>
            <a:noFill/>
          </a:ln>
          <a:effectLst/>
        </c:spPr>
        <c:dLbl>
          <c:idx val="0"/>
          <c:numFmt formatCode="#,##0" sourceLinked="0"/>
          <c:spPr>
            <a:solidFill>
              <a:sysClr val="window" lastClr="FFFFFF"/>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sz="1100"/>
              </a:pPr>
              <a:endParaRPr lang="en-VN"/>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rgbClr val="C00000"/>
          </a:solidFill>
        </c:spPr>
        <c:marker>
          <c:symbol val="none"/>
        </c:marker>
        <c:dLbl>
          <c:idx val="0"/>
          <c:numFmt formatCode="#,##0" sourceLinked="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sz="1100"/>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8"/>
        <c:spPr>
          <a:solidFill>
            <a:schemeClr val="bg1"/>
          </a:solidFill>
          <a:ln>
            <a:noFill/>
          </a:ln>
          <a:effectLst/>
        </c:spPr>
        <c:dLbl>
          <c:idx val="0"/>
          <c:layout>
            <c:manualLayout>
              <c:x val="-1.5121194056244762E-3"/>
              <c:y val="-0.1685274572199727"/>
            </c:manualLayout>
          </c:layout>
          <c:numFmt formatCode="#,##0" sourceLinked="0"/>
          <c:spPr>
            <a:solidFill>
              <a:sysClr val="window" lastClr="FFFFFF"/>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sz="1100"/>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gd name="adj1" fmla="val 1698"/>
                    <a:gd name="adj2" fmla="val 203630"/>
                  </a:avLst>
                </a:prstGeom>
              </c15:spPr>
            </c:ext>
          </c:extLst>
        </c:dLbl>
      </c:pivotFmt>
      <c:pivotFmt>
        <c:idx val="29"/>
        <c:spPr>
          <a:solidFill>
            <a:srgbClr val="FF0000"/>
          </a:solidFill>
          <a:ln>
            <a:noFill/>
          </a:ln>
          <a:effectLst/>
        </c:spPr>
        <c:dLbl>
          <c:idx val="0"/>
          <c:layout>
            <c:manualLayout>
              <c:x val="0.23361705132104388"/>
              <c:y val="-1.0023134024888624E-2"/>
            </c:manualLayout>
          </c:layout>
          <c:numFmt formatCode="#,##0" sourceLinked="0"/>
          <c:spPr>
            <a:solidFill>
              <a:sysClr val="window" lastClr="FFFFFF"/>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sz="1100"/>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gd name="adj1" fmla="val -37054"/>
                    <a:gd name="adj2" fmla="val -204284"/>
                  </a:avLst>
                </a:prstGeom>
              </c15:spPr>
            </c:ext>
          </c:extLst>
        </c:dLbl>
      </c:pivotFmt>
      <c:pivotFmt>
        <c:idx val="30"/>
        <c:spPr>
          <a:solidFill>
            <a:schemeClr val="bg2">
              <a:lumMod val="50000"/>
            </a:schemeClr>
          </a:solidFill>
          <a:ln>
            <a:noFill/>
          </a:ln>
          <a:effectLst/>
        </c:spPr>
        <c:dLbl>
          <c:idx val="0"/>
          <c:layout>
            <c:manualLayout>
              <c:x val="-0.15466111904713442"/>
              <c:y val="-8.6076868790103206E-2"/>
            </c:manualLayout>
          </c:layout>
          <c:numFmt formatCode="#,##0" sourceLinked="0"/>
          <c:spPr>
            <a:solidFill>
              <a:sysClr val="window" lastClr="FFFFFF"/>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sz="1100"/>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gd name="adj1" fmla="val 100647"/>
                    <a:gd name="adj2" fmla="val 53490"/>
                  </a:avLst>
                </a:prstGeom>
              </c15:spPr>
            </c:ext>
          </c:extLst>
        </c:dLbl>
      </c:pivotFmt>
      <c:pivotFmt>
        <c:idx val="31"/>
        <c:spPr>
          <a:solidFill>
            <a:srgbClr val="C00000"/>
          </a:solidFill>
        </c:spPr>
        <c:marker>
          <c:symbol val="none"/>
        </c:marker>
        <c:dLbl>
          <c:idx val="0"/>
          <c:numFmt formatCode="#,##0" sourceLinked="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sz="1100"/>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2"/>
        <c:spPr>
          <a:solidFill>
            <a:schemeClr val="bg1"/>
          </a:solidFill>
          <a:ln>
            <a:noFill/>
          </a:ln>
          <a:effectLst/>
        </c:spPr>
        <c:dLbl>
          <c:idx val="0"/>
          <c:layout>
            <c:manualLayout>
              <c:x val="-1.5121194056244762E-3"/>
              <c:y val="-0.1685274572199727"/>
            </c:manualLayout>
          </c:layout>
          <c:numFmt formatCode="#,##0" sourceLinked="0"/>
          <c:spPr>
            <a:solidFill>
              <a:sysClr val="window" lastClr="FFFFFF"/>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sz="1100"/>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gd name="adj1" fmla="val 1698"/>
                    <a:gd name="adj2" fmla="val 203630"/>
                  </a:avLst>
                </a:prstGeom>
              </c15:spPr>
            </c:ext>
          </c:extLst>
        </c:dLbl>
      </c:pivotFmt>
      <c:pivotFmt>
        <c:idx val="33"/>
        <c:spPr>
          <a:solidFill>
            <a:srgbClr val="FF0000"/>
          </a:solidFill>
          <a:ln>
            <a:noFill/>
          </a:ln>
          <a:effectLst/>
        </c:spPr>
        <c:dLbl>
          <c:idx val="0"/>
          <c:layout>
            <c:manualLayout>
              <c:x val="0.23361705132104388"/>
              <c:y val="-1.0023134024888624E-2"/>
            </c:manualLayout>
          </c:layout>
          <c:numFmt formatCode="#,##0" sourceLinked="0"/>
          <c:spPr>
            <a:solidFill>
              <a:sysClr val="window" lastClr="FFFFFF"/>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sz="1100"/>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gd name="adj1" fmla="val -37054"/>
                    <a:gd name="adj2" fmla="val -204284"/>
                  </a:avLst>
                </a:prstGeom>
              </c15:spPr>
            </c:ext>
          </c:extLst>
        </c:dLbl>
      </c:pivotFmt>
      <c:pivotFmt>
        <c:idx val="34"/>
        <c:spPr>
          <a:solidFill>
            <a:schemeClr val="bg2">
              <a:lumMod val="50000"/>
            </a:schemeClr>
          </a:solidFill>
          <a:ln>
            <a:noFill/>
          </a:ln>
          <a:effectLst/>
        </c:spPr>
        <c:dLbl>
          <c:idx val="0"/>
          <c:layout>
            <c:manualLayout>
              <c:x val="-0.15466111904713442"/>
              <c:y val="-8.6076868790103206E-2"/>
            </c:manualLayout>
          </c:layout>
          <c:numFmt formatCode="#,##0" sourceLinked="0"/>
          <c:spPr>
            <a:solidFill>
              <a:sysClr val="window" lastClr="FFFFFF"/>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sz="1100"/>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gd name="adj1" fmla="val 100647"/>
                    <a:gd name="adj2" fmla="val 53490"/>
                  </a:avLst>
                </a:prstGeom>
              </c15:spPr>
            </c:ext>
          </c:extLst>
        </c:dLbl>
      </c:pivotFmt>
      <c:pivotFmt>
        <c:idx val="35"/>
        <c:spPr>
          <a:solidFill>
            <a:srgbClr val="C00000"/>
          </a:solidFill>
        </c:spPr>
        <c:marker>
          <c:symbol val="none"/>
        </c:marker>
        <c:dLbl>
          <c:idx val="0"/>
          <c:numFmt formatCode="#,##0.00" sourceLinked="0"/>
          <c:spPr>
            <a:solidFill>
              <a:sysClr val="windowText" lastClr="000000"/>
            </a:solidFill>
            <a:ln>
              <a:solidFill>
                <a:sysClr val="windowText" lastClr="000000">
                  <a:lumMod val="65000"/>
                  <a:lumOff val="35000"/>
                </a:sysClr>
              </a:solidFill>
            </a:ln>
            <a:effectLst/>
          </c:spPr>
          <c:txPr>
            <a:bodyPr wrap="square" lIns="38100" tIns="19050" rIns="38100" bIns="19050" anchor="ctr">
              <a:spAutoFit/>
            </a:bodyPr>
            <a:lstStyle/>
            <a:p>
              <a:pPr>
                <a:defRPr sz="1200" b="1">
                  <a:solidFill>
                    <a:schemeClr val="bg1"/>
                  </a:solidFill>
                </a:defRPr>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6"/>
        <c:spPr>
          <a:solidFill>
            <a:schemeClr val="bg1"/>
          </a:solidFill>
          <a:ln>
            <a:noFill/>
          </a:ln>
          <a:effectLst/>
        </c:spPr>
        <c:dLbl>
          <c:idx val="0"/>
          <c:layout>
            <c:manualLayout>
              <c:x val="5.7093417827777319E-2"/>
              <c:y val="-7.0765339842341263E-2"/>
            </c:manualLayout>
          </c:layout>
          <c:numFmt formatCode="#,##0.00" sourceLinked="0"/>
          <c:spPr>
            <a:solidFill>
              <a:sysClr val="windowText" lastClr="000000"/>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sz="1200" b="1">
                  <a:solidFill>
                    <a:schemeClr val="bg1"/>
                  </a:solidFill>
                </a:defRPr>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gd name="adj1" fmla="val -30734"/>
                    <a:gd name="adj2" fmla="val 119375"/>
                  </a:avLst>
                </a:prstGeom>
              </c15:spPr>
            </c:ext>
          </c:extLst>
        </c:dLbl>
      </c:pivotFmt>
      <c:pivotFmt>
        <c:idx val="37"/>
        <c:spPr>
          <a:solidFill>
            <a:srgbClr val="FF0000"/>
          </a:solidFill>
          <a:ln>
            <a:noFill/>
          </a:ln>
          <a:effectLst/>
        </c:spPr>
        <c:dLbl>
          <c:idx val="0"/>
          <c:layout>
            <c:manualLayout>
              <c:x val="4.1522485692928955E-2"/>
              <c:y val="3.9314077690189443E-2"/>
            </c:manualLayout>
          </c:layout>
          <c:numFmt formatCode="#,##0.00" sourceLinked="0"/>
          <c:spPr>
            <a:solidFill>
              <a:sysClr val="windowText" lastClr="000000"/>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sz="1200" b="1">
                  <a:solidFill>
                    <a:schemeClr val="bg1"/>
                  </a:solidFill>
                </a:defRPr>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gd name="adj1" fmla="val -78200"/>
                    <a:gd name="adj2" fmla="val -58875"/>
                  </a:avLst>
                </a:prstGeom>
              </c15:spPr>
            </c:ext>
          </c:extLst>
        </c:dLbl>
      </c:pivotFmt>
      <c:pivotFmt>
        <c:idx val="38"/>
        <c:spPr>
          <a:solidFill>
            <a:schemeClr val="bg2">
              <a:lumMod val="50000"/>
            </a:schemeClr>
          </a:solidFill>
          <a:ln>
            <a:noFill/>
          </a:ln>
          <a:effectLst/>
        </c:spPr>
        <c:dLbl>
          <c:idx val="0"/>
          <c:layout>
            <c:manualLayout>
              <c:x val="-4.67127964045451E-2"/>
              <c:y val="-7.0765339842341277E-2"/>
            </c:manualLayout>
          </c:layout>
          <c:numFmt formatCode="#,##0.00" sourceLinked="0"/>
          <c:spPr>
            <a:solidFill>
              <a:sysClr val="windowText" lastClr="000000"/>
            </a:solidFill>
            <a:ln>
              <a:solidFill>
                <a:sysClr val="windowText" lastClr="000000">
                  <a:lumMod val="65000"/>
                  <a:lumOff val="35000"/>
                </a:sysClr>
              </a:solidFill>
            </a:ln>
            <a:effectLst/>
          </c:spPr>
          <c:txPr>
            <a:bodyPr wrap="square" lIns="38100" tIns="19050" rIns="38100" bIns="19050" anchor="ctr">
              <a:spAutoFit/>
            </a:bodyPr>
            <a:lstStyle/>
            <a:p>
              <a:pPr>
                <a:defRPr sz="1200" b="1">
                  <a:solidFill>
                    <a:schemeClr val="bg1"/>
                  </a:solidFill>
                </a:defRPr>
              </a:pPr>
              <a:endParaRPr lang="en-VN"/>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9"/>
        <c:marker>
          <c:symbol val="none"/>
        </c:marker>
        <c:dLbl>
          <c:idx val="0"/>
          <c:numFmt formatCode="#,##0.00" sourceLinked="0"/>
          <c:spPr>
            <a:solidFill>
              <a:sysClr val="windowText" lastClr="000000"/>
            </a:solidFill>
            <a:ln>
              <a:solidFill>
                <a:sysClr val="windowText" lastClr="000000">
                  <a:lumMod val="65000"/>
                  <a:lumOff val="35000"/>
                </a:sysClr>
              </a:solidFill>
            </a:ln>
            <a:effectLst/>
          </c:spPr>
          <c:txPr>
            <a:bodyPr wrap="square" lIns="38100" tIns="19050" rIns="38100" bIns="19050" anchor="ctr">
              <a:spAutoFit/>
            </a:bodyPr>
            <a:lstStyle/>
            <a:p>
              <a:pPr>
                <a:defRPr>
                  <a:solidFill>
                    <a:schemeClr val="bg1"/>
                  </a:solidFill>
                </a:defRPr>
              </a:pPr>
              <a:endParaRPr lang="en-VN"/>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40"/>
        <c:spPr>
          <a:solidFill>
            <a:srgbClr val="FF0000"/>
          </a:solidFill>
        </c:spPr>
        <c:dLbl>
          <c:idx val="0"/>
          <c:layout>
            <c:manualLayout>
              <c:x val="2.1672434199539924E-2"/>
              <c:y val="1.884027570295739E-2"/>
            </c:manualLayout>
          </c:layout>
          <c:numFmt formatCode="#,##0.00" sourceLinked="0"/>
          <c:spPr>
            <a:solidFill>
              <a:sysClr val="windowText" lastClr="000000"/>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a:solidFill>
                    <a:schemeClr val="bg1"/>
                  </a:solidFill>
                </a:defRPr>
              </a:pPr>
              <a:endParaRPr lang="en-VN"/>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22686"/>
                    <a:gd name="adj2" fmla="val -114714"/>
                  </a:avLst>
                </a:prstGeom>
              </c15:spPr>
            </c:ext>
          </c:extLst>
        </c:dLbl>
      </c:pivotFmt>
      <c:pivotFmt>
        <c:idx val="41"/>
        <c:spPr>
          <a:solidFill>
            <a:schemeClr val="bg2">
              <a:lumMod val="75000"/>
            </a:schemeClr>
          </a:solidFill>
        </c:spPr>
        <c:dLbl>
          <c:idx val="0"/>
          <c:layout>
            <c:manualLayout>
              <c:x val="-5.8825178541608514E-2"/>
              <c:y val="-9.0433323374195462E-2"/>
            </c:manualLayout>
          </c:layout>
          <c:numFmt formatCode="#,##0.00" sourceLinked="0"/>
          <c:spPr>
            <a:solidFill>
              <a:sysClr val="windowText" lastClr="000000"/>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a:solidFill>
                    <a:schemeClr val="bg1"/>
                  </a:solidFill>
                </a:defRPr>
              </a:pPr>
              <a:endParaRPr lang="en-VN"/>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6522"/>
                    <a:gd name="adj2" fmla="val 109375"/>
                  </a:avLst>
                </a:prstGeom>
              </c15:spPr>
            </c:ext>
          </c:extLst>
        </c:dLbl>
      </c:pivotFmt>
      <c:pivotFmt>
        <c:idx val="42"/>
        <c:spPr>
          <a:solidFill>
            <a:schemeClr val="bg1"/>
          </a:solidFill>
        </c:spPr>
        <c:dLbl>
          <c:idx val="0"/>
          <c:layout>
            <c:manualLayout>
              <c:x val="6.501730259861993E-2"/>
              <c:y val="-0.1017374887959699"/>
            </c:manualLayout>
          </c:layout>
          <c:numFmt formatCode="#,##0.00" sourceLinked="0"/>
          <c:spPr>
            <a:solidFill>
              <a:sysClr val="windowText" lastClr="000000"/>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a:solidFill>
                    <a:schemeClr val="bg1"/>
                  </a:solidFill>
                </a:defRPr>
              </a:pPr>
              <a:endParaRPr lang="en-VN"/>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47250"/>
                    <a:gd name="adj2" fmla="val 123046"/>
                  </a:avLst>
                </a:prstGeom>
              </c15:spPr>
            </c:ext>
          </c:extLst>
        </c:dLbl>
      </c:pivotFmt>
    </c:pivotFmts>
    <c:plotArea>
      <c:layout>
        <c:manualLayout>
          <c:layoutTarget val="inner"/>
          <c:xMode val="edge"/>
          <c:yMode val="edge"/>
          <c:x val="8.6900718347176192E-2"/>
          <c:y val="4.2597736691615692E-2"/>
          <c:w val="0.74065233219804916"/>
          <c:h val="0.95740226330838429"/>
        </c:manualLayout>
      </c:layout>
      <c:doughnutChart>
        <c:varyColors val="1"/>
        <c:ser>
          <c:idx val="0"/>
          <c:order val="0"/>
          <c:tx>
            <c:strRef>
              <c:f>'Planned vs Unplanned Spend'!$B$2</c:f>
              <c:strCache>
                <c:ptCount val="1"/>
                <c:pt idx="0">
                  <c:v>Total</c:v>
                </c:pt>
              </c:strCache>
            </c:strRef>
          </c:tx>
          <c:dPt>
            <c:idx val="0"/>
            <c:bubble3D val="0"/>
            <c:spPr>
              <a:solidFill>
                <a:schemeClr val="bg1"/>
              </a:solidFill>
            </c:spPr>
            <c:extLst>
              <c:ext xmlns:c16="http://schemas.microsoft.com/office/drawing/2014/chart" uri="{C3380CC4-5D6E-409C-BE32-E72D297353CC}">
                <c16:uniqueId val="{00000009-08D4-7743-A6CE-C6A95B66C3D5}"/>
              </c:ext>
            </c:extLst>
          </c:dPt>
          <c:dPt>
            <c:idx val="1"/>
            <c:bubble3D val="0"/>
            <c:spPr>
              <a:solidFill>
                <a:srgbClr val="FF0000"/>
              </a:solidFill>
            </c:spPr>
            <c:extLst>
              <c:ext xmlns:c16="http://schemas.microsoft.com/office/drawing/2014/chart" uri="{C3380CC4-5D6E-409C-BE32-E72D297353CC}">
                <c16:uniqueId val="{0000000B-08D4-7743-A6CE-C6A95B66C3D5}"/>
              </c:ext>
            </c:extLst>
          </c:dPt>
          <c:dPt>
            <c:idx val="2"/>
            <c:bubble3D val="0"/>
            <c:spPr>
              <a:solidFill>
                <a:schemeClr val="bg2">
                  <a:lumMod val="75000"/>
                </a:schemeClr>
              </a:solidFill>
            </c:spPr>
            <c:extLst>
              <c:ext xmlns:c16="http://schemas.microsoft.com/office/drawing/2014/chart" uri="{C3380CC4-5D6E-409C-BE32-E72D297353CC}">
                <c16:uniqueId val="{0000000D-08D4-7743-A6CE-C6A95B66C3D5}"/>
              </c:ext>
            </c:extLst>
          </c:dPt>
          <c:dLbls>
            <c:dLbl>
              <c:idx val="0"/>
              <c:layout>
                <c:manualLayout>
                  <c:x val="6.501730259861993E-2"/>
                  <c:y val="-0.1017374887959699"/>
                </c:manualLayout>
              </c:layout>
              <c:numFmt formatCode="#,##0.00" sourceLinked="0"/>
              <c:spPr>
                <a:solidFill>
                  <a:sysClr val="windowText" lastClr="000000"/>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a:solidFill>
                        <a:schemeClr val="bg1"/>
                      </a:solidFill>
                    </a:defRPr>
                  </a:pPr>
                  <a:endParaRPr lang="en-VN"/>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47250"/>
                        <a:gd name="adj2" fmla="val 123046"/>
                      </a:avLst>
                    </a:prstGeom>
                  </c15:spPr>
                </c:ext>
                <c:ext xmlns:c16="http://schemas.microsoft.com/office/drawing/2014/chart" uri="{C3380CC4-5D6E-409C-BE32-E72D297353CC}">
                  <c16:uniqueId val="{00000009-08D4-7743-A6CE-C6A95B66C3D5}"/>
                </c:ext>
              </c:extLst>
            </c:dLbl>
            <c:dLbl>
              <c:idx val="1"/>
              <c:layout>
                <c:manualLayout>
                  <c:x val="2.1672434199539924E-2"/>
                  <c:y val="1.884027570295739E-2"/>
                </c:manualLayout>
              </c:layout>
              <c:numFmt formatCode="#,##0.00" sourceLinked="0"/>
              <c:spPr>
                <a:solidFill>
                  <a:sysClr val="windowText" lastClr="000000"/>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a:solidFill>
                        <a:schemeClr val="bg1"/>
                      </a:solidFill>
                    </a:defRPr>
                  </a:pPr>
                  <a:endParaRPr lang="en-VN"/>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22686"/>
                        <a:gd name="adj2" fmla="val -114714"/>
                      </a:avLst>
                    </a:prstGeom>
                  </c15:spPr>
                </c:ext>
                <c:ext xmlns:c16="http://schemas.microsoft.com/office/drawing/2014/chart" uri="{C3380CC4-5D6E-409C-BE32-E72D297353CC}">
                  <c16:uniqueId val="{0000000B-08D4-7743-A6CE-C6A95B66C3D5}"/>
                </c:ext>
              </c:extLst>
            </c:dLbl>
            <c:dLbl>
              <c:idx val="2"/>
              <c:layout>
                <c:manualLayout>
                  <c:x val="-5.8825178541608514E-2"/>
                  <c:y val="-9.0433323374195462E-2"/>
                </c:manualLayout>
              </c:layout>
              <c:numFmt formatCode="#,##0.00" sourceLinked="0"/>
              <c:spPr>
                <a:solidFill>
                  <a:sysClr val="windowText" lastClr="000000"/>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a:solidFill>
                        <a:schemeClr val="bg1"/>
                      </a:solidFill>
                    </a:defRPr>
                  </a:pPr>
                  <a:endParaRPr lang="en-VN"/>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6522"/>
                        <a:gd name="adj2" fmla="val 109375"/>
                      </a:avLst>
                    </a:prstGeom>
                  </c15:spPr>
                </c:ext>
                <c:ext xmlns:c16="http://schemas.microsoft.com/office/drawing/2014/chart" uri="{C3380CC4-5D6E-409C-BE32-E72D297353CC}">
                  <c16:uniqueId val="{0000000D-08D4-7743-A6CE-C6A95B66C3D5}"/>
                </c:ext>
              </c:extLst>
            </c:dLbl>
            <c:numFmt formatCode="#,##0.00" sourceLinked="0"/>
            <c:spPr>
              <a:solidFill>
                <a:sysClr val="windowText" lastClr="000000"/>
              </a:solidFill>
              <a:ln>
                <a:solidFill>
                  <a:sysClr val="windowText" lastClr="000000">
                    <a:lumMod val="65000"/>
                    <a:lumOff val="35000"/>
                  </a:sysClr>
                </a:solidFill>
              </a:ln>
              <a:effectLst/>
            </c:spPr>
            <c:txPr>
              <a:bodyPr wrap="square" lIns="38100" tIns="19050" rIns="38100" bIns="19050" anchor="ctr">
                <a:spAutoFit/>
              </a:bodyPr>
              <a:lstStyle/>
              <a:p>
                <a:pPr>
                  <a:defRPr>
                    <a:solidFill>
                      <a:schemeClr val="bg1"/>
                    </a:solidFill>
                  </a:defRPr>
                </a:pPr>
                <a:endParaRPr lang="en-VN"/>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'Planned vs Unplanned Spend'!$A$3:$A$6</c:f>
              <c:strCache>
                <c:ptCount val="3"/>
                <c:pt idx="0">
                  <c:v>Generic Non PO Payment Request Type</c:v>
                </c:pt>
                <c:pt idx="1">
                  <c:v>Non-PO</c:v>
                </c:pt>
                <c:pt idx="2">
                  <c:v>PO</c:v>
                </c:pt>
              </c:strCache>
            </c:strRef>
          </c:cat>
          <c:val>
            <c:numRef>
              <c:f>'Planned vs Unplanned Spend'!$B$3:$B$6</c:f>
              <c:numCache>
                <c:formatCode>General</c:formatCode>
                <c:ptCount val="3"/>
                <c:pt idx="0">
                  <c:v>45025.31</c:v>
                </c:pt>
                <c:pt idx="1">
                  <c:v>2388112.3199999994</c:v>
                </c:pt>
                <c:pt idx="2">
                  <c:v>302521.43</c:v>
                </c:pt>
              </c:numCache>
            </c:numRef>
          </c:val>
          <c:extLst>
            <c:ext xmlns:c16="http://schemas.microsoft.com/office/drawing/2014/chart" uri="{C3380CC4-5D6E-409C-BE32-E72D297353CC}">
              <c16:uniqueId val="{0000000E-08D4-7743-A6CE-C6A95B66C3D5}"/>
            </c:ext>
          </c:extLst>
        </c:ser>
        <c:dLbls>
          <c:showLegendKey val="0"/>
          <c:showVal val="0"/>
          <c:showCatName val="0"/>
          <c:showSerName val="0"/>
          <c:showPercent val="1"/>
          <c:showBubbleSize val="0"/>
          <c:showLeaderLines val="0"/>
        </c:dLbls>
        <c:firstSliceAng val="0"/>
        <c:holeSize val="50"/>
      </c:doughnutChart>
    </c:plotArea>
    <c:plotVisOnly val="1"/>
    <c:dispBlanksAs val="gap"/>
    <c:showDLblsOverMax val="0"/>
    <c:extLst/>
  </c:chart>
  <c:spPr>
    <a:noFill/>
    <a:ln w="9525" cap="flat" cmpd="sng" algn="ctr">
      <a:noFill/>
      <a:round/>
    </a:ln>
    <a:effectLst/>
  </c:spPr>
  <c:txPr>
    <a:bodyPr/>
    <a:lstStyle/>
    <a:p>
      <a:pPr>
        <a:defRPr/>
      </a:pPr>
      <a:endParaRPr lang="en-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CashDiscounts!$B$9</c:f>
              <c:strCache>
                <c:ptCount val="1"/>
                <c:pt idx="0">
                  <c:v>Non-PO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CashDiscounts!$A$10:$A$11</c:f>
              <c:strCache>
                <c:ptCount val="2"/>
                <c:pt idx="0">
                  <c:v>Utilized</c:v>
                </c:pt>
                <c:pt idx="1">
                  <c:v>Lost</c:v>
                </c:pt>
              </c:strCache>
            </c:strRef>
          </c:cat>
          <c:val>
            <c:numRef>
              <c:f>CashDiscounts!$B$10:$B$11</c:f>
              <c:numCache>
                <c:formatCode>General</c:formatCode>
                <c:ptCount val="2"/>
                <c:pt idx="0" formatCode="_(* #,##0.00_);_(* \(#,##0.00\);_(* &quot;-&quot;_);_(@_)">
                  <c:v>46071.44</c:v>
                </c:pt>
                <c:pt idx="1">
                  <c:v>2.21</c:v>
                </c:pt>
              </c:numCache>
            </c:numRef>
          </c:val>
          <c:extLst>
            <c:ext xmlns:c16="http://schemas.microsoft.com/office/drawing/2014/chart" uri="{C3380CC4-5D6E-409C-BE32-E72D297353CC}">
              <c16:uniqueId val="{00000000-FA2E-864D-A921-81D14F120C53}"/>
            </c:ext>
          </c:extLst>
        </c:ser>
        <c:ser>
          <c:idx val="1"/>
          <c:order val="1"/>
          <c:tx>
            <c:strRef>
              <c:f>CashDiscounts!$C$9</c:f>
              <c:strCache>
                <c:ptCount val="1"/>
                <c:pt idx="0">
                  <c:v>Generic Non PO Payment Request Type</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CashDiscounts!$A$10:$A$11</c:f>
              <c:strCache>
                <c:ptCount val="2"/>
                <c:pt idx="0">
                  <c:v>Utilized</c:v>
                </c:pt>
                <c:pt idx="1">
                  <c:v>Lost</c:v>
                </c:pt>
              </c:strCache>
            </c:strRef>
          </c:cat>
          <c:val>
            <c:numRef>
              <c:f>CashDiscounts!$C$10:$C$11</c:f>
              <c:numCache>
                <c:formatCode>General</c:formatCode>
                <c:ptCount val="2"/>
                <c:pt idx="0" formatCode="_(* #,##0.00_);_(* \(#,##0.00\);_(* &quot;-&quot;_);_(@_)">
                  <c:v>97.490000000000023</c:v>
                </c:pt>
                <c:pt idx="1">
                  <c:v>0</c:v>
                </c:pt>
              </c:numCache>
            </c:numRef>
          </c:val>
          <c:extLst>
            <c:ext xmlns:c16="http://schemas.microsoft.com/office/drawing/2014/chart" uri="{C3380CC4-5D6E-409C-BE32-E72D297353CC}">
              <c16:uniqueId val="{00000001-FA2E-864D-A921-81D14F120C53}"/>
            </c:ext>
          </c:extLst>
        </c:ser>
        <c:ser>
          <c:idx val="2"/>
          <c:order val="2"/>
          <c:tx>
            <c:strRef>
              <c:f>CashDiscounts!$D$9</c:f>
              <c:strCache>
                <c:ptCount val="1"/>
                <c:pt idx="0">
                  <c:v>PO</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CashDiscounts!$A$10:$A$11</c:f>
              <c:strCache>
                <c:ptCount val="2"/>
                <c:pt idx="0">
                  <c:v>Utilized</c:v>
                </c:pt>
                <c:pt idx="1">
                  <c:v>Lost</c:v>
                </c:pt>
              </c:strCache>
            </c:strRef>
          </c:cat>
          <c:val>
            <c:numRef>
              <c:f>CashDiscounts!$D$10:$D$11</c:f>
              <c:numCache>
                <c:formatCode>General</c:formatCode>
                <c:ptCount val="2"/>
                <c:pt idx="0" formatCode="_(* #,##0.00_);_(* \(#,##0.00\);_(* &quot;-&quot;_);_(@_)">
                  <c:v>6186.0999999999995</c:v>
                </c:pt>
                <c:pt idx="1">
                  <c:v>0</c:v>
                </c:pt>
              </c:numCache>
            </c:numRef>
          </c:val>
          <c:extLst>
            <c:ext xmlns:c16="http://schemas.microsoft.com/office/drawing/2014/chart" uri="{C3380CC4-5D6E-409C-BE32-E72D297353CC}">
              <c16:uniqueId val="{00000002-FA2E-864D-A921-81D14F120C53}"/>
            </c:ext>
          </c:extLst>
        </c:ser>
        <c:dLbls>
          <c:showLegendKey val="0"/>
          <c:showVal val="0"/>
          <c:showCatName val="0"/>
          <c:showSerName val="0"/>
          <c:showPercent val="0"/>
          <c:showBubbleSize val="0"/>
        </c:dLbls>
        <c:gapWidth val="208"/>
        <c:overlap val="-19"/>
        <c:axId val="1700807887"/>
        <c:axId val="1864387103"/>
      </c:barChart>
      <c:catAx>
        <c:axId val="1700807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1864387103"/>
        <c:crosses val="autoZero"/>
        <c:auto val="1"/>
        <c:lblAlgn val="ctr"/>
        <c:lblOffset val="100"/>
        <c:noMultiLvlLbl val="0"/>
      </c:catAx>
      <c:valAx>
        <c:axId val="1864387103"/>
        <c:scaling>
          <c:logBase val="10"/>
          <c:orientation val="minMax"/>
        </c:scaling>
        <c:delete val="0"/>
        <c:axPos val="l"/>
        <c:majorGridlines>
          <c:spPr>
            <a:ln w="9525" cap="flat" cmpd="sng" algn="ctr">
              <a:solidFill>
                <a:schemeClr val="bg1">
                  <a:alpha val="33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1700807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V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OverduePayment!$A$9</c:f>
              <c:strCache>
                <c:ptCount val="1"/>
                <c:pt idx="0">
                  <c:v>Non-PO</c:v>
                </c:pt>
              </c:strCache>
            </c:strRef>
          </c:tx>
          <c:spPr>
            <a:solidFill>
              <a:srgbClr val="FF0000"/>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OverduePayment!$B$8:$C$8</c:f>
              <c:strCache>
                <c:ptCount val="2"/>
                <c:pt idx="0">
                  <c:v>Late</c:v>
                </c:pt>
                <c:pt idx="1">
                  <c:v>OnTime</c:v>
                </c:pt>
              </c:strCache>
            </c:strRef>
          </c:cat>
          <c:val>
            <c:numRef>
              <c:f>OverduePayment!$B$9:$C$9</c:f>
              <c:numCache>
                <c:formatCode>General</c:formatCode>
                <c:ptCount val="2"/>
                <c:pt idx="0">
                  <c:v>65</c:v>
                </c:pt>
                <c:pt idx="1">
                  <c:v>2388047.3199999994</c:v>
                </c:pt>
              </c:numCache>
            </c:numRef>
          </c:val>
          <c:extLst>
            <c:ext xmlns:c16="http://schemas.microsoft.com/office/drawing/2014/chart" uri="{C3380CC4-5D6E-409C-BE32-E72D297353CC}">
              <c16:uniqueId val="{00000000-396A-D643-A2FD-518185F91A0B}"/>
            </c:ext>
          </c:extLst>
        </c:ser>
        <c:ser>
          <c:idx val="1"/>
          <c:order val="1"/>
          <c:tx>
            <c:strRef>
              <c:f>OverduePayment!$A$10</c:f>
              <c:strCache>
                <c:ptCount val="1"/>
                <c:pt idx="0">
                  <c:v>Generic Non PO Payment Request Type</c:v>
                </c:pt>
              </c:strCache>
            </c:strRef>
          </c:tx>
          <c:spPr>
            <a:solidFill>
              <a:schemeClr val="bg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OverduePayment!$B$8:$C$8</c:f>
              <c:strCache>
                <c:ptCount val="2"/>
                <c:pt idx="0">
                  <c:v>Late</c:v>
                </c:pt>
                <c:pt idx="1">
                  <c:v>OnTime</c:v>
                </c:pt>
              </c:strCache>
            </c:strRef>
          </c:cat>
          <c:val>
            <c:numRef>
              <c:f>OverduePayment!$B$10:$C$10</c:f>
              <c:numCache>
                <c:formatCode>General</c:formatCode>
                <c:ptCount val="2"/>
                <c:pt idx="0">
                  <c:v>0</c:v>
                </c:pt>
                <c:pt idx="1">
                  <c:v>45025.31</c:v>
                </c:pt>
              </c:numCache>
            </c:numRef>
          </c:val>
          <c:extLst>
            <c:ext xmlns:c16="http://schemas.microsoft.com/office/drawing/2014/chart" uri="{C3380CC4-5D6E-409C-BE32-E72D297353CC}">
              <c16:uniqueId val="{00000001-396A-D643-A2FD-518185F91A0B}"/>
            </c:ext>
          </c:extLst>
        </c:ser>
        <c:ser>
          <c:idx val="2"/>
          <c:order val="2"/>
          <c:tx>
            <c:strRef>
              <c:f>OverduePayment!$A$11</c:f>
              <c:strCache>
                <c:ptCount val="1"/>
                <c:pt idx="0">
                  <c:v>PO</c:v>
                </c:pt>
              </c:strCache>
            </c:strRef>
          </c:tx>
          <c:spPr>
            <a:solidFill>
              <a:schemeClr val="bg2">
                <a:lumMod val="75000"/>
              </a:schemeClr>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OverduePayment!$B$8:$C$8</c:f>
              <c:strCache>
                <c:ptCount val="2"/>
                <c:pt idx="0">
                  <c:v>Late</c:v>
                </c:pt>
                <c:pt idx="1">
                  <c:v>OnTime</c:v>
                </c:pt>
              </c:strCache>
            </c:strRef>
          </c:cat>
          <c:val>
            <c:numRef>
              <c:f>OverduePayment!$B$11:$C$11</c:f>
              <c:numCache>
                <c:formatCode>General</c:formatCode>
                <c:ptCount val="2"/>
                <c:pt idx="0">
                  <c:v>0</c:v>
                </c:pt>
                <c:pt idx="1">
                  <c:v>302521.43</c:v>
                </c:pt>
              </c:numCache>
            </c:numRef>
          </c:val>
          <c:extLst>
            <c:ext xmlns:c16="http://schemas.microsoft.com/office/drawing/2014/chart" uri="{C3380CC4-5D6E-409C-BE32-E72D297353CC}">
              <c16:uniqueId val="{00000002-396A-D643-A2FD-518185F91A0B}"/>
            </c:ext>
          </c:extLst>
        </c:ser>
        <c:dLbls>
          <c:dLblPos val="outEnd"/>
          <c:showLegendKey val="0"/>
          <c:showVal val="1"/>
          <c:showCatName val="0"/>
          <c:showSerName val="0"/>
          <c:showPercent val="0"/>
          <c:showBubbleSize val="0"/>
        </c:dLbls>
        <c:gapWidth val="219"/>
        <c:overlap val="-27"/>
        <c:axId val="1379368799"/>
        <c:axId val="1864226207"/>
      </c:barChart>
      <c:catAx>
        <c:axId val="1379368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1864226207"/>
        <c:crosses val="autoZero"/>
        <c:auto val="1"/>
        <c:lblAlgn val="ctr"/>
        <c:lblOffset val="100"/>
        <c:noMultiLvlLbl val="0"/>
      </c:catAx>
      <c:valAx>
        <c:axId val="1864226207"/>
        <c:scaling>
          <c:orientation val="minMax"/>
        </c:scaling>
        <c:delete val="0"/>
        <c:axPos val="l"/>
        <c:majorGridlines>
          <c:spPr>
            <a:ln w="9525" cap="flat" cmpd="sng" algn="ctr">
              <a:solidFill>
                <a:schemeClr val="bg1">
                  <a:alpha val="33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1379368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V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OverduePayment!$B$21</c:f>
              <c:strCache>
                <c:ptCount val="1"/>
                <c:pt idx="0">
                  <c:v>Non-PO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OverduePayment!$A$22:$A$24</c:f>
              <c:strCache>
                <c:ptCount val="3"/>
                <c:pt idx="0">
                  <c:v>Late</c:v>
                </c:pt>
                <c:pt idx="1">
                  <c:v>OnTime</c:v>
                </c:pt>
                <c:pt idx="2">
                  <c:v>NoPayment</c:v>
                </c:pt>
              </c:strCache>
            </c:strRef>
          </c:cat>
          <c:val>
            <c:numRef>
              <c:f>OverduePayment!$B$22:$B$24</c:f>
              <c:numCache>
                <c:formatCode>General</c:formatCode>
                <c:ptCount val="3"/>
                <c:pt idx="0">
                  <c:v>1</c:v>
                </c:pt>
                <c:pt idx="1">
                  <c:v>871</c:v>
                </c:pt>
                <c:pt idx="2">
                  <c:v>576</c:v>
                </c:pt>
              </c:numCache>
            </c:numRef>
          </c:val>
          <c:extLst>
            <c:ext xmlns:c16="http://schemas.microsoft.com/office/drawing/2014/chart" uri="{C3380CC4-5D6E-409C-BE32-E72D297353CC}">
              <c16:uniqueId val="{00000000-CC89-E34E-8EAC-ECF9F1A00142}"/>
            </c:ext>
          </c:extLst>
        </c:ser>
        <c:ser>
          <c:idx val="1"/>
          <c:order val="1"/>
          <c:tx>
            <c:strRef>
              <c:f>OverduePayment!$C$21</c:f>
              <c:strCache>
                <c:ptCount val="1"/>
                <c:pt idx="0">
                  <c:v>Generic Non PO Payment Request Type</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OverduePayment!$A$22:$A$24</c:f>
              <c:strCache>
                <c:ptCount val="3"/>
                <c:pt idx="0">
                  <c:v>Late</c:v>
                </c:pt>
                <c:pt idx="1">
                  <c:v>OnTime</c:v>
                </c:pt>
                <c:pt idx="2">
                  <c:v>NoPayment</c:v>
                </c:pt>
              </c:strCache>
            </c:strRef>
          </c:cat>
          <c:val>
            <c:numRef>
              <c:f>OverduePayment!$C$22:$C$24</c:f>
              <c:numCache>
                <c:formatCode>General</c:formatCode>
                <c:ptCount val="3"/>
                <c:pt idx="0">
                  <c:v>0</c:v>
                </c:pt>
                <c:pt idx="1">
                  <c:v>271</c:v>
                </c:pt>
                <c:pt idx="2">
                  <c:v>180</c:v>
                </c:pt>
              </c:numCache>
            </c:numRef>
          </c:val>
          <c:extLst>
            <c:ext xmlns:c16="http://schemas.microsoft.com/office/drawing/2014/chart" uri="{C3380CC4-5D6E-409C-BE32-E72D297353CC}">
              <c16:uniqueId val="{00000001-CC89-E34E-8EAC-ECF9F1A00142}"/>
            </c:ext>
          </c:extLst>
        </c:ser>
        <c:ser>
          <c:idx val="2"/>
          <c:order val="2"/>
          <c:tx>
            <c:strRef>
              <c:f>OverduePayment!$D$21</c:f>
              <c:strCache>
                <c:ptCount val="1"/>
                <c:pt idx="0">
                  <c:v>PO</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OverduePayment!$A$22:$A$24</c:f>
              <c:strCache>
                <c:ptCount val="3"/>
                <c:pt idx="0">
                  <c:v>Late</c:v>
                </c:pt>
                <c:pt idx="1">
                  <c:v>OnTime</c:v>
                </c:pt>
                <c:pt idx="2">
                  <c:v>NoPayment</c:v>
                </c:pt>
              </c:strCache>
            </c:strRef>
          </c:cat>
          <c:val>
            <c:numRef>
              <c:f>OverduePayment!$D$22:$D$24</c:f>
              <c:numCache>
                <c:formatCode>General</c:formatCode>
                <c:ptCount val="3"/>
                <c:pt idx="0">
                  <c:v>0</c:v>
                </c:pt>
                <c:pt idx="1">
                  <c:v>460</c:v>
                </c:pt>
                <c:pt idx="2">
                  <c:v>83</c:v>
                </c:pt>
              </c:numCache>
            </c:numRef>
          </c:val>
          <c:extLst>
            <c:ext xmlns:c16="http://schemas.microsoft.com/office/drawing/2014/chart" uri="{C3380CC4-5D6E-409C-BE32-E72D297353CC}">
              <c16:uniqueId val="{00000002-CC89-E34E-8EAC-ECF9F1A00142}"/>
            </c:ext>
          </c:extLst>
        </c:ser>
        <c:dLbls>
          <c:showLegendKey val="0"/>
          <c:showVal val="0"/>
          <c:showCatName val="0"/>
          <c:showSerName val="0"/>
          <c:showPercent val="0"/>
          <c:showBubbleSize val="0"/>
        </c:dLbls>
        <c:gapWidth val="219"/>
        <c:overlap val="-27"/>
        <c:axId val="492331199"/>
        <c:axId val="249916959"/>
      </c:barChart>
      <c:catAx>
        <c:axId val="49233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249916959"/>
        <c:crosses val="autoZero"/>
        <c:auto val="1"/>
        <c:lblAlgn val="ctr"/>
        <c:lblOffset val="100"/>
        <c:noMultiLvlLbl val="0"/>
      </c:catAx>
      <c:valAx>
        <c:axId val="249916959"/>
        <c:scaling>
          <c:orientation val="minMax"/>
        </c:scaling>
        <c:delete val="0"/>
        <c:axPos val="l"/>
        <c:majorGridlines>
          <c:spPr>
            <a:ln w="9525" cap="flat" cmpd="sng" algn="ctr">
              <a:solidFill>
                <a:schemeClr val="bg1">
                  <a:alpha val="33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492331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V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CashDiscounts!$B$20</c:f>
              <c:strCache>
                <c:ptCount val="1"/>
                <c:pt idx="0">
                  <c:v>Non-PO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CashDiscounts!$A$21:$A$23</c:f>
              <c:strCache>
                <c:ptCount val="3"/>
                <c:pt idx="0">
                  <c:v>Utilized</c:v>
                </c:pt>
                <c:pt idx="1">
                  <c:v>Lost</c:v>
                </c:pt>
                <c:pt idx="2">
                  <c:v>No Discounts</c:v>
                </c:pt>
              </c:strCache>
            </c:strRef>
          </c:cat>
          <c:val>
            <c:numRef>
              <c:f>CashDiscounts!$B$21:$B$23</c:f>
              <c:numCache>
                <c:formatCode>General</c:formatCode>
                <c:ptCount val="3"/>
                <c:pt idx="0">
                  <c:v>788</c:v>
                </c:pt>
                <c:pt idx="1">
                  <c:v>2</c:v>
                </c:pt>
                <c:pt idx="2">
                  <c:v>658</c:v>
                </c:pt>
              </c:numCache>
            </c:numRef>
          </c:val>
          <c:extLst>
            <c:ext xmlns:c16="http://schemas.microsoft.com/office/drawing/2014/chart" uri="{C3380CC4-5D6E-409C-BE32-E72D297353CC}">
              <c16:uniqueId val="{00000000-5B12-0C46-8B2F-7A663211B160}"/>
            </c:ext>
          </c:extLst>
        </c:ser>
        <c:ser>
          <c:idx val="1"/>
          <c:order val="1"/>
          <c:tx>
            <c:strRef>
              <c:f>CashDiscounts!$C$20</c:f>
              <c:strCache>
                <c:ptCount val="1"/>
                <c:pt idx="0">
                  <c:v>Generic Non PO Payment Request Type</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CashDiscounts!$A$21:$A$23</c:f>
              <c:strCache>
                <c:ptCount val="3"/>
                <c:pt idx="0">
                  <c:v>Utilized</c:v>
                </c:pt>
                <c:pt idx="1">
                  <c:v>Lost</c:v>
                </c:pt>
                <c:pt idx="2">
                  <c:v>No Discounts</c:v>
                </c:pt>
              </c:strCache>
            </c:strRef>
          </c:cat>
          <c:val>
            <c:numRef>
              <c:f>CashDiscounts!$C$21:$C$23</c:f>
              <c:numCache>
                <c:formatCode>General</c:formatCode>
                <c:ptCount val="3"/>
                <c:pt idx="0">
                  <c:v>256</c:v>
                </c:pt>
                <c:pt idx="1">
                  <c:v>0</c:v>
                </c:pt>
                <c:pt idx="2">
                  <c:v>195</c:v>
                </c:pt>
              </c:numCache>
            </c:numRef>
          </c:val>
          <c:extLst>
            <c:ext xmlns:c16="http://schemas.microsoft.com/office/drawing/2014/chart" uri="{C3380CC4-5D6E-409C-BE32-E72D297353CC}">
              <c16:uniqueId val="{00000001-5B12-0C46-8B2F-7A663211B160}"/>
            </c:ext>
          </c:extLst>
        </c:ser>
        <c:ser>
          <c:idx val="2"/>
          <c:order val="2"/>
          <c:tx>
            <c:strRef>
              <c:f>CashDiscounts!$D$20</c:f>
              <c:strCache>
                <c:ptCount val="1"/>
                <c:pt idx="0">
                  <c:v>PO</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CashDiscounts!$A$21:$A$23</c:f>
              <c:strCache>
                <c:ptCount val="3"/>
                <c:pt idx="0">
                  <c:v>Utilized</c:v>
                </c:pt>
                <c:pt idx="1">
                  <c:v>Lost</c:v>
                </c:pt>
                <c:pt idx="2">
                  <c:v>No Discounts</c:v>
                </c:pt>
              </c:strCache>
            </c:strRef>
          </c:cat>
          <c:val>
            <c:numRef>
              <c:f>CashDiscounts!$D$21:$D$23</c:f>
              <c:numCache>
                <c:formatCode>General</c:formatCode>
                <c:ptCount val="3"/>
                <c:pt idx="0">
                  <c:v>461</c:v>
                </c:pt>
                <c:pt idx="1">
                  <c:v>0</c:v>
                </c:pt>
                <c:pt idx="2">
                  <c:v>82</c:v>
                </c:pt>
              </c:numCache>
            </c:numRef>
          </c:val>
          <c:extLst>
            <c:ext xmlns:c16="http://schemas.microsoft.com/office/drawing/2014/chart" uri="{C3380CC4-5D6E-409C-BE32-E72D297353CC}">
              <c16:uniqueId val="{00000002-5B12-0C46-8B2F-7A663211B160}"/>
            </c:ext>
          </c:extLst>
        </c:ser>
        <c:dLbls>
          <c:dLblPos val="outEnd"/>
          <c:showLegendKey val="0"/>
          <c:showVal val="1"/>
          <c:showCatName val="0"/>
          <c:showSerName val="0"/>
          <c:showPercent val="0"/>
          <c:showBubbleSize val="0"/>
        </c:dLbls>
        <c:gapWidth val="219"/>
        <c:overlap val="-27"/>
        <c:axId val="147216319"/>
        <c:axId val="192383407"/>
      </c:barChart>
      <c:catAx>
        <c:axId val="14721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192383407"/>
        <c:crosses val="autoZero"/>
        <c:auto val="1"/>
        <c:lblAlgn val="ctr"/>
        <c:lblOffset val="100"/>
        <c:noMultiLvlLbl val="0"/>
      </c:catAx>
      <c:valAx>
        <c:axId val="192383407"/>
        <c:scaling>
          <c:orientation val="minMax"/>
        </c:scaling>
        <c:delete val="0"/>
        <c:axPos val="l"/>
        <c:majorGridlines>
          <c:spPr>
            <a:ln w="9525" cap="flat" cmpd="sng" algn="ctr">
              <a:solidFill>
                <a:schemeClr val="bg1">
                  <a:alpha val="33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147216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V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[powerbi-intern-assignment.xlsm]Spend Trend!PivotTable2</c:name>
    <c:fmtId val="20"/>
  </c:pivotSource>
  <c:chart>
    <c:autoTitleDeleted val="1"/>
    <c:pivotFmts>
      <c:pivotFmt>
        <c:idx val="0"/>
        <c:spPr>
          <a:solidFill>
            <a:schemeClr val="accent1"/>
          </a:solidFill>
          <a:ln w="28575" cap="rnd">
            <a:solidFill>
              <a:srgbClr val="C00000"/>
            </a:solidFill>
            <a:round/>
          </a:ln>
          <a:effectLst/>
        </c:spPr>
        <c:marker>
          <c:symbol val="circle"/>
          <c:size val="7"/>
          <c:spPr>
            <a:solidFill>
              <a:schemeClr val="tx1"/>
            </a:solidFill>
            <a:ln w="25400">
              <a:solidFill>
                <a:schemeClr val="bg1"/>
              </a:solidFill>
            </a:ln>
            <a:effectLst/>
          </c:spPr>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C00000"/>
            </a:solidFill>
            <a:round/>
          </a:ln>
          <a:effectLst/>
        </c:spPr>
        <c:marker>
          <c:symbol val="circle"/>
          <c:size val="7"/>
          <c:spPr>
            <a:solidFill>
              <a:schemeClr val="tx1"/>
            </a:solidFill>
            <a:ln w="25400">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circle"/>
          <c:size val="7"/>
          <c:spPr>
            <a:solidFill>
              <a:schemeClr val="tx1"/>
            </a:solidFill>
            <a:ln w="25400">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'Spend Trend'!$B$3</c:f>
              <c:strCache>
                <c:ptCount val="1"/>
                <c:pt idx="0">
                  <c:v>Total</c:v>
                </c:pt>
              </c:strCache>
            </c:strRef>
          </c:tx>
          <c:spPr>
            <a:ln w="28575" cap="rnd">
              <a:solidFill>
                <a:srgbClr val="C00000"/>
              </a:solidFill>
              <a:round/>
            </a:ln>
            <a:effectLst/>
          </c:spPr>
          <c:marker>
            <c:symbol val="circle"/>
            <c:size val="7"/>
            <c:spPr>
              <a:solidFill>
                <a:schemeClr val="tx1"/>
              </a:solidFill>
              <a:ln w="25400">
                <a:solidFill>
                  <a:schemeClr val="bg1"/>
                </a:solidFill>
              </a:ln>
              <a:effectLst/>
            </c:spPr>
          </c:marker>
          <c:cat>
            <c:multiLvlStrRef>
              <c:f>'Spend Trend'!$A$4:$A$19</c:f>
              <c:multiLvlStrCache>
                <c:ptCount val="13"/>
                <c:lvl>
                  <c:pt idx="0">
                    <c:v>Dec</c:v>
                  </c:pt>
                  <c:pt idx="1">
                    <c:v>Jan</c:v>
                  </c:pt>
                  <c:pt idx="2">
                    <c:v>Feb</c:v>
                  </c:pt>
                  <c:pt idx="3">
                    <c:v>Mar</c:v>
                  </c:pt>
                  <c:pt idx="4">
                    <c:v>Apr</c:v>
                  </c:pt>
                  <c:pt idx="5">
                    <c:v>May</c:v>
                  </c:pt>
                  <c:pt idx="6">
                    <c:v>Jun</c:v>
                  </c:pt>
                  <c:pt idx="7">
                    <c:v>Jul</c:v>
                  </c:pt>
                  <c:pt idx="8">
                    <c:v>Aug</c:v>
                  </c:pt>
                  <c:pt idx="9">
                    <c:v>Sep</c:v>
                  </c:pt>
                  <c:pt idx="10">
                    <c:v>Oct</c:v>
                  </c:pt>
                  <c:pt idx="11">
                    <c:v>Nov</c:v>
                  </c:pt>
                  <c:pt idx="12">
                    <c:v>Dec</c:v>
                  </c:pt>
                </c:lvl>
                <c:lvl>
                  <c:pt idx="0">
                    <c:v>2019</c:v>
                  </c:pt>
                  <c:pt idx="1">
                    <c:v>2020</c:v>
                  </c:pt>
                </c:lvl>
              </c:multiLvlStrCache>
            </c:multiLvlStrRef>
          </c:cat>
          <c:val>
            <c:numRef>
              <c:f>'Spend Trend'!$B$4:$B$19</c:f>
              <c:numCache>
                <c:formatCode>General</c:formatCode>
                <c:ptCount val="13"/>
                <c:pt idx="0">
                  <c:v>40160.949999999997</c:v>
                </c:pt>
                <c:pt idx="1">
                  <c:v>4775.7299999999996</c:v>
                </c:pt>
                <c:pt idx="2">
                  <c:v>1327.4299999999998</c:v>
                </c:pt>
                <c:pt idx="3">
                  <c:v>966438.25999999989</c:v>
                </c:pt>
                <c:pt idx="4">
                  <c:v>1017163.75</c:v>
                </c:pt>
                <c:pt idx="5">
                  <c:v>223524.84</c:v>
                </c:pt>
                <c:pt idx="6">
                  <c:v>101048.17</c:v>
                </c:pt>
                <c:pt idx="7">
                  <c:v>5686.41</c:v>
                </c:pt>
                <c:pt idx="8">
                  <c:v>165526.52000000002</c:v>
                </c:pt>
                <c:pt idx="9">
                  <c:v>50552.299999999996</c:v>
                </c:pt>
                <c:pt idx="10">
                  <c:v>10316.120000000001</c:v>
                </c:pt>
                <c:pt idx="11">
                  <c:v>100336.13999999959</c:v>
                </c:pt>
                <c:pt idx="12">
                  <c:v>48802.440000000024</c:v>
                </c:pt>
              </c:numCache>
            </c:numRef>
          </c:val>
          <c:smooth val="0"/>
          <c:extLst>
            <c:ext xmlns:c16="http://schemas.microsoft.com/office/drawing/2014/chart" uri="{C3380CC4-5D6E-409C-BE32-E72D297353CC}">
              <c16:uniqueId val="{00000000-4B2E-2D42-B980-ACAFB283B762}"/>
            </c:ext>
          </c:extLst>
        </c:ser>
        <c:dLbls>
          <c:showLegendKey val="0"/>
          <c:showVal val="0"/>
          <c:showCatName val="0"/>
          <c:showSerName val="0"/>
          <c:showPercent val="0"/>
          <c:showBubbleSize val="0"/>
        </c:dLbls>
        <c:marker val="1"/>
        <c:smooth val="0"/>
        <c:axId val="200355887"/>
        <c:axId val="145341967"/>
      </c:lineChart>
      <c:catAx>
        <c:axId val="200355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145341967"/>
        <c:crosses val="autoZero"/>
        <c:auto val="1"/>
        <c:lblAlgn val="ctr"/>
        <c:lblOffset val="100"/>
        <c:noMultiLvlLbl val="0"/>
      </c:catAx>
      <c:valAx>
        <c:axId val="145341967"/>
        <c:scaling>
          <c:orientation val="minMax"/>
        </c:scaling>
        <c:delete val="0"/>
        <c:axPos val="l"/>
        <c:majorGridlines>
          <c:spPr>
            <a:ln w="9525" cap="flat" cmpd="sng" algn="ctr">
              <a:solidFill>
                <a:schemeClr val="bg1">
                  <a:alpha val="33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200355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[powerbi-intern-assignment.xlsm]Spend per vendor!PivotTable3</c:name>
    <c:fmtId val="22"/>
  </c:pivotSource>
  <c:chart>
    <c:autoTitleDeleted val="1"/>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'Spend per vendor'!$B$3</c:f>
              <c:strCache>
                <c:ptCount val="1"/>
                <c:pt idx="0">
                  <c:v>Total</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'Spend per vendor'!$A$4:$A$26</c:f>
              <c:strCache>
                <c:ptCount val="22"/>
                <c:pt idx="0">
                  <c:v>Air Cargo Carrier</c:v>
                </c:pt>
                <c:pt idx="1">
                  <c:v>Pennsylvania State Tax Authority</c:v>
                </c:pt>
                <c:pt idx="2">
                  <c:v>mynewvendor, ismyown</c:v>
                </c:pt>
                <c:pt idx="3">
                  <c:v>Julia Funderburk</c:v>
                </c:pt>
                <c:pt idx="4">
                  <c:v>City Power &amp; Light</c:v>
                </c:pt>
                <c:pt idx="5">
                  <c:v>Georgia State Tax Authority</c:v>
                </c:pt>
                <c:pt idx="6">
                  <c:v>Contoso Asia</c:v>
                </c:pt>
                <c:pt idx="7">
                  <c:v>Humongous Insurance</c:v>
                </c:pt>
                <c:pt idx="8">
                  <c:v>VendorW1099</c:v>
                </c:pt>
                <c:pt idx="9">
                  <c:v>Ade Supply Company</c:v>
                </c:pt>
                <c:pt idx="10">
                  <c:v>BELGIUM</c:v>
                </c:pt>
                <c:pt idx="11">
                  <c:v>Countryside Company</c:v>
                </c:pt>
                <c:pt idx="12">
                  <c:v>Best Supplier - Europe</c:v>
                </c:pt>
                <c:pt idx="13">
                  <c:v>BLOCKED VENDOR</c:v>
                </c:pt>
                <c:pt idx="14">
                  <c:v>Capable Sales and Service</c:v>
                </c:pt>
                <c:pt idx="15">
                  <c:v>Acme Office Supplies</c:v>
                </c:pt>
                <c:pt idx="16">
                  <c:v>Datum Receivers</c:v>
                </c:pt>
                <c:pt idx="17">
                  <c:v>(blank)</c:v>
                </c:pt>
                <c:pt idx="18">
                  <c:v>Vendor with default coding</c:v>
                </c:pt>
                <c:pt idx="19">
                  <c:v>Parcel Express Delivery Service</c:v>
                </c:pt>
                <c:pt idx="20">
                  <c:v>Contoso office supply</c:v>
                </c:pt>
                <c:pt idx="21">
                  <c:v>Lande Packaging Supplies</c:v>
                </c:pt>
              </c:strCache>
            </c:strRef>
          </c:cat>
          <c:val>
            <c:numRef>
              <c:f>'Spend per vendor'!$B$4:$B$26</c:f>
              <c:numCache>
                <c:formatCode>General</c:formatCode>
                <c:ptCount val="22"/>
                <c:pt idx="0">
                  <c:v>0</c:v>
                </c:pt>
                <c:pt idx="1">
                  <c:v>100</c:v>
                </c:pt>
                <c:pt idx="2">
                  <c:v>100</c:v>
                </c:pt>
                <c:pt idx="3">
                  <c:v>100</c:v>
                </c:pt>
                <c:pt idx="4">
                  <c:v>200</c:v>
                </c:pt>
                <c:pt idx="5">
                  <c:v>500</c:v>
                </c:pt>
                <c:pt idx="6">
                  <c:v>619.78</c:v>
                </c:pt>
                <c:pt idx="7">
                  <c:v>800</c:v>
                </c:pt>
                <c:pt idx="8">
                  <c:v>1189.0800000000002</c:v>
                </c:pt>
                <c:pt idx="9">
                  <c:v>1310</c:v>
                </c:pt>
                <c:pt idx="10">
                  <c:v>1424.0700000000002</c:v>
                </c:pt>
                <c:pt idx="11">
                  <c:v>1487.2600000000002</c:v>
                </c:pt>
                <c:pt idx="12">
                  <c:v>1500</c:v>
                </c:pt>
                <c:pt idx="13">
                  <c:v>1887.2600000000002</c:v>
                </c:pt>
                <c:pt idx="14">
                  <c:v>3299</c:v>
                </c:pt>
                <c:pt idx="15">
                  <c:v>6030.5599999999995</c:v>
                </c:pt>
                <c:pt idx="16">
                  <c:v>6214.13</c:v>
                </c:pt>
                <c:pt idx="17">
                  <c:v>12991.56</c:v>
                </c:pt>
                <c:pt idx="18">
                  <c:v>15081.8</c:v>
                </c:pt>
                <c:pt idx="19">
                  <c:v>42724.630000000005</c:v>
                </c:pt>
                <c:pt idx="20">
                  <c:v>146302.44999999864</c:v>
                </c:pt>
                <c:pt idx="21">
                  <c:v>2491797.4799999991</c:v>
                </c:pt>
              </c:numCache>
            </c:numRef>
          </c:val>
          <c:extLst>
            <c:ext xmlns:c16="http://schemas.microsoft.com/office/drawing/2014/chart" uri="{C3380CC4-5D6E-409C-BE32-E72D297353CC}">
              <c16:uniqueId val="{00000000-E32C-9F4B-84F2-60AF084A1401}"/>
            </c:ext>
          </c:extLst>
        </c:ser>
        <c:dLbls>
          <c:dLblPos val="outEnd"/>
          <c:showLegendKey val="0"/>
          <c:showVal val="1"/>
          <c:showCatName val="0"/>
          <c:showSerName val="0"/>
          <c:showPercent val="0"/>
          <c:showBubbleSize val="0"/>
        </c:dLbls>
        <c:gapWidth val="219"/>
        <c:axId val="1933992480"/>
        <c:axId val="235243135"/>
      </c:barChart>
      <c:catAx>
        <c:axId val="1933992480"/>
        <c:scaling>
          <c:orientation val="minMax"/>
        </c:scaling>
        <c:delete val="0"/>
        <c:axPos val="l"/>
        <c:majorGridlines>
          <c:spPr>
            <a:ln w="9525" cap="flat" cmpd="sng" algn="ctr">
              <a:solidFill>
                <a:schemeClr val="bg1">
                  <a:alpha val="33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235243135"/>
        <c:crosses val="autoZero"/>
        <c:auto val="1"/>
        <c:lblAlgn val="ctr"/>
        <c:lblOffset val="100"/>
        <c:noMultiLvlLbl val="0"/>
      </c:catAx>
      <c:valAx>
        <c:axId val="235243135"/>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1933992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CashDiscounts!$B$20</c:f>
              <c:strCache>
                <c:ptCount val="1"/>
                <c:pt idx="0">
                  <c:v>Non-PO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CashDiscounts!$A$21:$A$23</c:f>
              <c:strCache>
                <c:ptCount val="3"/>
                <c:pt idx="0">
                  <c:v>Utilized</c:v>
                </c:pt>
                <c:pt idx="1">
                  <c:v>Lost</c:v>
                </c:pt>
                <c:pt idx="2">
                  <c:v>No Discounts</c:v>
                </c:pt>
              </c:strCache>
            </c:strRef>
          </c:cat>
          <c:val>
            <c:numRef>
              <c:f>CashDiscounts!$B$21:$B$23</c:f>
              <c:numCache>
                <c:formatCode>General</c:formatCode>
                <c:ptCount val="3"/>
                <c:pt idx="0">
                  <c:v>788</c:v>
                </c:pt>
                <c:pt idx="1">
                  <c:v>2</c:v>
                </c:pt>
                <c:pt idx="2">
                  <c:v>658</c:v>
                </c:pt>
              </c:numCache>
            </c:numRef>
          </c:val>
          <c:extLst>
            <c:ext xmlns:c16="http://schemas.microsoft.com/office/drawing/2014/chart" uri="{C3380CC4-5D6E-409C-BE32-E72D297353CC}">
              <c16:uniqueId val="{00000004-B412-174F-9E24-81EB9CCF35F2}"/>
            </c:ext>
          </c:extLst>
        </c:ser>
        <c:ser>
          <c:idx val="1"/>
          <c:order val="1"/>
          <c:tx>
            <c:strRef>
              <c:f>CashDiscounts!$C$20</c:f>
              <c:strCache>
                <c:ptCount val="1"/>
                <c:pt idx="0">
                  <c:v>Generic Non PO Payment Request Type</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CashDiscounts!$A$21:$A$23</c:f>
              <c:strCache>
                <c:ptCount val="3"/>
                <c:pt idx="0">
                  <c:v>Utilized</c:v>
                </c:pt>
                <c:pt idx="1">
                  <c:v>Lost</c:v>
                </c:pt>
                <c:pt idx="2">
                  <c:v>No Discounts</c:v>
                </c:pt>
              </c:strCache>
            </c:strRef>
          </c:cat>
          <c:val>
            <c:numRef>
              <c:f>CashDiscounts!$C$21:$C$23</c:f>
              <c:numCache>
                <c:formatCode>General</c:formatCode>
                <c:ptCount val="3"/>
                <c:pt idx="0">
                  <c:v>256</c:v>
                </c:pt>
                <c:pt idx="1">
                  <c:v>0</c:v>
                </c:pt>
                <c:pt idx="2">
                  <c:v>195</c:v>
                </c:pt>
              </c:numCache>
            </c:numRef>
          </c:val>
          <c:extLst>
            <c:ext xmlns:c16="http://schemas.microsoft.com/office/drawing/2014/chart" uri="{C3380CC4-5D6E-409C-BE32-E72D297353CC}">
              <c16:uniqueId val="{00000005-B412-174F-9E24-81EB9CCF35F2}"/>
            </c:ext>
          </c:extLst>
        </c:ser>
        <c:ser>
          <c:idx val="2"/>
          <c:order val="2"/>
          <c:tx>
            <c:strRef>
              <c:f>CashDiscounts!$D$20</c:f>
              <c:strCache>
                <c:ptCount val="1"/>
                <c:pt idx="0">
                  <c:v>PO</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CashDiscounts!$A$21:$A$23</c:f>
              <c:strCache>
                <c:ptCount val="3"/>
                <c:pt idx="0">
                  <c:v>Utilized</c:v>
                </c:pt>
                <c:pt idx="1">
                  <c:v>Lost</c:v>
                </c:pt>
                <c:pt idx="2">
                  <c:v>No Discounts</c:v>
                </c:pt>
              </c:strCache>
            </c:strRef>
          </c:cat>
          <c:val>
            <c:numRef>
              <c:f>CashDiscounts!$D$21:$D$23</c:f>
              <c:numCache>
                <c:formatCode>General</c:formatCode>
                <c:ptCount val="3"/>
                <c:pt idx="0">
                  <c:v>461</c:v>
                </c:pt>
                <c:pt idx="1">
                  <c:v>0</c:v>
                </c:pt>
                <c:pt idx="2">
                  <c:v>82</c:v>
                </c:pt>
              </c:numCache>
            </c:numRef>
          </c:val>
          <c:extLst>
            <c:ext xmlns:c16="http://schemas.microsoft.com/office/drawing/2014/chart" uri="{C3380CC4-5D6E-409C-BE32-E72D297353CC}">
              <c16:uniqueId val="{00000006-B412-174F-9E24-81EB9CCF35F2}"/>
            </c:ext>
          </c:extLst>
        </c:ser>
        <c:dLbls>
          <c:dLblPos val="outEnd"/>
          <c:showLegendKey val="0"/>
          <c:showVal val="1"/>
          <c:showCatName val="0"/>
          <c:showSerName val="0"/>
          <c:showPercent val="0"/>
          <c:showBubbleSize val="0"/>
        </c:dLbls>
        <c:gapWidth val="219"/>
        <c:overlap val="-27"/>
        <c:axId val="147216319"/>
        <c:axId val="192383407"/>
      </c:barChart>
      <c:catAx>
        <c:axId val="14721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192383407"/>
        <c:crosses val="autoZero"/>
        <c:auto val="1"/>
        <c:lblAlgn val="ctr"/>
        <c:lblOffset val="100"/>
        <c:noMultiLvlLbl val="0"/>
      </c:catAx>
      <c:valAx>
        <c:axId val="1923834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VN"/>
          </a:p>
        </c:txPr>
        <c:crossAx val="147216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b="1">
          <a:solidFill>
            <a:schemeClr val="bg1"/>
          </a:solidFill>
        </a:defRPr>
      </a:pPr>
      <a:endParaRPr lang="en-V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OverduePayment!$B$21</c:f>
              <c:strCache>
                <c:ptCount val="1"/>
                <c:pt idx="0">
                  <c:v>Non-PO</c:v>
                </c:pt>
              </c:strCache>
            </c:strRef>
          </c:tx>
          <c:spPr>
            <a:solidFill>
              <a:schemeClr val="accent1"/>
            </a:solidFill>
            <a:ln>
              <a:noFill/>
            </a:ln>
            <a:effectLst/>
          </c:spPr>
          <c:invertIfNegative val="0"/>
          <c:cat>
            <c:strRef>
              <c:f>OverduePayment!$A$22:$A$24</c:f>
              <c:strCache>
                <c:ptCount val="3"/>
                <c:pt idx="0">
                  <c:v>Late</c:v>
                </c:pt>
                <c:pt idx="1">
                  <c:v>OnTime</c:v>
                </c:pt>
                <c:pt idx="2">
                  <c:v>NoPayment</c:v>
                </c:pt>
              </c:strCache>
            </c:strRef>
          </c:cat>
          <c:val>
            <c:numRef>
              <c:f>OverduePayment!$B$22:$B$24</c:f>
              <c:numCache>
                <c:formatCode>General</c:formatCode>
                <c:ptCount val="3"/>
                <c:pt idx="0">
                  <c:v>1</c:v>
                </c:pt>
                <c:pt idx="1">
                  <c:v>871</c:v>
                </c:pt>
                <c:pt idx="2">
                  <c:v>576</c:v>
                </c:pt>
              </c:numCache>
            </c:numRef>
          </c:val>
          <c:extLst>
            <c:ext xmlns:c16="http://schemas.microsoft.com/office/drawing/2014/chart" uri="{C3380CC4-5D6E-409C-BE32-E72D297353CC}">
              <c16:uniqueId val="{00000004-3350-3E44-9B3A-FD326BDE0EE9}"/>
            </c:ext>
          </c:extLst>
        </c:ser>
        <c:ser>
          <c:idx val="1"/>
          <c:order val="1"/>
          <c:tx>
            <c:strRef>
              <c:f>OverduePayment!$C$21</c:f>
              <c:strCache>
                <c:ptCount val="1"/>
                <c:pt idx="0">
                  <c:v>Generic Non PO Payment Request Type</c:v>
                </c:pt>
              </c:strCache>
            </c:strRef>
          </c:tx>
          <c:spPr>
            <a:solidFill>
              <a:schemeClr val="accent2"/>
            </a:solidFill>
            <a:ln>
              <a:noFill/>
            </a:ln>
            <a:effectLst/>
          </c:spPr>
          <c:invertIfNegative val="0"/>
          <c:cat>
            <c:strRef>
              <c:f>OverduePayment!$A$22:$A$24</c:f>
              <c:strCache>
                <c:ptCount val="3"/>
                <c:pt idx="0">
                  <c:v>Late</c:v>
                </c:pt>
                <c:pt idx="1">
                  <c:v>OnTime</c:v>
                </c:pt>
                <c:pt idx="2">
                  <c:v>NoPayment</c:v>
                </c:pt>
              </c:strCache>
            </c:strRef>
          </c:cat>
          <c:val>
            <c:numRef>
              <c:f>OverduePayment!$C$22:$C$24</c:f>
              <c:numCache>
                <c:formatCode>General</c:formatCode>
                <c:ptCount val="3"/>
                <c:pt idx="0">
                  <c:v>0</c:v>
                </c:pt>
                <c:pt idx="1">
                  <c:v>271</c:v>
                </c:pt>
                <c:pt idx="2">
                  <c:v>180</c:v>
                </c:pt>
              </c:numCache>
            </c:numRef>
          </c:val>
          <c:extLst>
            <c:ext xmlns:c16="http://schemas.microsoft.com/office/drawing/2014/chart" uri="{C3380CC4-5D6E-409C-BE32-E72D297353CC}">
              <c16:uniqueId val="{00000005-3350-3E44-9B3A-FD326BDE0EE9}"/>
            </c:ext>
          </c:extLst>
        </c:ser>
        <c:ser>
          <c:idx val="2"/>
          <c:order val="2"/>
          <c:tx>
            <c:strRef>
              <c:f>OverduePayment!$D$21</c:f>
              <c:strCache>
                <c:ptCount val="1"/>
                <c:pt idx="0">
                  <c:v>PO</c:v>
                </c:pt>
              </c:strCache>
            </c:strRef>
          </c:tx>
          <c:spPr>
            <a:solidFill>
              <a:schemeClr val="accent3"/>
            </a:solidFill>
            <a:ln>
              <a:noFill/>
            </a:ln>
            <a:effectLst/>
          </c:spPr>
          <c:invertIfNegative val="0"/>
          <c:cat>
            <c:strRef>
              <c:f>OverduePayment!$A$22:$A$24</c:f>
              <c:strCache>
                <c:ptCount val="3"/>
                <c:pt idx="0">
                  <c:v>Late</c:v>
                </c:pt>
                <c:pt idx="1">
                  <c:v>OnTime</c:v>
                </c:pt>
                <c:pt idx="2">
                  <c:v>NoPayment</c:v>
                </c:pt>
              </c:strCache>
            </c:strRef>
          </c:cat>
          <c:val>
            <c:numRef>
              <c:f>OverduePayment!$D$22:$D$24</c:f>
              <c:numCache>
                <c:formatCode>General</c:formatCode>
                <c:ptCount val="3"/>
                <c:pt idx="0">
                  <c:v>0</c:v>
                </c:pt>
                <c:pt idx="1">
                  <c:v>460</c:v>
                </c:pt>
                <c:pt idx="2">
                  <c:v>83</c:v>
                </c:pt>
              </c:numCache>
            </c:numRef>
          </c:val>
          <c:extLst>
            <c:ext xmlns:c16="http://schemas.microsoft.com/office/drawing/2014/chart" uri="{C3380CC4-5D6E-409C-BE32-E72D297353CC}">
              <c16:uniqueId val="{00000006-3350-3E44-9B3A-FD326BDE0EE9}"/>
            </c:ext>
          </c:extLst>
        </c:ser>
        <c:dLbls>
          <c:showLegendKey val="0"/>
          <c:showVal val="0"/>
          <c:showCatName val="0"/>
          <c:showSerName val="0"/>
          <c:showPercent val="0"/>
          <c:showBubbleSize val="0"/>
        </c:dLbls>
        <c:gapWidth val="219"/>
        <c:overlap val="-27"/>
        <c:axId val="492331199"/>
        <c:axId val="249916959"/>
      </c:barChart>
      <c:catAx>
        <c:axId val="49233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VN"/>
          </a:p>
        </c:txPr>
        <c:crossAx val="249916959"/>
        <c:crosses val="autoZero"/>
        <c:auto val="1"/>
        <c:lblAlgn val="ctr"/>
        <c:lblOffset val="100"/>
        <c:noMultiLvlLbl val="0"/>
      </c:catAx>
      <c:valAx>
        <c:axId val="249916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VN"/>
          </a:p>
        </c:txPr>
        <c:crossAx val="4923311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VN"/>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plotSurface>
          <cx:spPr>
            <a:noFill/>
            <a:ln>
              <a:noFill/>
            </a:ln>
          </cx:spPr>
        </cx:plotSurface>
        <cx:series layoutId="funnel" uniqueId="{B9411059-2A2D-BA48-B450-16CFC4CB70D0}">
          <cx:spPr>
            <a:solidFill>
              <a:schemeClr val="accent2">
                <a:lumMod val="20000"/>
                <a:lumOff val="80000"/>
              </a:schemeClr>
            </a:solidFill>
          </cx:spPr>
          <cx:dataPt idx="0">
            <cx:spPr>
              <a:solidFill>
                <a:srgbClr val="A5A5A5">
                  <a:lumMod val="20000"/>
                  <a:lumOff val="80000"/>
                </a:srgbClr>
              </a:solidFill>
            </cx:spPr>
          </cx:dataPt>
          <cx:dataPt idx="2">
            <cx:spPr>
              <a:solidFill>
                <a:srgbClr val="A5A5A5">
                  <a:lumMod val="20000"/>
                  <a:lumOff val="80000"/>
                </a:srgbClr>
              </a:solidFill>
            </cx:spPr>
          </cx:dataPt>
          <cx:dataPt idx="3">
            <cx:spPr>
              <a:solidFill>
                <a:srgbClr val="A5A5A5">
                  <a:lumMod val="20000"/>
                  <a:lumOff val="80000"/>
                </a:srgbClr>
              </a:solidFill>
            </cx:spPr>
          </cx:dataPt>
          <cx:dataPt idx="4">
            <cx:spPr>
              <a:solidFill>
                <a:srgbClr val="A5A5A5">
                  <a:lumMod val="20000"/>
                  <a:lumOff val="80000"/>
                </a:srgbClr>
              </a:solidFill>
            </cx:spPr>
          </cx:dataPt>
          <cx:dataPt idx="5">
            <cx:spPr>
              <a:solidFill>
                <a:srgbClr val="A5A5A5">
                  <a:lumMod val="50000"/>
                </a:srgbClr>
              </a:solidFill>
            </cx:spPr>
          </cx:dataPt>
          <cx:dataLabels pos="ctr">
            <cx:numFmt formatCode="#,##0.00" sourceLinked="0"/>
            <cx:txPr>
              <a:bodyPr spcFirstLastPara="1" vertOverflow="ellipsis" horzOverflow="overflow" wrap="square" lIns="0" tIns="0" rIns="0" bIns="0" anchor="ctr" anchorCtr="1"/>
              <a:lstStyle/>
              <a:p>
                <a:pPr algn="ctr" rtl="0">
                  <a:defRPr sz="1100">
                    <a:solidFill>
                      <a:schemeClr val="tx1"/>
                    </a:solidFill>
                  </a:defRPr>
                </a:pPr>
                <a:endParaRPr lang="en-US" sz="1100" b="0" i="0" u="none" strike="noStrike" baseline="0">
                  <a:solidFill>
                    <a:schemeClr val="tx1"/>
                  </a:solidFill>
                  <a:latin typeface="Calibri" panose="020F0502020204030204"/>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900" b="1"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b="1">
              <a:solidFill>
                <a:schemeClr val="bg1"/>
              </a:solidFill>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chart" Target="../charts/chart5.xml"/><Relationship Id="rId3" Type="http://schemas.openxmlformats.org/officeDocument/2006/relationships/chart" Target="../charts/chart3.xml"/><Relationship Id="rId21" Type="http://schemas.openxmlformats.org/officeDocument/2006/relationships/chart" Target="../charts/chart6.xml"/><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chart" Target="../charts/chart4.xml"/><Relationship Id="rId2" Type="http://schemas.openxmlformats.org/officeDocument/2006/relationships/chart" Target="../charts/chart2.xml"/><Relationship Id="rId16" Type="http://schemas.openxmlformats.org/officeDocument/2006/relationships/image" Target="../media/image13.svg"/><Relationship Id="rId20" Type="http://schemas.openxmlformats.org/officeDocument/2006/relationships/image" Target="../media/image15.svg"/><Relationship Id="rId1" Type="http://schemas.openxmlformats.org/officeDocument/2006/relationships/chart" Target="../charts/chart1.xm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chart" Target="../charts/chart9.xml"/><Relationship Id="rId5" Type="http://schemas.openxmlformats.org/officeDocument/2006/relationships/image" Target="../media/image3.svg"/><Relationship Id="rId15" Type="http://schemas.openxmlformats.org/officeDocument/2006/relationships/image" Target="../media/image12.png"/><Relationship Id="rId23" Type="http://schemas.openxmlformats.org/officeDocument/2006/relationships/chart" Target="../charts/chart8.xml"/><Relationship Id="rId10" Type="http://schemas.openxmlformats.org/officeDocument/2006/relationships/image" Target="../media/image8.png"/><Relationship Id="rId19" Type="http://schemas.openxmlformats.org/officeDocument/2006/relationships/image" Target="../media/image14.png"/><Relationship Id="rId4" Type="http://schemas.openxmlformats.org/officeDocument/2006/relationships/image" Target="../media/image2.png"/><Relationship Id="rId9" Type="http://schemas.openxmlformats.org/officeDocument/2006/relationships/image" Target="../media/image7.svg"/><Relationship Id="rId14" Type="http://schemas.microsoft.com/office/2014/relationships/chartEx" Target="../charts/chartEx1.xml"/><Relationship Id="rId22"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688321</xdr:colOff>
      <xdr:row>8</xdr:row>
      <xdr:rowOff>160867</xdr:rowOff>
    </xdr:from>
    <xdr:to>
      <xdr:col>12</xdr:col>
      <xdr:colOff>746487</xdr:colOff>
      <xdr:row>33</xdr:row>
      <xdr:rowOff>182935</xdr:rowOff>
    </xdr:to>
    <xdr:sp macro="" textlink="">
      <xdr:nvSpPr>
        <xdr:cNvPr id="65" name="Rectangle 64">
          <a:extLst>
            <a:ext uri="{FF2B5EF4-FFF2-40B4-BE49-F238E27FC236}">
              <a16:creationId xmlns:a16="http://schemas.microsoft.com/office/drawing/2014/main" id="{2145571E-62AB-F24A-AE57-AD5ADF67BACD}"/>
            </a:ext>
          </a:extLst>
        </xdr:cNvPr>
        <xdr:cNvSpPr/>
      </xdr:nvSpPr>
      <xdr:spPr>
        <a:xfrm>
          <a:off x="3177521" y="1828800"/>
          <a:ext cx="7525766" cy="4890402"/>
        </a:xfrm>
        <a:prstGeom prst="rect">
          <a:avLst/>
        </a:prstGeom>
        <a:solidFill>
          <a:srgbClr val="000000">
            <a:alpha val="49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50800</xdr:colOff>
      <xdr:row>34</xdr:row>
      <xdr:rowOff>117092</xdr:rowOff>
    </xdr:from>
    <xdr:to>
      <xdr:col>18</xdr:col>
      <xdr:colOff>152400</xdr:colOff>
      <xdr:row>40</xdr:row>
      <xdr:rowOff>63500</xdr:rowOff>
    </xdr:to>
    <xdr:sp macro="" textlink="">
      <xdr:nvSpPr>
        <xdr:cNvPr id="50" name="Rectangle 49">
          <a:extLst>
            <a:ext uri="{FF2B5EF4-FFF2-40B4-BE49-F238E27FC236}">
              <a16:creationId xmlns:a16="http://schemas.microsoft.com/office/drawing/2014/main" id="{E35D47B2-5588-4046-931B-A7D7EFB150D2}"/>
            </a:ext>
          </a:extLst>
        </xdr:cNvPr>
        <xdr:cNvSpPr/>
      </xdr:nvSpPr>
      <xdr:spPr>
        <a:xfrm>
          <a:off x="10823282" y="6665248"/>
          <a:ext cx="4244863" cy="1081302"/>
        </a:xfrm>
        <a:prstGeom prst="rect">
          <a:avLst/>
        </a:prstGeom>
        <a:solidFill>
          <a:srgbClr val="000000">
            <a:alpha val="49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266700</xdr:colOff>
      <xdr:row>8</xdr:row>
      <xdr:rowOff>152399</xdr:rowOff>
    </xdr:from>
    <xdr:to>
      <xdr:col>27</xdr:col>
      <xdr:colOff>523875</xdr:colOff>
      <xdr:row>34</xdr:row>
      <xdr:rowOff>2418</xdr:rowOff>
    </xdr:to>
    <xdr:sp macro="[0]!Sheet2.Display_Info_OP_Dollar" textlink="">
      <xdr:nvSpPr>
        <xdr:cNvPr id="42" name="Rectangle 41">
          <a:extLst>
            <a:ext uri="{FF2B5EF4-FFF2-40B4-BE49-F238E27FC236}">
              <a16:creationId xmlns:a16="http://schemas.microsoft.com/office/drawing/2014/main" id="{46BBECFE-97DC-1D43-9BB7-CC0DD5732D64}"/>
            </a:ext>
          </a:extLst>
        </xdr:cNvPr>
        <xdr:cNvSpPr/>
      </xdr:nvSpPr>
      <xdr:spPr>
        <a:xfrm>
          <a:off x="16776700" y="1790699"/>
          <a:ext cx="6035675" cy="4803019"/>
        </a:xfrm>
        <a:prstGeom prst="rect">
          <a:avLst/>
        </a:prstGeom>
        <a:solidFill>
          <a:srgbClr val="000000">
            <a:alpha val="49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675531</xdr:colOff>
      <xdr:row>3</xdr:row>
      <xdr:rowOff>38159</xdr:rowOff>
    </xdr:from>
    <xdr:to>
      <xdr:col>27</xdr:col>
      <xdr:colOff>506886</xdr:colOff>
      <xdr:row>7</xdr:row>
      <xdr:rowOff>141110</xdr:rowOff>
    </xdr:to>
    <xdr:sp macro="" textlink="">
      <xdr:nvSpPr>
        <xdr:cNvPr id="41" name="Rectangle 40">
          <a:extLst>
            <a:ext uri="{FF2B5EF4-FFF2-40B4-BE49-F238E27FC236}">
              <a16:creationId xmlns:a16="http://schemas.microsoft.com/office/drawing/2014/main" id="{EE058460-E3B9-4544-9B21-2D553B9170F5}"/>
            </a:ext>
          </a:extLst>
        </xdr:cNvPr>
        <xdr:cNvSpPr/>
      </xdr:nvSpPr>
      <xdr:spPr>
        <a:xfrm>
          <a:off x="3148689" y="606317"/>
          <a:ext cx="19616618" cy="977468"/>
        </a:xfrm>
        <a:prstGeom prst="rect">
          <a:avLst/>
        </a:prstGeom>
        <a:solidFill>
          <a:srgbClr val="000000">
            <a:alpha val="86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13</xdr:col>
      <xdr:colOff>46463</xdr:colOff>
      <xdr:row>8</xdr:row>
      <xdr:rowOff>166310</xdr:rowOff>
    </xdr:from>
    <xdr:to>
      <xdr:col>20</xdr:col>
      <xdr:colOff>127000</xdr:colOff>
      <xdr:row>34</xdr:row>
      <xdr:rowOff>0</xdr:rowOff>
    </xdr:to>
    <xdr:sp macro="" textlink="">
      <xdr:nvSpPr>
        <xdr:cNvPr id="26" name="Rectangle 25">
          <a:extLst>
            <a:ext uri="{FF2B5EF4-FFF2-40B4-BE49-F238E27FC236}">
              <a16:creationId xmlns:a16="http://schemas.microsoft.com/office/drawing/2014/main" id="{16D9E5A6-FC45-4049-BA49-CAEF0FC92FBD}"/>
            </a:ext>
          </a:extLst>
        </xdr:cNvPr>
        <xdr:cNvSpPr/>
      </xdr:nvSpPr>
      <xdr:spPr>
        <a:xfrm>
          <a:off x="10777963" y="1804610"/>
          <a:ext cx="5859037" cy="4786690"/>
        </a:xfrm>
        <a:prstGeom prst="rect">
          <a:avLst/>
        </a:prstGeom>
        <a:solidFill>
          <a:srgbClr val="000000">
            <a:alpha val="49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672014</xdr:colOff>
      <xdr:row>8</xdr:row>
      <xdr:rowOff>0</xdr:rowOff>
    </xdr:from>
    <xdr:to>
      <xdr:col>12</xdr:col>
      <xdr:colOff>745435</xdr:colOff>
      <xdr:row>27</xdr:row>
      <xdr:rowOff>41413</xdr:rowOff>
    </xdr:to>
    <xdr:sp macro="" textlink="">
      <xdr:nvSpPr>
        <xdr:cNvPr id="47" name="Rectangle 46">
          <a:extLst>
            <a:ext uri="{FF2B5EF4-FFF2-40B4-BE49-F238E27FC236}">
              <a16:creationId xmlns:a16="http://schemas.microsoft.com/office/drawing/2014/main" id="{8C911D78-48BE-FE4D-BF9D-1DF3D4502146}"/>
            </a:ext>
          </a:extLst>
        </xdr:cNvPr>
        <xdr:cNvSpPr/>
      </xdr:nvSpPr>
      <xdr:spPr>
        <a:xfrm>
          <a:off x="3156797" y="1656522"/>
          <a:ext cx="7527768" cy="3713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54043</xdr:colOff>
      <xdr:row>3</xdr:row>
      <xdr:rowOff>14432</xdr:rowOff>
    </xdr:from>
    <xdr:to>
      <xdr:col>3</xdr:col>
      <xdr:colOff>565289</xdr:colOff>
      <xdr:row>62</xdr:row>
      <xdr:rowOff>164632</xdr:rowOff>
    </xdr:to>
    <xdr:sp macro="" textlink="">
      <xdr:nvSpPr>
        <xdr:cNvPr id="24" name="Rectangle 23">
          <a:extLst>
            <a:ext uri="{FF2B5EF4-FFF2-40B4-BE49-F238E27FC236}">
              <a16:creationId xmlns:a16="http://schemas.microsoft.com/office/drawing/2014/main" id="{985E65E0-8947-BD4D-9BA5-6E62D0EC69CD}"/>
            </a:ext>
          </a:extLst>
        </xdr:cNvPr>
        <xdr:cNvSpPr/>
      </xdr:nvSpPr>
      <xdr:spPr>
        <a:xfrm rot="5400000">
          <a:off x="-4139879" y="4772798"/>
          <a:ext cx="11368534" cy="2980690"/>
        </a:xfrm>
        <a:prstGeom prst="rect">
          <a:avLst/>
        </a:prstGeom>
        <a:solidFill>
          <a:srgbClr val="000000">
            <a:alpha val="49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51406</xdr:colOff>
      <xdr:row>41</xdr:row>
      <xdr:rowOff>4774</xdr:rowOff>
    </xdr:from>
    <xdr:to>
      <xdr:col>18</xdr:col>
      <xdr:colOff>153939</xdr:colOff>
      <xdr:row>63</xdr:row>
      <xdr:rowOff>16025</xdr:rowOff>
    </xdr:to>
    <xdr:sp macro="" textlink="">
      <xdr:nvSpPr>
        <xdr:cNvPr id="19" name="Rectangle 18">
          <a:extLst>
            <a:ext uri="{FF2B5EF4-FFF2-40B4-BE49-F238E27FC236}">
              <a16:creationId xmlns:a16="http://schemas.microsoft.com/office/drawing/2014/main" id="{7A8B007A-044D-E647-B174-8E91B720116A}"/>
            </a:ext>
          </a:extLst>
        </xdr:cNvPr>
        <xdr:cNvSpPr/>
      </xdr:nvSpPr>
      <xdr:spPr>
        <a:xfrm>
          <a:off x="10780302" y="8001367"/>
          <a:ext cx="4229031" cy="4241914"/>
        </a:xfrm>
        <a:prstGeom prst="rect">
          <a:avLst/>
        </a:prstGeom>
        <a:solidFill>
          <a:srgbClr val="000000">
            <a:alpha val="49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682716</xdr:colOff>
      <xdr:row>34</xdr:row>
      <xdr:rowOff>128026</xdr:rowOff>
    </xdr:from>
    <xdr:to>
      <xdr:col>12</xdr:col>
      <xdr:colOff>730552</xdr:colOff>
      <xdr:row>63</xdr:row>
      <xdr:rowOff>2166</xdr:rowOff>
    </xdr:to>
    <xdr:sp macro="" textlink="">
      <xdr:nvSpPr>
        <xdr:cNvPr id="11" name="Rectangle 10">
          <a:extLst>
            <a:ext uri="{FF2B5EF4-FFF2-40B4-BE49-F238E27FC236}">
              <a16:creationId xmlns:a16="http://schemas.microsoft.com/office/drawing/2014/main" id="{ED900481-5526-264B-B2A4-9117B54A3A71}"/>
            </a:ext>
          </a:extLst>
        </xdr:cNvPr>
        <xdr:cNvSpPr/>
      </xdr:nvSpPr>
      <xdr:spPr>
        <a:xfrm>
          <a:off x="3159216" y="6719326"/>
          <a:ext cx="7477336" cy="5398640"/>
        </a:xfrm>
        <a:prstGeom prst="rect">
          <a:avLst/>
        </a:prstGeom>
        <a:solidFill>
          <a:schemeClr val="tx1">
            <a:alpha val="4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744659</xdr:colOff>
      <xdr:row>12</xdr:row>
      <xdr:rowOff>166308</xdr:rowOff>
    </xdr:from>
    <xdr:to>
      <xdr:col>12</xdr:col>
      <xdr:colOff>739494</xdr:colOff>
      <xdr:row>33</xdr:row>
      <xdr:rowOff>181427</xdr:rowOff>
    </xdr:to>
    <xdr:graphicFrame macro="">
      <xdr:nvGraphicFramePr>
        <xdr:cNvPr id="2" name="Line_Chart_SP_Log">
          <a:extLst>
            <a:ext uri="{FF2B5EF4-FFF2-40B4-BE49-F238E27FC236}">
              <a16:creationId xmlns:a16="http://schemas.microsoft.com/office/drawing/2014/main" id="{41C626D1-D041-D149-B6C4-A5A1881B66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693415</xdr:colOff>
      <xdr:row>38</xdr:row>
      <xdr:rowOff>0</xdr:rowOff>
    </xdr:from>
    <xdr:to>
      <xdr:col>12</xdr:col>
      <xdr:colOff>722461</xdr:colOff>
      <xdr:row>62</xdr:row>
      <xdr:rowOff>64105</xdr:rowOff>
    </xdr:to>
    <xdr:graphicFrame macro="">
      <xdr:nvGraphicFramePr>
        <xdr:cNvPr id="3" name="Bar_Chart_SV_Log">
          <a:extLst>
            <a:ext uri="{FF2B5EF4-FFF2-40B4-BE49-F238E27FC236}">
              <a16:creationId xmlns:a16="http://schemas.microsoft.com/office/drawing/2014/main" id="{2A00B995-C85F-8D41-978E-A607E6B628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357621</xdr:colOff>
      <xdr:row>42</xdr:row>
      <xdr:rowOff>81160</xdr:rowOff>
    </xdr:from>
    <xdr:to>
      <xdr:col>18</xdr:col>
      <xdr:colOff>194733</xdr:colOff>
      <xdr:row>64</xdr:row>
      <xdr:rowOff>42333</xdr:rowOff>
    </xdr:to>
    <xdr:graphicFrame macro="">
      <xdr:nvGraphicFramePr>
        <xdr:cNvPr id="4" name="Chart 3">
          <a:extLst>
            <a:ext uri="{FF2B5EF4-FFF2-40B4-BE49-F238E27FC236}">
              <a16:creationId xmlns:a16="http://schemas.microsoft.com/office/drawing/2014/main" id="{4E2EBEE7-0558-984C-807A-3380ABD26B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4</xdr:col>
      <xdr:colOff>496010</xdr:colOff>
      <xdr:row>9</xdr:row>
      <xdr:rowOff>7486</xdr:rowOff>
    </xdr:from>
    <xdr:ext cx="1582171" cy="405367"/>
    <xdr:sp macro="" textlink="">
      <xdr:nvSpPr>
        <xdr:cNvPr id="10" name="Rectangle 9">
          <a:extLst>
            <a:ext uri="{FF2B5EF4-FFF2-40B4-BE49-F238E27FC236}">
              <a16:creationId xmlns:a16="http://schemas.microsoft.com/office/drawing/2014/main" id="{37A5E595-A71D-8F48-8653-9DCF10637A31}"/>
            </a:ext>
          </a:extLst>
        </xdr:cNvPr>
        <xdr:cNvSpPr/>
      </xdr:nvSpPr>
      <xdr:spPr>
        <a:xfrm>
          <a:off x="3786465" y="1811463"/>
          <a:ext cx="1582171" cy="405367"/>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2000">
              <a:solidFill>
                <a:schemeClr val="bg1"/>
              </a:solidFill>
            </a:rPr>
            <a:t>Spend</a:t>
          </a:r>
          <a:r>
            <a:rPr lang="en-US" sz="2000" baseline="0">
              <a:solidFill>
                <a:schemeClr val="bg1"/>
              </a:solidFill>
            </a:rPr>
            <a:t> Trend</a:t>
          </a:r>
          <a:endParaRPr lang="en-US" sz="2000">
            <a:solidFill>
              <a:schemeClr val="bg1"/>
            </a:solidFill>
          </a:endParaRPr>
        </a:p>
      </xdr:txBody>
    </xdr:sp>
    <xdr:clientData/>
  </xdr:oneCellAnchor>
  <xdr:oneCellAnchor>
    <xdr:from>
      <xdr:col>4</xdr:col>
      <xdr:colOff>272644</xdr:colOff>
      <xdr:row>35</xdr:row>
      <xdr:rowOff>7134</xdr:rowOff>
    </xdr:from>
    <xdr:ext cx="2686640" cy="405367"/>
    <xdr:sp macro="" textlink="">
      <xdr:nvSpPr>
        <xdr:cNvPr id="12" name="Rectangle 11">
          <a:extLst>
            <a:ext uri="{FF2B5EF4-FFF2-40B4-BE49-F238E27FC236}">
              <a16:creationId xmlns:a16="http://schemas.microsoft.com/office/drawing/2014/main" id="{C92F8A06-19AE-3244-8D57-36C6E2CD0B5B}"/>
            </a:ext>
          </a:extLst>
        </xdr:cNvPr>
        <xdr:cNvSpPr/>
      </xdr:nvSpPr>
      <xdr:spPr>
        <a:xfrm>
          <a:off x="3598834" y="6992134"/>
          <a:ext cx="2686640" cy="405367"/>
        </a:xfrm>
        <a:prstGeom prst="rect">
          <a:avLst/>
        </a:prstGeom>
        <a:solidFill>
          <a:schemeClr val="tx1">
            <a:alpha val="1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lang="en-US" sz="2000">
              <a:solidFill>
                <a:schemeClr val="bg1"/>
              </a:solidFill>
            </a:rPr>
            <a:t>Spend</a:t>
          </a:r>
          <a:r>
            <a:rPr lang="en-US" sz="2000" baseline="0">
              <a:solidFill>
                <a:schemeClr val="bg1"/>
              </a:solidFill>
            </a:rPr>
            <a:t> per Vendor</a:t>
          </a:r>
          <a:endParaRPr lang="en-US" sz="2000">
            <a:solidFill>
              <a:schemeClr val="bg1"/>
            </a:solidFill>
          </a:endParaRPr>
        </a:p>
      </xdr:txBody>
    </xdr:sp>
    <xdr:clientData/>
  </xdr:oneCellAnchor>
  <xdr:twoCellAnchor editAs="oneCell">
    <xdr:from>
      <xdr:col>3</xdr:col>
      <xdr:colOff>787318</xdr:colOff>
      <xdr:row>34</xdr:row>
      <xdr:rowOff>196546</xdr:rowOff>
    </xdr:from>
    <xdr:to>
      <xdr:col>4</xdr:col>
      <xdr:colOff>426621</xdr:colOff>
      <xdr:row>37</xdr:row>
      <xdr:rowOff>70368</xdr:rowOff>
    </xdr:to>
    <xdr:pic>
      <xdr:nvPicPr>
        <xdr:cNvPr id="18" name="Graphic 17" descr="City with solid fill">
          <a:extLst>
            <a:ext uri="{FF2B5EF4-FFF2-40B4-BE49-F238E27FC236}">
              <a16:creationId xmlns:a16="http://schemas.microsoft.com/office/drawing/2014/main" id="{87043703-4B3B-9E4C-9B95-B008359278A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281961" y="6984998"/>
          <a:ext cx="470850" cy="463465"/>
        </a:xfrm>
        <a:prstGeom prst="rect">
          <a:avLst/>
        </a:prstGeom>
      </xdr:spPr>
    </xdr:pic>
    <xdr:clientData/>
  </xdr:twoCellAnchor>
  <xdr:oneCellAnchor>
    <xdr:from>
      <xdr:col>13</xdr:col>
      <xdr:colOff>434230</xdr:colOff>
      <xdr:row>41</xdr:row>
      <xdr:rowOff>103706</xdr:rowOff>
    </xdr:from>
    <xdr:ext cx="3608445" cy="405367"/>
    <xdr:sp macro="" textlink="">
      <xdr:nvSpPr>
        <xdr:cNvPr id="20" name="Rectangle 19">
          <a:extLst>
            <a:ext uri="{FF2B5EF4-FFF2-40B4-BE49-F238E27FC236}">
              <a16:creationId xmlns:a16="http://schemas.microsoft.com/office/drawing/2014/main" id="{CC925802-38B7-9E41-957F-A158077A5694}"/>
            </a:ext>
          </a:extLst>
        </xdr:cNvPr>
        <xdr:cNvSpPr/>
      </xdr:nvSpPr>
      <xdr:spPr>
        <a:xfrm>
          <a:off x="11165730" y="8028506"/>
          <a:ext cx="3608445" cy="405367"/>
        </a:xfrm>
        <a:prstGeom prst="rect">
          <a:avLst/>
        </a:prstGeom>
        <a:solidFill>
          <a:schemeClr val="tx1">
            <a:alpha val="1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lang="en-US" sz="2000">
              <a:solidFill>
                <a:schemeClr val="bg1"/>
              </a:solidFill>
            </a:rPr>
            <a:t>Planned vs Unplanned Spend</a:t>
          </a:r>
        </a:p>
      </xdr:txBody>
    </xdr:sp>
    <xdr:clientData/>
  </xdr:oneCellAnchor>
  <xdr:oneCellAnchor>
    <xdr:from>
      <xdr:col>0</xdr:col>
      <xdr:colOff>271123</xdr:colOff>
      <xdr:row>4</xdr:row>
      <xdr:rowOff>83574</xdr:rowOff>
    </xdr:from>
    <xdr:ext cx="1687257" cy="405367"/>
    <xdr:sp macro="" textlink="">
      <xdr:nvSpPr>
        <xdr:cNvPr id="25" name="Rectangle 24">
          <a:extLst>
            <a:ext uri="{FF2B5EF4-FFF2-40B4-BE49-F238E27FC236}">
              <a16:creationId xmlns:a16="http://schemas.microsoft.com/office/drawing/2014/main" id="{218A6248-7BE0-C147-8870-6D5CC64F9DEB}"/>
            </a:ext>
          </a:extLst>
        </xdr:cNvPr>
        <xdr:cNvSpPr/>
      </xdr:nvSpPr>
      <xdr:spPr>
        <a:xfrm>
          <a:off x="271123" y="825596"/>
          <a:ext cx="1687257" cy="405367"/>
        </a:xfrm>
        <a:prstGeom prst="rect">
          <a:avLst/>
        </a:prstGeom>
        <a:solidFill>
          <a:schemeClr val="tx1">
            <a:alpha val="1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lang="en-US" sz="2000">
              <a:solidFill>
                <a:schemeClr val="bg1"/>
              </a:solidFill>
            </a:rPr>
            <a:t>Filters</a:t>
          </a:r>
        </a:p>
      </xdr:txBody>
    </xdr:sp>
    <xdr:clientData/>
  </xdr:oneCellAnchor>
  <xdr:twoCellAnchor editAs="oneCell">
    <xdr:from>
      <xdr:col>13</xdr:col>
      <xdr:colOff>186407</xdr:colOff>
      <xdr:row>41</xdr:row>
      <xdr:rowOff>128507</xdr:rowOff>
    </xdr:from>
    <xdr:to>
      <xdr:col>13</xdr:col>
      <xdr:colOff>579036</xdr:colOff>
      <xdr:row>44</xdr:row>
      <xdr:rowOff>13135</xdr:rowOff>
    </xdr:to>
    <xdr:pic>
      <xdr:nvPicPr>
        <xdr:cNvPr id="29" name="Graphic 28" descr="List with solid fill">
          <a:extLst>
            <a:ext uri="{FF2B5EF4-FFF2-40B4-BE49-F238E27FC236}">
              <a16:creationId xmlns:a16="http://schemas.microsoft.com/office/drawing/2014/main" id="{35EA79FB-D660-4049-AA81-2FDB48BD1C0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917907" y="8053307"/>
          <a:ext cx="392629" cy="456128"/>
        </a:xfrm>
        <a:prstGeom prst="rect">
          <a:avLst/>
        </a:prstGeom>
      </xdr:spPr>
    </xdr:pic>
    <xdr:clientData/>
  </xdr:twoCellAnchor>
  <xdr:twoCellAnchor editAs="oneCell">
    <xdr:from>
      <xdr:col>0</xdr:col>
      <xdr:colOff>197392</xdr:colOff>
      <xdr:row>4</xdr:row>
      <xdr:rowOff>50723</xdr:rowOff>
    </xdr:from>
    <xdr:to>
      <xdr:col>0</xdr:col>
      <xdr:colOff>691802</xdr:colOff>
      <xdr:row>6</xdr:row>
      <xdr:rowOff>142696</xdr:rowOff>
    </xdr:to>
    <xdr:pic>
      <xdr:nvPicPr>
        <xdr:cNvPr id="31" name="Graphic 30" descr="Filter with solid fill">
          <a:extLst>
            <a:ext uri="{FF2B5EF4-FFF2-40B4-BE49-F238E27FC236}">
              <a16:creationId xmlns:a16="http://schemas.microsoft.com/office/drawing/2014/main" id="{82DBCEF8-C89E-B64E-AC22-8EE3928271D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97392" y="792745"/>
          <a:ext cx="494410" cy="462985"/>
        </a:xfrm>
        <a:prstGeom prst="rect">
          <a:avLst/>
        </a:prstGeom>
      </xdr:spPr>
    </xdr:pic>
    <xdr:clientData/>
  </xdr:twoCellAnchor>
  <xdr:oneCellAnchor>
    <xdr:from>
      <xdr:col>14</xdr:col>
      <xdr:colOff>14611</xdr:colOff>
      <xdr:row>9</xdr:row>
      <xdr:rowOff>64225</xdr:rowOff>
    </xdr:from>
    <xdr:ext cx="1779701" cy="405367"/>
    <xdr:sp macro="" textlink="">
      <xdr:nvSpPr>
        <xdr:cNvPr id="32" name="Rectangle 31">
          <a:extLst>
            <a:ext uri="{FF2B5EF4-FFF2-40B4-BE49-F238E27FC236}">
              <a16:creationId xmlns:a16="http://schemas.microsoft.com/office/drawing/2014/main" id="{0C3CE698-C3E9-6F40-9A79-B8785C9D65E3}"/>
            </a:ext>
          </a:extLst>
        </xdr:cNvPr>
        <xdr:cNvSpPr/>
      </xdr:nvSpPr>
      <xdr:spPr>
        <a:xfrm>
          <a:off x="11596079" y="1858537"/>
          <a:ext cx="1779701" cy="405367"/>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2000">
              <a:solidFill>
                <a:schemeClr val="bg1"/>
              </a:solidFill>
            </a:rPr>
            <a:t>Cash Discounts </a:t>
          </a:r>
        </a:p>
      </xdr:txBody>
    </xdr:sp>
    <xdr:clientData/>
  </xdr:oneCellAnchor>
  <xdr:twoCellAnchor editAs="oneCell">
    <xdr:from>
      <xdr:col>0</xdr:col>
      <xdr:colOff>252035</xdr:colOff>
      <xdr:row>13</xdr:row>
      <xdr:rowOff>24965</xdr:rowOff>
    </xdr:from>
    <xdr:to>
      <xdr:col>3</xdr:col>
      <xdr:colOff>353058</xdr:colOff>
      <xdr:row>17</xdr:row>
      <xdr:rowOff>169130</xdr:rowOff>
    </xdr:to>
    <mc:AlternateContent xmlns:mc="http://schemas.openxmlformats.org/markup-compatibility/2006" xmlns:a14="http://schemas.microsoft.com/office/drawing/2010/main">
      <mc:Choice Requires="a14">
        <xdr:graphicFrame macro="">
          <xdr:nvGraphicFramePr>
            <xdr:cNvPr id="17" name="InvoiceType">
              <a:extLst>
                <a:ext uri="{FF2B5EF4-FFF2-40B4-BE49-F238E27FC236}">
                  <a16:creationId xmlns:a16="http://schemas.microsoft.com/office/drawing/2014/main" id="{CB712C68-7E69-2141-9A04-71F355BCC6D4}"/>
                </a:ext>
              </a:extLst>
            </xdr:cNvPr>
            <xdr:cNvGraphicFramePr/>
          </xdr:nvGraphicFramePr>
          <xdr:xfrm>
            <a:off x="0" y="0"/>
            <a:ext cx="0" cy="0"/>
          </xdr:xfrm>
          <a:graphic>
            <a:graphicData uri="http://schemas.microsoft.com/office/drawing/2010/slicer">
              <sle:slicer xmlns:sle="http://schemas.microsoft.com/office/drawing/2010/slicer" name="InvoiceType"/>
            </a:graphicData>
          </a:graphic>
        </xdr:graphicFrame>
      </mc:Choice>
      <mc:Fallback xmlns="">
        <xdr:sp macro="" textlink="">
          <xdr:nvSpPr>
            <xdr:cNvPr id="0" name=""/>
            <xdr:cNvSpPr>
              <a:spLocks noTextEdit="1"/>
            </xdr:cNvSpPr>
          </xdr:nvSpPr>
          <xdr:spPr>
            <a:xfrm>
              <a:off x="252035" y="2615765"/>
              <a:ext cx="2577523" cy="9061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244300</xdr:colOff>
      <xdr:row>18</xdr:row>
      <xdr:rowOff>139465</xdr:rowOff>
    </xdr:from>
    <xdr:to>
      <xdr:col>3</xdr:col>
      <xdr:colOff>338625</xdr:colOff>
      <xdr:row>36</xdr:row>
      <xdr:rowOff>66262</xdr:rowOff>
    </xdr:to>
    <mc:AlternateContent xmlns:mc="http://schemas.openxmlformats.org/markup-compatibility/2006" xmlns:a14="http://schemas.microsoft.com/office/drawing/2010/main">
      <mc:Choice Requires="a14">
        <xdr:graphicFrame macro="">
          <xdr:nvGraphicFramePr>
            <xdr:cNvPr id="21" name="VendorName">
              <a:extLst>
                <a:ext uri="{FF2B5EF4-FFF2-40B4-BE49-F238E27FC236}">
                  <a16:creationId xmlns:a16="http://schemas.microsoft.com/office/drawing/2014/main" id="{1E5E6546-A762-D24C-BE26-866CBD45E44A}"/>
                </a:ext>
              </a:extLst>
            </xdr:cNvPr>
            <xdr:cNvGraphicFramePr/>
          </xdr:nvGraphicFramePr>
          <xdr:xfrm>
            <a:off x="0" y="0"/>
            <a:ext cx="0" cy="0"/>
          </xdr:xfrm>
          <a:graphic>
            <a:graphicData uri="http://schemas.microsoft.com/office/drawing/2010/slicer">
              <sle:slicer xmlns:sle="http://schemas.microsoft.com/office/drawing/2010/slicer" name="VendorName"/>
            </a:graphicData>
          </a:graphic>
        </xdr:graphicFrame>
      </mc:Choice>
      <mc:Fallback xmlns="">
        <xdr:sp macro="" textlink="">
          <xdr:nvSpPr>
            <xdr:cNvPr id="0" name=""/>
            <xdr:cNvSpPr>
              <a:spLocks noTextEdit="1"/>
            </xdr:cNvSpPr>
          </xdr:nvSpPr>
          <xdr:spPr>
            <a:xfrm>
              <a:off x="244300" y="3682765"/>
              <a:ext cx="2570825" cy="33557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219646</xdr:colOff>
      <xdr:row>8</xdr:row>
      <xdr:rowOff>153910</xdr:rowOff>
    </xdr:from>
    <xdr:to>
      <xdr:col>3</xdr:col>
      <xdr:colOff>355624</xdr:colOff>
      <xdr:row>12</xdr:row>
      <xdr:rowOff>86223</xdr:rowOff>
    </xdr:to>
    <mc:AlternateContent xmlns:mc="http://schemas.openxmlformats.org/markup-compatibility/2006" xmlns:a14="http://schemas.microsoft.com/office/drawing/2010/main">
      <mc:Choice Requires="a14">
        <xdr:graphicFrame macro="">
          <xdr:nvGraphicFramePr>
            <xdr:cNvPr id="23" name="Years">
              <a:extLst>
                <a:ext uri="{FF2B5EF4-FFF2-40B4-BE49-F238E27FC236}">
                  <a16:creationId xmlns:a16="http://schemas.microsoft.com/office/drawing/2014/main" id="{AD6C37CD-6B0E-1642-A670-558942D01804}"/>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219646" y="1792210"/>
              <a:ext cx="2612478" cy="6943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219211</xdr:colOff>
      <xdr:row>9</xdr:row>
      <xdr:rowOff>94988</xdr:rowOff>
    </xdr:from>
    <xdr:to>
      <xdr:col>13</xdr:col>
      <xdr:colOff>663585</xdr:colOff>
      <xdr:row>11</xdr:row>
      <xdr:rowOff>143516</xdr:rowOff>
    </xdr:to>
    <xdr:pic>
      <xdr:nvPicPr>
        <xdr:cNvPr id="28" name="Graphic 27" descr="Money with solid fill">
          <a:extLst>
            <a:ext uri="{FF2B5EF4-FFF2-40B4-BE49-F238E27FC236}">
              <a16:creationId xmlns:a16="http://schemas.microsoft.com/office/drawing/2014/main" id="{23ACEB8F-AE1E-FA4F-8DDA-40B2731E850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029330" y="1969750"/>
          <a:ext cx="444374" cy="441623"/>
        </a:xfrm>
        <a:prstGeom prst="rect">
          <a:avLst/>
        </a:prstGeom>
      </xdr:spPr>
    </xdr:pic>
    <xdr:clientData/>
  </xdr:twoCellAnchor>
  <xdr:twoCellAnchor>
    <xdr:from>
      <xdr:col>14</xdr:col>
      <xdr:colOff>28067</xdr:colOff>
      <xdr:row>35</xdr:row>
      <xdr:rowOff>115274</xdr:rowOff>
    </xdr:from>
    <xdr:to>
      <xdr:col>14</xdr:col>
      <xdr:colOff>301430</xdr:colOff>
      <xdr:row>36</xdr:row>
      <xdr:rowOff>98232</xdr:rowOff>
    </xdr:to>
    <xdr:sp macro="" textlink="">
      <xdr:nvSpPr>
        <xdr:cNvPr id="8" name="Rectangle 7">
          <a:extLst>
            <a:ext uri="{FF2B5EF4-FFF2-40B4-BE49-F238E27FC236}">
              <a16:creationId xmlns:a16="http://schemas.microsoft.com/office/drawing/2014/main" id="{00F0FAF2-96CA-D24B-825A-2C1EA7A11DE8}"/>
            </a:ext>
          </a:extLst>
        </xdr:cNvPr>
        <xdr:cNvSpPr/>
      </xdr:nvSpPr>
      <xdr:spPr>
        <a:xfrm>
          <a:off x="11619448" y="6858202"/>
          <a:ext cx="273363" cy="172406"/>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14</xdr:col>
      <xdr:colOff>399481</xdr:colOff>
      <xdr:row>35</xdr:row>
      <xdr:rowOff>43865</xdr:rowOff>
    </xdr:from>
    <xdr:ext cx="976549" cy="264431"/>
    <xdr:sp macro="" textlink="">
      <xdr:nvSpPr>
        <xdr:cNvPr id="43" name="Rectangle 42">
          <a:extLst>
            <a:ext uri="{FF2B5EF4-FFF2-40B4-BE49-F238E27FC236}">
              <a16:creationId xmlns:a16="http://schemas.microsoft.com/office/drawing/2014/main" id="{B832AEC6-52F6-B643-8004-02C4F3960D66}"/>
            </a:ext>
          </a:extLst>
        </xdr:cNvPr>
        <xdr:cNvSpPr/>
      </xdr:nvSpPr>
      <xdr:spPr>
        <a:xfrm>
          <a:off x="12015748" y="6681732"/>
          <a:ext cx="976549" cy="264431"/>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a:solidFill>
                <a:schemeClr val="bg1"/>
              </a:solidFill>
            </a:rPr>
            <a:t>Non-PO</a:t>
          </a:r>
        </a:p>
      </xdr:txBody>
    </xdr:sp>
    <xdr:clientData/>
  </xdr:oneCellAnchor>
  <xdr:oneCellAnchor>
    <xdr:from>
      <xdr:col>14</xdr:col>
      <xdr:colOff>399356</xdr:colOff>
      <xdr:row>37</xdr:row>
      <xdr:rowOff>79426</xdr:rowOff>
    </xdr:from>
    <xdr:ext cx="2009782" cy="436530"/>
    <xdr:sp macro="" textlink="">
      <xdr:nvSpPr>
        <xdr:cNvPr id="44" name="Rectangle 43">
          <a:extLst>
            <a:ext uri="{FF2B5EF4-FFF2-40B4-BE49-F238E27FC236}">
              <a16:creationId xmlns:a16="http://schemas.microsoft.com/office/drawing/2014/main" id="{58409F52-E3B7-1240-AF1D-93A26D7BAE2A}"/>
            </a:ext>
          </a:extLst>
        </xdr:cNvPr>
        <xdr:cNvSpPr/>
      </xdr:nvSpPr>
      <xdr:spPr>
        <a:xfrm>
          <a:off x="11990737" y="7201249"/>
          <a:ext cx="2009782" cy="436530"/>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a:solidFill>
                <a:schemeClr val="bg1"/>
              </a:solidFill>
            </a:rPr>
            <a:t>Generic Non</a:t>
          </a:r>
          <a:r>
            <a:rPr lang="en-US" sz="1100" baseline="0">
              <a:solidFill>
                <a:schemeClr val="bg1"/>
              </a:solidFill>
            </a:rPr>
            <a:t> </a:t>
          </a:r>
          <a:r>
            <a:rPr lang="en-US" sz="1100">
              <a:solidFill>
                <a:schemeClr val="bg1"/>
              </a:solidFill>
            </a:rPr>
            <a:t>PO Payment Request Type</a:t>
          </a:r>
        </a:p>
      </xdr:txBody>
    </xdr:sp>
    <xdr:clientData/>
  </xdr:oneCellAnchor>
  <xdr:oneCellAnchor>
    <xdr:from>
      <xdr:col>16</xdr:col>
      <xdr:colOff>766936</xdr:colOff>
      <xdr:row>35</xdr:row>
      <xdr:rowOff>50638</xdr:rowOff>
    </xdr:from>
    <xdr:ext cx="469049" cy="264431"/>
    <xdr:sp macro="" textlink="">
      <xdr:nvSpPr>
        <xdr:cNvPr id="45" name="Rectangle 44">
          <a:extLst>
            <a:ext uri="{FF2B5EF4-FFF2-40B4-BE49-F238E27FC236}">
              <a16:creationId xmlns:a16="http://schemas.microsoft.com/office/drawing/2014/main" id="{85945069-577C-FA42-AF99-9EB0331DD85A}"/>
            </a:ext>
          </a:extLst>
        </xdr:cNvPr>
        <xdr:cNvSpPr/>
      </xdr:nvSpPr>
      <xdr:spPr>
        <a:xfrm>
          <a:off x="14042669" y="6688505"/>
          <a:ext cx="469049" cy="264431"/>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a:solidFill>
                <a:schemeClr val="bg1"/>
              </a:solidFill>
            </a:rPr>
            <a:t>PO</a:t>
          </a:r>
        </a:p>
      </xdr:txBody>
    </xdr:sp>
    <xdr:clientData/>
  </xdr:oneCellAnchor>
  <xdr:twoCellAnchor>
    <xdr:from>
      <xdr:col>14</xdr:col>
      <xdr:colOff>28067</xdr:colOff>
      <xdr:row>37</xdr:row>
      <xdr:rowOff>157608</xdr:rowOff>
    </xdr:from>
    <xdr:to>
      <xdr:col>14</xdr:col>
      <xdr:colOff>302519</xdr:colOff>
      <xdr:row>38</xdr:row>
      <xdr:rowOff>140331</xdr:rowOff>
    </xdr:to>
    <xdr:sp macro="" textlink="">
      <xdr:nvSpPr>
        <xdr:cNvPr id="46" name="Rectangle 45">
          <a:extLst>
            <a:ext uri="{FF2B5EF4-FFF2-40B4-BE49-F238E27FC236}">
              <a16:creationId xmlns:a16="http://schemas.microsoft.com/office/drawing/2014/main" id="{C9180D06-EF8C-294E-9272-111357AC0279}"/>
            </a:ext>
          </a:extLst>
        </xdr:cNvPr>
        <xdr:cNvSpPr/>
      </xdr:nvSpPr>
      <xdr:spPr>
        <a:xfrm>
          <a:off x="11619448" y="7279431"/>
          <a:ext cx="274452" cy="17217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392928</xdr:colOff>
      <xdr:row>35</xdr:row>
      <xdr:rowOff>102902</xdr:rowOff>
    </xdr:from>
    <xdr:to>
      <xdr:col>16</xdr:col>
      <xdr:colOff>663199</xdr:colOff>
      <xdr:row>36</xdr:row>
      <xdr:rowOff>88180</xdr:rowOff>
    </xdr:to>
    <xdr:sp macro="" textlink="">
      <xdr:nvSpPr>
        <xdr:cNvPr id="48" name="Rectangle 47">
          <a:extLst>
            <a:ext uri="{FF2B5EF4-FFF2-40B4-BE49-F238E27FC236}">
              <a16:creationId xmlns:a16="http://schemas.microsoft.com/office/drawing/2014/main" id="{D418D828-CD24-7D42-8DC2-F8B070C7760B}"/>
            </a:ext>
          </a:extLst>
        </xdr:cNvPr>
        <xdr:cNvSpPr/>
      </xdr:nvSpPr>
      <xdr:spPr>
        <a:xfrm>
          <a:off x="13640221" y="6845830"/>
          <a:ext cx="270271" cy="174726"/>
        </a:xfrm>
        <a:prstGeom prst="rect">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18</xdr:col>
      <xdr:colOff>279400</xdr:colOff>
      <xdr:row>34</xdr:row>
      <xdr:rowOff>126999</xdr:rowOff>
    </xdr:from>
    <xdr:to>
      <xdr:col>27</xdr:col>
      <xdr:colOff>516610</xdr:colOff>
      <xdr:row>63</xdr:row>
      <xdr:rowOff>22202</xdr:rowOff>
    </xdr:to>
    <xdr:sp macro="" textlink="">
      <xdr:nvSpPr>
        <xdr:cNvPr id="34" name="Rectangle 33">
          <a:extLst>
            <a:ext uri="{FF2B5EF4-FFF2-40B4-BE49-F238E27FC236}">
              <a16:creationId xmlns:a16="http://schemas.microsoft.com/office/drawing/2014/main" id="{90DF6E20-8DE1-0F4E-B4B5-C6A8E4C87FFB}"/>
            </a:ext>
          </a:extLst>
        </xdr:cNvPr>
        <xdr:cNvSpPr/>
      </xdr:nvSpPr>
      <xdr:spPr>
        <a:xfrm>
          <a:off x="15146393" y="6734551"/>
          <a:ext cx="7670707" cy="5432581"/>
        </a:xfrm>
        <a:prstGeom prst="rect">
          <a:avLst/>
        </a:prstGeom>
        <a:solidFill>
          <a:srgbClr val="000000">
            <a:alpha val="49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21</xdr:col>
      <xdr:colOff>117885</xdr:colOff>
      <xdr:row>9</xdr:row>
      <xdr:rowOff>39362</xdr:rowOff>
    </xdr:from>
    <xdr:ext cx="2911954" cy="405367"/>
    <xdr:sp macro="" textlink="">
      <xdr:nvSpPr>
        <xdr:cNvPr id="38" name="Rectangle 37">
          <a:extLst>
            <a:ext uri="{FF2B5EF4-FFF2-40B4-BE49-F238E27FC236}">
              <a16:creationId xmlns:a16="http://schemas.microsoft.com/office/drawing/2014/main" id="{4BE38301-C902-5246-B2B0-785C79D437EC}"/>
            </a:ext>
          </a:extLst>
        </xdr:cNvPr>
        <xdr:cNvSpPr/>
      </xdr:nvSpPr>
      <xdr:spPr>
        <a:xfrm>
          <a:off x="17453385" y="1868162"/>
          <a:ext cx="2911954" cy="405367"/>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2000">
              <a:solidFill>
                <a:schemeClr val="bg1"/>
              </a:solidFill>
            </a:rPr>
            <a:t>Overdue Payments</a:t>
          </a:r>
        </a:p>
      </xdr:txBody>
    </xdr:sp>
    <xdr:clientData/>
  </xdr:oneCellAnchor>
  <xdr:twoCellAnchor editAs="oneCell">
    <xdr:from>
      <xdr:col>20</xdr:col>
      <xdr:colOff>325973</xdr:colOff>
      <xdr:row>9</xdr:row>
      <xdr:rowOff>37252</xdr:rowOff>
    </xdr:from>
    <xdr:to>
      <xdr:col>20</xdr:col>
      <xdr:colOff>805357</xdr:colOff>
      <xdr:row>11</xdr:row>
      <xdr:rowOff>125886</xdr:rowOff>
    </xdr:to>
    <xdr:pic>
      <xdr:nvPicPr>
        <xdr:cNvPr id="7" name="Graphic 6" descr="Flying Money with solid fill">
          <a:extLst>
            <a:ext uri="{FF2B5EF4-FFF2-40B4-BE49-F238E27FC236}">
              <a16:creationId xmlns:a16="http://schemas.microsoft.com/office/drawing/2014/main" id="{732456E3-D172-0E41-AA1A-0B4A0D481073}"/>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835973" y="1866052"/>
          <a:ext cx="479384" cy="469634"/>
        </a:xfrm>
        <a:prstGeom prst="rect">
          <a:avLst/>
        </a:prstGeom>
      </xdr:spPr>
    </xdr:pic>
    <xdr:clientData/>
  </xdr:twoCellAnchor>
  <xdr:twoCellAnchor>
    <xdr:from>
      <xdr:col>18</xdr:col>
      <xdr:colOff>412069</xdr:colOff>
      <xdr:row>38</xdr:row>
      <xdr:rowOff>44113</xdr:rowOff>
    </xdr:from>
    <xdr:to>
      <xdr:col>27</xdr:col>
      <xdr:colOff>108085</xdr:colOff>
      <xdr:row>59</xdr:row>
      <xdr:rowOff>77439</xdr:rowOff>
    </xdr:to>
    <mc:AlternateContent xmlns:mc="http://schemas.openxmlformats.org/markup-compatibility/2006">
      <mc:Choice xmlns:cx2="http://schemas.microsoft.com/office/drawing/2015/10/21/chartex" Requires="cx2">
        <xdr:graphicFrame macro="">
          <xdr:nvGraphicFramePr>
            <xdr:cNvPr id="40" name="Chart 39">
              <a:extLst>
                <a:ext uri="{FF2B5EF4-FFF2-40B4-BE49-F238E27FC236}">
                  <a16:creationId xmlns:a16="http://schemas.microsoft.com/office/drawing/2014/main" id="{3DA4F80E-5773-D344-9A44-14674480E02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5271069" y="7397413"/>
              <a:ext cx="7125516" cy="403382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18</xdr:col>
      <xdr:colOff>736358</xdr:colOff>
      <xdr:row>35</xdr:row>
      <xdr:rowOff>74073</xdr:rowOff>
    </xdr:from>
    <xdr:ext cx="2314870" cy="405367"/>
    <xdr:sp macro="" textlink="">
      <xdr:nvSpPr>
        <xdr:cNvPr id="49" name="Rectangle 48">
          <a:extLst>
            <a:ext uri="{FF2B5EF4-FFF2-40B4-BE49-F238E27FC236}">
              <a16:creationId xmlns:a16="http://schemas.microsoft.com/office/drawing/2014/main" id="{405B449E-876E-5942-BA7E-825972D2BC8A}"/>
            </a:ext>
          </a:extLst>
        </xdr:cNvPr>
        <xdr:cNvSpPr/>
      </xdr:nvSpPr>
      <xdr:spPr>
        <a:xfrm>
          <a:off x="15549638" y="6942233"/>
          <a:ext cx="2314870" cy="405367"/>
        </a:xfrm>
        <a:prstGeom prst="rect">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lang="en-US" sz="2000">
              <a:solidFill>
                <a:schemeClr val="bg1"/>
              </a:solidFill>
            </a:rPr>
            <a:t>Invoices Status</a:t>
          </a:r>
        </a:p>
      </xdr:txBody>
    </xdr:sp>
    <xdr:clientData/>
  </xdr:oneCellAnchor>
  <xdr:twoCellAnchor editAs="oneCell">
    <xdr:from>
      <xdr:col>18</xdr:col>
      <xdr:colOff>363253</xdr:colOff>
      <xdr:row>35</xdr:row>
      <xdr:rowOff>2385</xdr:rowOff>
    </xdr:from>
    <xdr:to>
      <xdr:col>19</xdr:col>
      <xdr:colOff>45925</xdr:colOff>
      <xdr:row>37</xdr:row>
      <xdr:rowOff>142875</xdr:rowOff>
    </xdr:to>
    <xdr:pic>
      <xdr:nvPicPr>
        <xdr:cNvPr id="13" name="Graphic 12" descr="Wallet with solid fill">
          <a:extLst>
            <a:ext uri="{FF2B5EF4-FFF2-40B4-BE49-F238E27FC236}">
              <a16:creationId xmlns:a16="http://schemas.microsoft.com/office/drawing/2014/main" id="{D4068C7C-414C-8A4F-9F23-DD4878B8C5FE}"/>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222253" y="6781010"/>
          <a:ext cx="508172" cy="521490"/>
        </a:xfrm>
        <a:prstGeom prst="rect">
          <a:avLst/>
        </a:prstGeom>
      </xdr:spPr>
    </xdr:pic>
    <xdr:clientData/>
  </xdr:twoCellAnchor>
  <xdr:twoCellAnchor>
    <xdr:from>
      <xdr:col>3</xdr:col>
      <xdr:colOff>677004</xdr:colOff>
      <xdr:row>7</xdr:row>
      <xdr:rowOff>172676</xdr:rowOff>
    </xdr:from>
    <xdr:to>
      <xdr:col>27</xdr:col>
      <xdr:colOff>506886</xdr:colOff>
      <xdr:row>8</xdr:row>
      <xdr:rowOff>4943</xdr:rowOff>
    </xdr:to>
    <xdr:cxnSp macro="">
      <xdr:nvCxnSpPr>
        <xdr:cNvPr id="16" name="Straight Connector 15">
          <a:extLst>
            <a:ext uri="{FF2B5EF4-FFF2-40B4-BE49-F238E27FC236}">
              <a16:creationId xmlns:a16="http://schemas.microsoft.com/office/drawing/2014/main" id="{7F1CEE60-97C7-2C49-86AD-4C991C65CC96}"/>
            </a:ext>
          </a:extLst>
        </xdr:cNvPr>
        <xdr:cNvCxnSpPr/>
      </xdr:nvCxnSpPr>
      <xdr:spPr>
        <a:xfrm flipV="1">
          <a:off x="3150162" y="1615351"/>
          <a:ext cx="19615145" cy="21653"/>
        </a:xfrm>
        <a:prstGeom prst="line">
          <a:avLst/>
        </a:prstGeom>
        <a:ln w="69850"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416107</xdr:colOff>
      <xdr:row>60</xdr:row>
      <xdr:rowOff>124363</xdr:rowOff>
    </xdr:from>
    <xdr:to>
      <xdr:col>21</xdr:col>
      <xdr:colOff>686961</xdr:colOff>
      <xdr:row>61</xdr:row>
      <xdr:rowOff>109640</xdr:rowOff>
    </xdr:to>
    <xdr:sp macro="" textlink="">
      <xdr:nvSpPr>
        <xdr:cNvPr id="51" name="Rectangle 50">
          <a:extLst>
            <a:ext uri="{FF2B5EF4-FFF2-40B4-BE49-F238E27FC236}">
              <a16:creationId xmlns:a16="http://schemas.microsoft.com/office/drawing/2014/main" id="{42D6A51D-D477-1B43-B248-27C13523E834}"/>
            </a:ext>
          </a:extLst>
        </xdr:cNvPr>
        <xdr:cNvSpPr/>
      </xdr:nvSpPr>
      <xdr:spPr>
        <a:xfrm>
          <a:off x="17690993" y="11496636"/>
          <a:ext cx="270854" cy="17289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oneCellAnchor>
    <xdr:from>
      <xdr:col>21</xdr:col>
      <xdr:colOff>793722</xdr:colOff>
      <xdr:row>60</xdr:row>
      <xdr:rowOff>77131</xdr:rowOff>
    </xdr:from>
    <xdr:ext cx="711298" cy="264431"/>
    <xdr:sp macro="" textlink="">
      <xdr:nvSpPr>
        <xdr:cNvPr id="52" name="Rectangle 51">
          <a:extLst>
            <a:ext uri="{FF2B5EF4-FFF2-40B4-BE49-F238E27FC236}">
              <a16:creationId xmlns:a16="http://schemas.microsoft.com/office/drawing/2014/main" id="{8B291DC3-7E6B-CE42-AE56-7BC0389B18C0}"/>
            </a:ext>
          </a:extLst>
        </xdr:cNvPr>
        <xdr:cNvSpPr/>
      </xdr:nvSpPr>
      <xdr:spPr>
        <a:xfrm>
          <a:off x="18068608" y="11449404"/>
          <a:ext cx="711298" cy="264431"/>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a:solidFill>
                <a:schemeClr val="bg1"/>
              </a:solidFill>
            </a:rPr>
            <a:t>Open</a:t>
          </a:r>
        </a:p>
      </xdr:txBody>
    </xdr:sp>
    <xdr:clientData/>
  </xdr:oneCellAnchor>
  <xdr:twoCellAnchor>
    <xdr:from>
      <xdr:col>23</xdr:col>
      <xdr:colOff>437363</xdr:colOff>
      <xdr:row>60</xdr:row>
      <xdr:rowOff>137160</xdr:rowOff>
    </xdr:from>
    <xdr:to>
      <xdr:col>23</xdr:col>
      <xdr:colOff>711790</xdr:colOff>
      <xdr:row>61</xdr:row>
      <xdr:rowOff>122436</xdr:rowOff>
    </xdr:to>
    <xdr:sp macro="" textlink="">
      <xdr:nvSpPr>
        <xdr:cNvPr id="53" name="Rectangle 52">
          <a:extLst>
            <a:ext uri="{FF2B5EF4-FFF2-40B4-BE49-F238E27FC236}">
              <a16:creationId xmlns:a16="http://schemas.microsoft.com/office/drawing/2014/main" id="{88B31900-F9F5-244A-A5B2-1461410A92B0}"/>
            </a:ext>
          </a:extLst>
        </xdr:cNvPr>
        <xdr:cNvSpPr/>
      </xdr:nvSpPr>
      <xdr:spPr>
        <a:xfrm>
          <a:off x="19357477" y="11509433"/>
          <a:ext cx="274427" cy="172889"/>
        </a:xfrm>
        <a:prstGeom prst="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oneCellAnchor>
    <xdr:from>
      <xdr:col>24</xdr:col>
      <xdr:colOff>62218</xdr:colOff>
      <xdr:row>60</xdr:row>
      <xdr:rowOff>79038</xdr:rowOff>
    </xdr:from>
    <xdr:ext cx="711298" cy="264431"/>
    <xdr:sp macro="" textlink="">
      <xdr:nvSpPr>
        <xdr:cNvPr id="55" name="Rectangle 54">
          <a:extLst>
            <a:ext uri="{FF2B5EF4-FFF2-40B4-BE49-F238E27FC236}">
              <a16:creationId xmlns:a16="http://schemas.microsoft.com/office/drawing/2014/main" id="{9043425A-AF54-CD45-8FEA-43E80A06A381}"/>
            </a:ext>
          </a:extLst>
        </xdr:cNvPr>
        <xdr:cNvSpPr/>
      </xdr:nvSpPr>
      <xdr:spPr>
        <a:xfrm>
          <a:off x="19804945" y="11451311"/>
          <a:ext cx="711298" cy="264431"/>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a:solidFill>
                <a:schemeClr val="bg1"/>
              </a:solidFill>
            </a:rPr>
            <a:t>Closed</a:t>
          </a:r>
        </a:p>
      </xdr:txBody>
    </xdr:sp>
    <xdr:clientData/>
  </xdr:oneCellAnchor>
  <xdr:oneCellAnchor>
    <xdr:from>
      <xdr:col>6</xdr:col>
      <xdr:colOff>273966</xdr:colOff>
      <xdr:row>3</xdr:row>
      <xdr:rowOff>89471</xdr:rowOff>
    </xdr:from>
    <xdr:ext cx="1673979" cy="405367"/>
    <xdr:sp macro="" textlink="">
      <xdr:nvSpPr>
        <xdr:cNvPr id="56" name="Rectangle 55">
          <a:extLst>
            <a:ext uri="{FF2B5EF4-FFF2-40B4-BE49-F238E27FC236}">
              <a16:creationId xmlns:a16="http://schemas.microsoft.com/office/drawing/2014/main" id="{63C0FF83-EDEF-7449-9981-3AA0C5B22142}"/>
            </a:ext>
          </a:extLst>
        </xdr:cNvPr>
        <xdr:cNvSpPr/>
      </xdr:nvSpPr>
      <xdr:spPr>
        <a:xfrm>
          <a:off x="5204554" y="672177"/>
          <a:ext cx="1673979" cy="405367"/>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2000">
              <a:solidFill>
                <a:schemeClr val="bg1"/>
              </a:solidFill>
            </a:rPr>
            <a:t>Total</a:t>
          </a:r>
          <a:r>
            <a:rPr lang="en-US" sz="2000" baseline="0">
              <a:solidFill>
                <a:schemeClr val="bg1"/>
              </a:solidFill>
            </a:rPr>
            <a:t> Spend</a:t>
          </a:r>
          <a:endParaRPr lang="en-US" sz="2000">
            <a:solidFill>
              <a:schemeClr val="bg1"/>
            </a:solidFill>
          </a:endParaRPr>
        </a:p>
      </xdr:txBody>
    </xdr:sp>
    <xdr:clientData/>
  </xdr:oneCellAnchor>
  <xdr:oneCellAnchor>
    <xdr:from>
      <xdr:col>5</xdr:col>
      <xdr:colOff>660922</xdr:colOff>
      <xdr:row>5</xdr:row>
      <xdr:rowOff>114871</xdr:rowOff>
    </xdr:from>
    <xdr:ext cx="1882048" cy="400382"/>
    <xdr:sp macro="" textlink="'Spend Trend'!B21">
      <xdr:nvSpPr>
        <xdr:cNvPr id="57" name="Rectangle 56">
          <a:extLst>
            <a:ext uri="{FF2B5EF4-FFF2-40B4-BE49-F238E27FC236}">
              <a16:creationId xmlns:a16="http://schemas.microsoft.com/office/drawing/2014/main" id="{5C1480ED-8CF5-8F41-A331-0F8D3DA3723B}"/>
            </a:ext>
          </a:extLst>
        </xdr:cNvPr>
        <xdr:cNvSpPr/>
      </xdr:nvSpPr>
      <xdr:spPr>
        <a:xfrm>
          <a:off x="4769746" y="1086047"/>
          <a:ext cx="1882048" cy="400382"/>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r"/>
          <a:fld id="{8EBD3884-00FC-7141-97D9-2A7C0ED66DA1}" type="TxLink">
            <a:rPr lang="en-US" sz="2400" b="1" i="0" u="none" strike="noStrike">
              <a:solidFill>
                <a:srgbClr val="FF0000"/>
              </a:solidFill>
              <a:latin typeface="Calibri"/>
              <a:cs typeface="Calibri"/>
            </a:rPr>
            <a:pPr algn="r"/>
            <a:t> 2,735,659.06 </a:t>
          </a:fld>
          <a:endParaRPr lang="en-US" sz="2400" b="1">
            <a:solidFill>
              <a:srgbClr val="FF0000"/>
            </a:solidFill>
          </a:endParaRPr>
        </a:p>
      </xdr:txBody>
    </xdr:sp>
    <xdr:clientData/>
  </xdr:oneCellAnchor>
  <xdr:oneCellAnchor>
    <xdr:from>
      <xdr:col>10</xdr:col>
      <xdr:colOff>148429</xdr:colOff>
      <xdr:row>3</xdr:row>
      <xdr:rowOff>106240</xdr:rowOff>
    </xdr:from>
    <xdr:ext cx="1962627" cy="405367"/>
    <xdr:sp macro="" textlink="">
      <xdr:nvSpPr>
        <xdr:cNvPr id="58" name="Rectangle 57">
          <a:extLst>
            <a:ext uri="{FF2B5EF4-FFF2-40B4-BE49-F238E27FC236}">
              <a16:creationId xmlns:a16="http://schemas.microsoft.com/office/drawing/2014/main" id="{A4DA6DD0-B3AE-E540-9409-D0A48126C042}"/>
            </a:ext>
          </a:extLst>
        </xdr:cNvPr>
        <xdr:cNvSpPr/>
      </xdr:nvSpPr>
      <xdr:spPr>
        <a:xfrm>
          <a:off x="8366076" y="688946"/>
          <a:ext cx="1962627" cy="405367"/>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2000">
              <a:solidFill>
                <a:schemeClr val="bg1"/>
              </a:solidFill>
            </a:rPr>
            <a:t>Total</a:t>
          </a:r>
          <a:r>
            <a:rPr lang="en-US" sz="2000" baseline="0">
              <a:solidFill>
                <a:schemeClr val="bg1"/>
              </a:solidFill>
            </a:rPr>
            <a:t> Discounts</a:t>
          </a:r>
          <a:endParaRPr lang="en-US" sz="2000">
            <a:solidFill>
              <a:schemeClr val="bg1"/>
            </a:solidFill>
          </a:endParaRPr>
        </a:p>
      </xdr:txBody>
    </xdr:sp>
    <xdr:clientData/>
  </xdr:oneCellAnchor>
  <xdr:oneCellAnchor>
    <xdr:from>
      <xdr:col>10</xdr:col>
      <xdr:colOff>412771</xdr:colOff>
      <xdr:row>5</xdr:row>
      <xdr:rowOff>100820</xdr:rowOff>
    </xdr:from>
    <xdr:ext cx="1501994" cy="400382"/>
    <xdr:sp macro="" textlink="CashDiscounts!B8">
      <xdr:nvSpPr>
        <xdr:cNvPr id="59" name="Rectangle 58">
          <a:extLst>
            <a:ext uri="{FF2B5EF4-FFF2-40B4-BE49-F238E27FC236}">
              <a16:creationId xmlns:a16="http://schemas.microsoft.com/office/drawing/2014/main" id="{374E0199-5BFE-2D4B-9165-50CE24C0D4C5}"/>
            </a:ext>
          </a:extLst>
        </xdr:cNvPr>
        <xdr:cNvSpPr/>
      </xdr:nvSpPr>
      <xdr:spPr>
        <a:xfrm>
          <a:off x="8630418" y="1071996"/>
          <a:ext cx="1501994" cy="400382"/>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r"/>
          <a:fld id="{5C149BA2-C35D-4448-80E4-CB446C543CEC}" type="TxLink">
            <a:rPr lang="en-US" sz="2400" b="1" i="0" u="none" strike="noStrike">
              <a:solidFill>
                <a:schemeClr val="bg1"/>
              </a:solidFill>
              <a:latin typeface="Calibri"/>
              <a:cs typeface="Calibri"/>
            </a:rPr>
            <a:pPr algn="r"/>
            <a:t> 52,355.03 </a:t>
          </a:fld>
          <a:endParaRPr lang="en-US" sz="2400" b="1">
            <a:solidFill>
              <a:schemeClr val="bg1"/>
            </a:solidFill>
          </a:endParaRPr>
        </a:p>
      </xdr:txBody>
    </xdr:sp>
    <xdr:clientData/>
  </xdr:oneCellAnchor>
  <xdr:twoCellAnchor>
    <xdr:from>
      <xdr:col>13</xdr:col>
      <xdr:colOff>201099</xdr:colOff>
      <xdr:row>13</xdr:row>
      <xdr:rowOff>9091</xdr:rowOff>
    </xdr:from>
    <xdr:to>
      <xdr:col>19</xdr:col>
      <xdr:colOff>557251</xdr:colOff>
      <xdr:row>33</xdr:row>
      <xdr:rowOff>112119</xdr:rowOff>
    </xdr:to>
    <xdr:graphicFrame macro="">
      <xdr:nvGraphicFramePr>
        <xdr:cNvPr id="54" name="Bar_Chart_CD_Dollar">
          <a:extLst>
            <a:ext uri="{FF2B5EF4-FFF2-40B4-BE49-F238E27FC236}">
              <a16:creationId xmlns:a16="http://schemas.microsoft.com/office/drawing/2014/main" id="{714DEE31-3043-F84F-99A1-11402C2B6B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20</xdr:col>
      <xdr:colOff>520700</xdr:colOff>
      <xdr:row>12</xdr:row>
      <xdr:rowOff>135448</xdr:rowOff>
    </xdr:from>
    <xdr:to>
      <xdr:col>27</xdr:col>
      <xdr:colOff>267982</xdr:colOff>
      <xdr:row>33</xdr:row>
      <xdr:rowOff>116514</xdr:rowOff>
    </xdr:to>
    <xdr:graphicFrame macro="">
      <xdr:nvGraphicFramePr>
        <xdr:cNvPr id="62" name="Bar_Chart_OP_Dollar">
          <a:extLst>
            <a:ext uri="{FF2B5EF4-FFF2-40B4-BE49-F238E27FC236}">
              <a16:creationId xmlns:a16="http://schemas.microsoft.com/office/drawing/2014/main" id="{CDD21AD5-DC28-8243-B2F9-1B3A4996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oneCellAnchor>
    <xdr:from>
      <xdr:col>4</xdr:col>
      <xdr:colOff>463177</xdr:colOff>
      <xdr:row>5</xdr:row>
      <xdr:rowOff>14162</xdr:rowOff>
    </xdr:from>
    <xdr:ext cx="358588" cy="523720"/>
    <xdr:sp macro="" textlink="">
      <xdr:nvSpPr>
        <xdr:cNvPr id="63" name="Rectangle 62">
          <a:extLst>
            <a:ext uri="{FF2B5EF4-FFF2-40B4-BE49-F238E27FC236}">
              <a16:creationId xmlns:a16="http://schemas.microsoft.com/office/drawing/2014/main" id="{3A36472A-1ACF-D243-935F-3F8AC47786C4}"/>
            </a:ext>
          </a:extLst>
        </xdr:cNvPr>
        <xdr:cNvSpPr/>
      </xdr:nvSpPr>
      <xdr:spPr>
        <a:xfrm>
          <a:off x="3750236" y="985338"/>
          <a:ext cx="358588" cy="523720"/>
        </a:xfrm>
        <a:prstGeom prst="rect">
          <a:avLst/>
        </a:prstGeom>
        <a:solidFill>
          <a:schemeClr val="tx1">
            <a:alpha val="1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r"/>
          <a:r>
            <a:rPr lang="en-US" sz="3200" b="1" i="0" u="none" strike="noStrike">
              <a:solidFill>
                <a:schemeClr val="bg1"/>
              </a:solidFill>
              <a:latin typeface="Calibri"/>
              <a:cs typeface="Calibri"/>
            </a:rPr>
            <a:t>$</a:t>
          </a:r>
        </a:p>
      </xdr:txBody>
    </xdr:sp>
    <xdr:clientData/>
  </xdr:oneCellAnchor>
  <xdr:twoCellAnchor editAs="oneCell">
    <xdr:from>
      <xdr:col>0</xdr:col>
      <xdr:colOff>253358</xdr:colOff>
      <xdr:row>37</xdr:row>
      <xdr:rowOff>20986</xdr:rowOff>
    </xdr:from>
    <xdr:to>
      <xdr:col>3</xdr:col>
      <xdr:colOff>299720</xdr:colOff>
      <xdr:row>42</xdr:row>
      <xdr:rowOff>45720</xdr:rowOff>
    </xdr:to>
    <mc:AlternateContent xmlns:mc="http://schemas.openxmlformats.org/markup-compatibility/2006" xmlns:a14="http://schemas.microsoft.com/office/drawing/2010/main">
      <mc:Choice Requires="a14">
        <xdr:graphicFrame macro="">
          <xdr:nvGraphicFramePr>
            <xdr:cNvPr id="64" name="OverduePayment 1">
              <a:extLst>
                <a:ext uri="{FF2B5EF4-FFF2-40B4-BE49-F238E27FC236}">
                  <a16:creationId xmlns:a16="http://schemas.microsoft.com/office/drawing/2014/main" id="{C8A2CFAB-4EC8-044E-8A45-7B763141635E}"/>
                </a:ext>
              </a:extLst>
            </xdr:cNvPr>
            <xdr:cNvGraphicFramePr/>
          </xdr:nvGraphicFramePr>
          <xdr:xfrm>
            <a:off x="0" y="0"/>
            <a:ext cx="0" cy="0"/>
          </xdr:xfrm>
          <a:graphic>
            <a:graphicData uri="http://schemas.microsoft.com/office/drawing/2010/slicer">
              <sle:slicer xmlns:sle="http://schemas.microsoft.com/office/drawing/2010/slicer" name="OverduePayment 1"/>
            </a:graphicData>
          </a:graphic>
        </xdr:graphicFrame>
      </mc:Choice>
      <mc:Fallback xmlns="">
        <xdr:sp macro="" textlink="">
          <xdr:nvSpPr>
            <xdr:cNvPr id="0" name=""/>
            <xdr:cNvSpPr>
              <a:spLocks noTextEdit="1"/>
            </xdr:cNvSpPr>
          </xdr:nvSpPr>
          <xdr:spPr>
            <a:xfrm>
              <a:off x="253358" y="7183786"/>
              <a:ext cx="2522862" cy="977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775573</xdr:colOff>
      <xdr:row>9</xdr:row>
      <xdr:rowOff>58168</xdr:rowOff>
    </xdr:from>
    <xdr:to>
      <xdr:col>4</xdr:col>
      <xdr:colOff>349008</xdr:colOff>
      <xdr:row>11</xdr:row>
      <xdr:rowOff>67862</xdr:rowOff>
    </xdr:to>
    <xdr:pic>
      <xdr:nvPicPr>
        <xdr:cNvPr id="60" name="Graphic 59" descr="Statistics with solid fill">
          <a:extLst>
            <a:ext uri="{FF2B5EF4-FFF2-40B4-BE49-F238E27FC236}">
              <a16:creationId xmlns:a16="http://schemas.microsoft.com/office/drawing/2014/main" id="{C817635D-7F03-D645-AF02-374ED898BED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247710" y="1909847"/>
          <a:ext cx="397481" cy="397481"/>
        </a:xfrm>
        <a:prstGeom prst="rect">
          <a:avLst/>
        </a:prstGeom>
      </xdr:spPr>
    </xdr:pic>
    <xdr:clientData/>
  </xdr:twoCellAnchor>
  <xdr:twoCellAnchor>
    <xdr:from>
      <xdr:col>10</xdr:col>
      <xdr:colOff>680357</xdr:colOff>
      <xdr:row>12</xdr:row>
      <xdr:rowOff>105833</xdr:rowOff>
    </xdr:from>
    <xdr:to>
      <xdr:col>12</xdr:col>
      <xdr:colOff>574524</xdr:colOff>
      <xdr:row>16</xdr:row>
      <xdr:rowOff>45357</xdr:rowOff>
    </xdr:to>
    <xdr:sp macro="" textlink="">
      <xdr:nvSpPr>
        <xdr:cNvPr id="61" name="Rectangle 60">
          <a:extLst>
            <a:ext uri="{FF2B5EF4-FFF2-40B4-BE49-F238E27FC236}">
              <a16:creationId xmlns:a16="http://schemas.microsoft.com/office/drawing/2014/main" id="{9E8D5309-C1B6-294F-9814-DB01BEDA86F8}"/>
            </a:ext>
          </a:extLst>
        </xdr:cNvPr>
        <xdr:cNvSpPr/>
      </xdr:nvSpPr>
      <xdr:spPr>
        <a:xfrm>
          <a:off x="8995833" y="2570238"/>
          <a:ext cx="1557262" cy="72571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406400</xdr:colOff>
      <xdr:row>12</xdr:row>
      <xdr:rowOff>139816</xdr:rowOff>
    </xdr:from>
    <xdr:to>
      <xdr:col>27</xdr:col>
      <xdr:colOff>256330</xdr:colOff>
      <xdr:row>33</xdr:row>
      <xdr:rowOff>109298</xdr:rowOff>
    </xdr:to>
    <xdr:graphicFrame macro="">
      <xdr:nvGraphicFramePr>
        <xdr:cNvPr id="67" name="Bar_Chart_OP_Nr" hidden="1">
          <a:extLst>
            <a:ext uri="{FF2B5EF4-FFF2-40B4-BE49-F238E27FC236}">
              <a16:creationId xmlns:a16="http://schemas.microsoft.com/office/drawing/2014/main" id="{D4EC90DB-AD3C-0246-862B-E18A3DA98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24</xdr:col>
      <xdr:colOff>246176</xdr:colOff>
      <xdr:row>9</xdr:row>
      <xdr:rowOff>128170</xdr:rowOff>
    </xdr:from>
    <xdr:to>
      <xdr:col>25</xdr:col>
      <xdr:colOff>550373</xdr:colOff>
      <xdr:row>11</xdr:row>
      <xdr:rowOff>7217</xdr:rowOff>
    </xdr:to>
    <xdr:sp macro="" textlink="">
      <xdr:nvSpPr>
        <xdr:cNvPr id="68" name="Info_Button_OP_Dollar_Active">
          <a:extLst>
            <a:ext uri="{FF2B5EF4-FFF2-40B4-BE49-F238E27FC236}">
              <a16:creationId xmlns:a16="http://schemas.microsoft.com/office/drawing/2014/main" id="{EE7DB1FF-F132-674D-AA1A-F475840C396A}"/>
            </a:ext>
          </a:extLst>
        </xdr:cNvPr>
        <xdr:cNvSpPr/>
      </xdr:nvSpPr>
      <xdr:spPr>
        <a:xfrm>
          <a:off x="20058176" y="1956970"/>
          <a:ext cx="1129697" cy="260047"/>
        </a:xfrm>
        <a:prstGeom prst="flowChartTermina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Dollar Amount</a:t>
          </a:r>
        </a:p>
      </xdr:txBody>
    </xdr:sp>
    <xdr:clientData/>
  </xdr:twoCellAnchor>
  <xdr:twoCellAnchor>
    <xdr:from>
      <xdr:col>24</xdr:col>
      <xdr:colOff>253594</xdr:colOff>
      <xdr:row>9</xdr:row>
      <xdr:rowOff>127238</xdr:rowOff>
    </xdr:from>
    <xdr:to>
      <xdr:col>25</xdr:col>
      <xdr:colOff>557791</xdr:colOff>
      <xdr:row>11</xdr:row>
      <xdr:rowOff>14597</xdr:rowOff>
    </xdr:to>
    <xdr:sp macro="[0]!Sheet2.Display_Info_OP_Dollar" textlink="">
      <xdr:nvSpPr>
        <xdr:cNvPr id="69" name="Info_Button_OP_Dollar_Inactive" hidden="1">
          <a:extLst>
            <a:ext uri="{FF2B5EF4-FFF2-40B4-BE49-F238E27FC236}">
              <a16:creationId xmlns:a16="http://schemas.microsoft.com/office/drawing/2014/main" id="{2EB28315-FFE5-B949-A48F-3E00EFEAAA42}"/>
            </a:ext>
          </a:extLst>
        </xdr:cNvPr>
        <xdr:cNvSpPr/>
      </xdr:nvSpPr>
      <xdr:spPr>
        <a:xfrm>
          <a:off x="20065594" y="1956038"/>
          <a:ext cx="1129697" cy="268359"/>
        </a:xfrm>
        <a:prstGeom prst="flowChartTerminator">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Dollar Amount</a:t>
          </a:r>
        </a:p>
      </xdr:txBody>
    </xdr:sp>
    <xdr:clientData/>
  </xdr:twoCellAnchor>
  <xdr:twoCellAnchor>
    <xdr:from>
      <xdr:col>25</xdr:col>
      <xdr:colOff>730992</xdr:colOff>
      <xdr:row>9</xdr:row>
      <xdr:rowOff>112402</xdr:rowOff>
    </xdr:from>
    <xdr:to>
      <xdr:col>27</xdr:col>
      <xdr:colOff>213921</xdr:colOff>
      <xdr:row>10</xdr:row>
      <xdr:rowOff>186183</xdr:rowOff>
    </xdr:to>
    <xdr:sp macro="[0]!Sheet2.Display_Info_OP_Nr" textlink="">
      <xdr:nvSpPr>
        <xdr:cNvPr id="70" name="Info_Button_OP_Nr_Active" hidden="1">
          <a:extLst>
            <a:ext uri="{FF2B5EF4-FFF2-40B4-BE49-F238E27FC236}">
              <a16:creationId xmlns:a16="http://schemas.microsoft.com/office/drawing/2014/main" id="{1534C8C2-F725-DE49-9747-C73BBFBE7BF5}"/>
            </a:ext>
          </a:extLst>
        </xdr:cNvPr>
        <xdr:cNvSpPr/>
      </xdr:nvSpPr>
      <xdr:spPr>
        <a:xfrm>
          <a:off x="21368492" y="1941202"/>
          <a:ext cx="1133929" cy="264281"/>
        </a:xfrm>
        <a:prstGeom prst="flowChartTermina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Nr.</a:t>
          </a:r>
          <a:r>
            <a:rPr lang="en-US" sz="1100" baseline="0">
              <a:solidFill>
                <a:sysClr val="windowText" lastClr="000000"/>
              </a:solidFill>
            </a:rPr>
            <a:t> of Invoices</a:t>
          </a:r>
          <a:endParaRPr lang="en-US" sz="1100">
            <a:solidFill>
              <a:sysClr val="windowText" lastClr="000000"/>
            </a:solidFill>
          </a:endParaRPr>
        </a:p>
      </xdr:txBody>
    </xdr:sp>
    <xdr:clientData/>
  </xdr:twoCellAnchor>
  <xdr:twoCellAnchor>
    <xdr:from>
      <xdr:col>25</xdr:col>
      <xdr:colOff>724621</xdr:colOff>
      <xdr:row>9</xdr:row>
      <xdr:rowOff>113335</xdr:rowOff>
    </xdr:from>
    <xdr:to>
      <xdr:col>27</xdr:col>
      <xdr:colOff>207550</xdr:colOff>
      <xdr:row>10</xdr:row>
      <xdr:rowOff>178804</xdr:rowOff>
    </xdr:to>
    <xdr:sp macro="[0]!Sheet2.Display_Info_OP_Nr" textlink="">
      <xdr:nvSpPr>
        <xdr:cNvPr id="71" name="Info_Button_OP_Nr_Inactive">
          <a:extLst>
            <a:ext uri="{FF2B5EF4-FFF2-40B4-BE49-F238E27FC236}">
              <a16:creationId xmlns:a16="http://schemas.microsoft.com/office/drawing/2014/main" id="{EC07A768-1F56-DB4A-9BBC-EB9EB026EBCC}"/>
            </a:ext>
          </a:extLst>
        </xdr:cNvPr>
        <xdr:cNvSpPr/>
      </xdr:nvSpPr>
      <xdr:spPr>
        <a:xfrm>
          <a:off x="21362121" y="1942135"/>
          <a:ext cx="1133929" cy="255969"/>
        </a:xfrm>
        <a:prstGeom prst="flowChartTerminator">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Nr.</a:t>
          </a:r>
          <a:r>
            <a:rPr lang="en-US" sz="1100" baseline="0">
              <a:solidFill>
                <a:schemeClr val="bg1"/>
              </a:solidFill>
            </a:rPr>
            <a:t> of Invoices</a:t>
          </a:r>
          <a:endParaRPr lang="en-US" sz="1100">
            <a:solidFill>
              <a:schemeClr val="bg1"/>
            </a:solidFill>
          </a:endParaRPr>
        </a:p>
      </xdr:txBody>
    </xdr:sp>
    <xdr:clientData/>
  </xdr:twoCellAnchor>
  <xdr:twoCellAnchor>
    <xdr:from>
      <xdr:col>16</xdr:col>
      <xdr:colOff>424182</xdr:colOff>
      <xdr:row>9</xdr:row>
      <xdr:rowOff>176423</xdr:rowOff>
    </xdr:from>
    <xdr:to>
      <xdr:col>17</xdr:col>
      <xdr:colOff>804597</xdr:colOff>
      <xdr:row>11</xdr:row>
      <xdr:rowOff>57182</xdr:rowOff>
    </xdr:to>
    <xdr:sp macro="[0]!Sheet2.Display_Info_CD_Dollar" textlink="">
      <xdr:nvSpPr>
        <xdr:cNvPr id="74" name="Info_Button_CD_Dollar_Active">
          <a:extLst>
            <a:ext uri="{FF2B5EF4-FFF2-40B4-BE49-F238E27FC236}">
              <a16:creationId xmlns:a16="http://schemas.microsoft.com/office/drawing/2014/main" id="{1A63563A-910E-9443-8C02-CA766529818A}"/>
            </a:ext>
          </a:extLst>
        </xdr:cNvPr>
        <xdr:cNvSpPr/>
      </xdr:nvSpPr>
      <xdr:spPr>
        <a:xfrm>
          <a:off x="13676356" y="1998597"/>
          <a:ext cx="1208676" cy="259392"/>
        </a:xfrm>
        <a:prstGeom prst="flowChartTermina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Dollar</a:t>
          </a:r>
          <a:r>
            <a:rPr lang="en-US" sz="1100" baseline="0">
              <a:solidFill>
                <a:schemeClr val="tx1"/>
              </a:solidFill>
            </a:rPr>
            <a:t> Amount</a:t>
          </a:r>
          <a:endParaRPr lang="en-US" sz="1100">
            <a:solidFill>
              <a:schemeClr val="tx1"/>
            </a:solidFill>
          </a:endParaRPr>
        </a:p>
      </xdr:txBody>
    </xdr:sp>
    <xdr:clientData/>
  </xdr:twoCellAnchor>
  <xdr:twoCellAnchor>
    <xdr:from>
      <xdr:col>16</xdr:col>
      <xdr:colOff>426539</xdr:colOff>
      <xdr:row>9</xdr:row>
      <xdr:rowOff>173571</xdr:rowOff>
    </xdr:from>
    <xdr:to>
      <xdr:col>17</xdr:col>
      <xdr:colOff>788819</xdr:colOff>
      <xdr:row>11</xdr:row>
      <xdr:rowOff>55514</xdr:rowOff>
    </xdr:to>
    <xdr:sp macro="[0]!Sheet2.Display_Info_CD_Dollar" textlink="">
      <xdr:nvSpPr>
        <xdr:cNvPr id="75" name="Info_Button_CD_Dollar_Inactive" hidden="1">
          <a:extLst>
            <a:ext uri="{FF2B5EF4-FFF2-40B4-BE49-F238E27FC236}">
              <a16:creationId xmlns:a16="http://schemas.microsoft.com/office/drawing/2014/main" id="{864B1981-D618-B542-A97D-210169E95CD3}"/>
            </a:ext>
          </a:extLst>
        </xdr:cNvPr>
        <xdr:cNvSpPr/>
      </xdr:nvSpPr>
      <xdr:spPr>
        <a:xfrm>
          <a:off x="13678713" y="1995745"/>
          <a:ext cx="1190541" cy="260576"/>
        </a:xfrm>
        <a:prstGeom prst="flowChartTerminator">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Dollar</a:t>
          </a:r>
          <a:r>
            <a:rPr lang="en-US" sz="1100" baseline="0">
              <a:solidFill>
                <a:schemeClr val="bg1"/>
              </a:solidFill>
            </a:rPr>
            <a:t> Amount</a:t>
          </a:r>
          <a:endParaRPr lang="en-US" sz="1100">
            <a:solidFill>
              <a:schemeClr val="bg1"/>
            </a:solidFill>
          </a:endParaRPr>
        </a:p>
      </xdr:txBody>
    </xdr:sp>
    <xdr:clientData/>
  </xdr:twoCellAnchor>
  <xdr:twoCellAnchor>
    <xdr:from>
      <xdr:col>18</xdr:col>
      <xdr:colOff>122982</xdr:colOff>
      <xdr:row>9</xdr:row>
      <xdr:rowOff>157688</xdr:rowOff>
    </xdr:from>
    <xdr:to>
      <xdr:col>19</xdr:col>
      <xdr:colOff>413605</xdr:colOff>
      <xdr:row>11</xdr:row>
      <xdr:rowOff>38447</xdr:rowOff>
    </xdr:to>
    <xdr:sp macro="[0]!Sheet2.Display_Info_CD_Nr" textlink="">
      <xdr:nvSpPr>
        <xdr:cNvPr id="76" name="Info_Button_CD_Nr_Active" hidden="1">
          <a:extLst>
            <a:ext uri="{FF2B5EF4-FFF2-40B4-BE49-F238E27FC236}">
              <a16:creationId xmlns:a16="http://schemas.microsoft.com/office/drawing/2014/main" id="{00D47064-3414-DB4C-AC0F-163D70CA6B29}"/>
            </a:ext>
          </a:extLst>
        </xdr:cNvPr>
        <xdr:cNvSpPr/>
      </xdr:nvSpPr>
      <xdr:spPr>
        <a:xfrm>
          <a:off x="15038727" y="1977121"/>
          <a:ext cx="1119275" cy="259056"/>
        </a:xfrm>
        <a:prstGeom prst="flowChartTermina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Nr.</a:t>
          </a:r>
          <a:r>
            <a:rPr lang="en-US" sz="1100" baseline="0">
              <a:solidFill>
                <a:schemeClr val="tx1"/>
              </a:solidFill>
            </a:rPr>
            <a:t> of Invoices</a:t>
          </a:r>
          <a:endParaRPr lang="en-US" sz="1100">
            <a:solidFill>
              <a:schemeClr val="tx1"/>
            </a:solidFill>
          </a:endParaRPr>
        </a:p>
      </xdr:txBody>
    </xdr:sp>
    <xdr:clientData/>
  </xdr:twoCellAnchor>
  <xdr:twoCellAnchor>
    <xdr:from>
      <xdr:col>18</xdr:col>
      <xdr:colOff>122263</xdr:colOff>
      <xdr:row>9</xdr:row>
      <xdr:rowOff>156966</xdr:rowOff>
    </xdr:from>
    <xdr:to>
      <xdr:col>19</xdr:col>
      <xdr:colOff>412886</xdr:colOff>
      <xdr:row>11</xdr:row>
      <xdr:rowOff>37725</xdr:rowOff>
    </xdr:to>
    <xdr:sp macro="[0]!Sheet2.Display_Info_CD_Nr" textlink="">
      <xdr:nvSpPr>
        <xdr:cNvPr id="77" name="Info_Button_CD_Nr_Inactive">
          <a:extLst>
            <a:ext uri="{FF2B5EF4-FFF2-40B4-BE49-F238E27FC236}">
              <a16:creationId xmlns:a16="http://schemas.microsoft.com/office/drawing/2014/main" id="{ED538874-372F-2A43-A61C-F1C7D92A8E69}"/>
            </a:ext>
          </a:extLst>
        </xdr:cNvPr>
        <xdr:cNvSpPr/>
      </xdr:nvSpPr>
      <xdr:spPr>
        <a:xfrm>
          <a:off x="14981263" y="1985766"/>
          <a:ext cx="1116123" cy="261759"/>
        </a:xfrm>
        <a:prstGeom prst="flowChartTerminator">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Nr.</a:t>
          </a:r>
          <a:r>
            <a:rPr lang="en-US" sz="1100" baseline="0">
              <a:solidFill>
                <a:schemeClr val="bg1"/>
              </a:solidFill>
            </a:rPr>
            <a:t> of Invoices</a:t>
          </a:r>
          <a:endParaRPr lang="en-US" sz="1100">
            <a:solidFill>
              <a:schemeClr val="bg1"/>
            </a:solidFill>
          </a:endParaRPr>
        </a:p>
      </xdr:txBody>
    </xdr:sp>
    <xdr:clientData/>
  </xdr:twoCellAnchor>
  <xdr:twoCellAnchor>
    <xdr:from>
      <xdr:col>13</xdr:col>
      <xdr:colOff>416434</xdr:colOff>
      <xdr:row>12</xdr:row>
      <xdr:rowOff>148067</xdr:rowOff>
    </xdr:from>
    <xdr:to>
      <xdr:col>19</xdr:col>
      <xdr:colOff>511098</xdr:colOff>
      <xdr:row>33</xdr:row>
      <xdr:rowOff>132575</xdr:rowOff>
    </xdr:to>
    <xdr:graphicFrame macro="">
      <xdr:nvGraphicFramePr>
        <xdr:cNvPr id="78" name="Bar_Chart_CD_Nr" hidden="1">
          <a:extLst>
            <a:ext uri="{FF2B5EF4-FFF2-40B4-BE49-F238E27FC236}">
              <a16:creationId xmlns:a16="http://schemas.microsoft.com/office/drawing/2014/main" id="{27E77B7F-74FB-1344-8580-4398BF0239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435186</xdr:colOff>
      <xdr:row>9</xdr:row>
      <xdr:rowOff>152400</xdr:rowOff>
    </xdr:from>
    <xdr:to>
      <xdr:col>10</xdr:col>
      <xdr:colOff>587587</xdr:colOff>
      <xdr:row>11</xdr:row>
      <xdr:rowOff>63501</xdr:rowOff>
    </xdr:to>
    <xdr:sp macro="[0]!Sheet2.Display_Info_SP_Actual" textlink="">
      <xdr:nvSpPr>
        <xdr:cNvPr id="5" name="Info_Button_SP_Actual_Active" hidden="1">
          <a:extLst>
            <a:ext uri="{FF2B5EF4-FFF2-40B4-BE49-F238E27FC236}">
              <a16:creationId xmlns:a16="http://schemas.microsoft.com/office/drawing/2014/main" id="{9BA6E65B-2B8E-B04D-8485-9A50B38BB433}"/>
            </a:ext>
          </a:extLst>
        </xdr:cNvPr>
        <xdr:cNvSpPr/>
      </xdr:nvSpPr>
      <xdr:spPr>
        <a:xfrm>
          <a:off x="7841826" y="2001520"/>
          <a:ext cx="975361" cy="297181"/>
        </a:xfrm>
        <a:prstGeom prst="flowChartTermina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Actual</a:t>
          </a:r>
        </a:p>
      </xdr:txBody>
    </xdr:sp>
    <xdr:clientData/>
  </xdr:twoCellAnchor>
  <xdr:twoCellAnchor>
    <xdr:from>
      <xdr:col>10</xdr:col>
      <xdr:colOff>778932</xdr:colOff>
      <xdr:row>9</xdr:row>
      <xdr:rowOff>152399</xdr:rowOff>
    </xdr:from>
    <xdr:to>
      <xdr:col>12</xdr:col>
      <xdr:colOff>97366</xdr:colOff>
      <xdr:row>11</xdr:row>
      <xdr:rowOff>59267</xdr:rowOff>
    </xdr:to>
    <xdr:sp macro="[0]!Sheet2.Display_Info_SP_Log" textlink="">
      <xdr:nvSpPr>
        <xdr:cNvPr id="66" name="Info_Button_SP_Log_Active">
          <a:extLst>
            <a:ext uri="{FF2B5EF4-FFF2-40B4-BE49-F238E27FC236}">
              <a16:creationId xmlns:a16="http://schemas.microsoft.com/office/drawing/2014/main" id="{9634FB25-873C-3945-BF22-54E2B44AA8D2}"/>
            </a:ext>
          </a:extLst>
        </xdr:cNvPr>
        <xdr:cNvSpPr/>
      </xdr:nvSpPr>
      <xdr:spPr>
        <a:xfrm>
          <a:off x="9033932" y="1981199"/>
          <a:ext cx="969434" cy="287868"/>
        </a:xfrm>
        <a:prstGeom prst="flowChartTermina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Logarithmic</a:t>
          </a:r>
        </a:p>
      </xdr:txBody>
    </xdr:sp>
    <xdr:clientData/>
  </xdr:twoCellAnchor>
  <xdr:twoCellAnchor>
    <xdr:from>
      <xdr:col>9</xdr:col>
      <xdr:colOff>435185</xdr:colOff>
      <xdr:row>9</xdr:row>
      <xdr:rowOff>152400</xdr:rowOff>
    </xdr:from>
    <xdr:to>
      <xdr:col>10</xdr:col>
      <xdr:colOff>587586</xdr:colOff>
      <xdr:row>11</xdr:row>
      <xdr:rowOff>63501</xdr:rowOff>
    </xdr:to>
    <xdr:sp macro="[0]!Sheet2.Display_Info_SP_Actual" textlink="">
      <xdr:nvSpPr>
        <xdr:cNvPr id="73" name="Info_Button_SP_Actual_Inactive">
          <a:extLst>
            <a:ext uri="{FF2B5EF4-FFF2-40B4-BE49-F238E27FC236}">
              <a16:creationId xmlns:a16="http://schemas.microsoft.com/office/drawing/2014/main" id="{B244311B-BF36-4043-B91A-83F51E5D61DF}"/>
            </a:ext>
          </a:extLst>
        </xdr:cNvPr>
        <xdr:cNvSpPr/>
      </xdr:nvSpPr>
      <xdr:spPr>
        <a:xfrm>
          <a:off x="7841825" y="2001520"/>
          <a:ext cx="975361" cy="297181"/>
        </a:xfrm>
        <a:prstGeom prst="flowChartTerminator">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Actual</a:t>
          </a:r>
        </a:p>
      </xdr:txBody>
    </xdr:sp>
    <xdr:clientData/>
  </xdr:twoCellAnchor>
  <xdr:twoCellAnchor>
    <xdr:from>
      <xdr:col>10</xdr:col>
      <xdr:colOff>778933</xdr:colOff>
      <xdr:row>9</xdr:row>
      <xdr:rowOff>152400</xdr:rowOff>
    </xdr:from>
    <xdr:to>
      <xdr:col>12</xdr:col>
      <xdr:colOff>105834</xdr:colOff>
      <xdr:row>11</xdr:row>
      <xdr:rowOff>59268</xdr:rowOff>
    </xdr:to>
    <xdr:sp macro="[0]!Sheet2.Display_Info_SP_Log" textlink="">
      <xdr:nvSpPr>
        <xdr:cNvPr id="79" name="Info_Button_SP_Log_Inactive" hidden="1">
          <a:extLst>
            <a:ext uri="{FF2B5EF4-FFF2-40B4-BE49-F238E27FC236}">
              <a16:creationId xmlns:a16="http://schemas.microsoft.com/office/drawing/2014/main" id="{0BA89CED-EBB5-1042-A348-5D91BB3F23FA}"/>
            </a:ext>
          </a:extLst>
        </xdr:cNvPr>
        <xdr:cNvSpPr/>
      </xdr:nvSpPr>
      <xdr:spPr>
        <a:xfrm>
          <a:off x="9033933" y="1981200"/>
          <a:ext cx="977901" cy="287868"/>
        </a:xfrm>
        <a:prstGeom prst="flowChartTerminator">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Logarithmic</a:t>
          </a:r>
        </a:p>
      </xdr:txBody>
    </xdr:sp>
    <xdr:clientData/>
  </xdr:twoCellAnchor>
  <xdr:twoCellAnchor>
    <xdr:from>
      <xdr:col>4</xdr:col>
      <xdr:colOff>27919</xdr:colOff>
      <xdr:row>13</xdr:row>
      <xdr:rowOff>16933</xdr:rowOff>
    </xdr:from>
    <xdr:to>
      <xdr:col>12</xdr:col>
      <xdr:colOff>438453</xdr:colOff>
      <xdr:row>33</xdr:row>
      <xdr:rowOff>169333</xdr:rowOff>
    </xdr:to>
    <xdr:graphicFrame macro="">
      <xdr:nvGraphicFramePr>
        <xdr:cNvPr id="80" name="Line_Chart_SP_Actual" hidden="1">
          <a:extLst>
            <a:ext uri="{FF2B5EF4-FFF2-40B4-BE49-F238E27FC236}">
              <a16:creationId xmlns:a16="http://schemas.microsoft.com/office/drawing/2014/main" id="{6C1D0C69-7E29-DB48-B684-FBE348C80A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xdr:col>
      <xdr:colOff>679560</xdr:colOff>
      <xdr:row>37</xdr:row>
      <xdr:rowOff>77983</xdr:rowOff>
    </xdr:from>
    <xdr:to>
      <xdr:col>12</xdr:col>
      <xdr:colOff>681014</xdr:colOff>
      <xdr:row>62</xdr:row>
      <xdr:rowOff>77982</xdr:rowOff>
    </xdr:to>
    <xdr:graphicFrame macro="">
      <xdr:nvGraphicFramePr>
        <xdr:cNvPr id="81" name="Bar_Chart_SV_Actual" hidden="1">
          <a:extLst>
            <a:ext uri="{FF2B5EF4-FFF2-40B4-BE49-F238E27FC236}">
              <a16:creationId xmlns:a16="http://schemas.microsoft.com/office/drawing/2014/main" id="{2F3373AB-5595-F04C-9544-6A237CDA99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486087</xdr:colOff>
      <xdr:row>35</xdr:row>
      <xdr:rowOff>143221</xdr:rowOff>
    </xdr:from>
    <xdr:to>
      <xdr:col>10</xdr:col>
      <xdr:colOff>613087</xdr:colOff>
      <xdr:row>37</xdr:row>
      <xdr:rowOff>54321</xdr:rowOff>
    </xdr:to>
    <xdr:sp macro="[0]!Sheet2.Display_Info_SV_Actual" textlink="">
      <xdr:nvSpPr>
        <xdr:cNvPr id="6" name="Info_Button_SV_Actual_Active" hidden="1">
          <a:extLst>
            <a:ext uri="{FF2B5EF4-FFF2-40B4-BE49-F238E27FC236}">
              <a16:creationId xmlns:a16="http://schemas.microsoft.com/office/drawing/2014/main" id="{FF7226DC-4512-EE4E-B294-49FB42C7D0BB}"/>
            </a:ext>
          </a:extLst>
        </xdr:cNvPr>
        <xdr:cNvSpPr/>
      </xdr:nvSpPr>
      <xdr:spPr>
        <a:xfrm>
          <a:off x="7922473" y="6692137"/>
          <a:ext cx="953265" cy="278329"/>
        </a:xfrm>
        <a:prstGeom prst="flowChartTermina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Actual</a:t>
          </a:r>
        </a:p>
      </xdr:txBody>
    </xdr:sp>
    <xdr:clientData/>
  </xdr:twoCellAnchor>
  <xdr:twoCellAnchor>
    <xdr:from>
      <xdr:col>10</xdr:col>
      <xdr:colOff>794541</xdr:colOff>
      <xdr:row>35</xdr:row>
      <xdr:rowOff>142301</xdr:rowOff>
    </xdr:from>
    <xdr:to>
      <xdr:col>12</xdr:col>
      <xdr:colOff>91807</xdr:colOff>
      <xdr:row>37</xdr:row>
      <xdr:rowOff>53401</xdr:rowOff>
    </xdr:to>
    <xdr:sp macro="[0]!Sheet2.Display_Info_SV_Log" textlink="">
      <xdr:nvSpPr>
        <xdr:cNvPr id="82" name="Info_Button_SV_Log_Active">
          <a:extLst>
            <a:ext uri="{FF2B5EF4-FFF2-40B4-BE49-F238E27FC236}">
              <a16:creationId xmlns:a16="http://schemas.microsoft.com/office/drawing/2014/main" id="{7720F7E7-CA37-DE4A-BE94-5E1672ACD7FA}"/>
            </a:ext>
          </a:extLst>
        </xdr:cNvPr>
        <xdr:cNvSpPr/>
      </xdr:nvSpPr>
      <xdr:spPr>
        <a:xfrm>
          <a:off x="9057192" y="6691217"/>
          <a:ext cx="949796" cy="278329"/>
        </a:xfrm>
        <a:prstGeom prst="flowChartTermina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Logarithmic</a:t>
          </a:r>
        </a:p>
      </xdr:txBody>
    </xdr:sp>
    <xdr:clientData/>
  </xdr:twoCellAnchor>
  <xdr:twoCellAnchor>
    <xdr:from>
      <xdr:col>9</xdr:col>
      <xdr:colOff>481275</xdr:colOff>
      <xdr:row>35</xdr:row>
      <xdr:rowOff>143666</xdr:rowOff>
    </xdr:from>
    <xdr:to>
      <xdr:col>10</xdr:col>
      <xdr:colOff>608275</xdr:colOff>
      <xdr:row>37</xdr:row>
      <xdr:rowOff>54767</xdr:rowOff>
    </xdr:to>
    <xdr:sp macro="[0]!Sheet2.Display_Info_SV_Actual" textlink="">
      <xdr:nvSpPr>
        <xdr:cNvPr id="83" name="Info_Button_SV_Actual_Inactive">
          <a:extLst>
            <a:ext uri="{FF2B5EF4-FFF2-40B4-BE49-F238E27FC236}">
              <a16:creationId xmlns:a16="http://schemas.microsoft.com/office/drawing/2014/main" id="{2D57D93E-BB44-C74B-BF8B-393528FDD500}"/>
            </a:ext>
          </a:extLst>
        </xdr:cNvPr>
        <xdr:cNvSpPr/>
      </xdr:nvSpPr>
      <xdr:spPr>
        <a:xfrm>
          <a:off x="7917661" y="6692582"/>
          <a:ext cx="953265" cy="278330"/>
        </a:xfrm>
        <a:prstGeom prst="flowChartTerminator">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Actual</a:t>
          </a:r>
        </a:p>
      </xdr:txBody>
    </xdr:sp>
    <xdr:clientData/>
  </xdr:twoCellAnchor>
  <xdr:twoCellAnchor>
    <xdr:from>
      <xdr:col>10</xdr:col>
      <xdr:colOff>788747</xdr:colOff>
      <xdr:row>35</xdr:row>
      <xdr:rowOff>139626</xdr:rowOff>
    </xdr:from>
    <xdr:to>
      <xdr:col>12</xdr:col>
      <xdr:colOff>89481</xdr:colOff>
      <xdr:row>37</xdr:row>
      <xdr:rowOff>50727</xdr:rowOff>
    </xdr:to>
    <xdr:sp macro="[0]!Sheet2.Display_Info_SV_Log" textlink="">
      <xdr:nvSpPr>
        <xdr:cNvPr id="84" name="Info_Button_SV_Log_Inactive" hidden="1">
          <a:extLst>
            <a:ext uri="{FF2B5EF4-FFF2-40B4-BE49-F238E27FC236}">
              <a16:creationId xmlns:a16="http://schemas.microsoft.com/office/drawing/2014/main" id="{028F1840-329D-5A48-B252-C7FBBDA1337A}"/>
            </a:ext>
          </a:extLst>
        </xdr:cNvPr>
        <xdr:cNvSpPr/>
      </xdr:nvSpPr>
      <xdr:spPr>
        <a:xfrm>
          <a:off x="9051398" y="6688542"/>
          <a:ext cx="953264" cy="278330"/>
        </a:xfrm>
        <a:prstGeom prst="flowChartTerminator">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Logarithmic</a:t>
          </a:r>
        </a:p>
      </xdr:txBody>
    </xdr:sp>
    <xdr:clientData/>
  </xdr:twoCellAnchor>
  <xdr:twoCellAnchor editAs="oneCell">
    <xdr:from>
      <xdr:col>0</xdr:col>
      <xdr:colOff>257242</xdr:colOff>
      <xdr:row>43</xdr:row>
      <xdr:rowOff>20077</xdr:rowOff>
    </xdr:from>
    <xdr:to>
      <xdr:col>3</xdr:col>
      <xdr:colOff>292099</xdr:colOff>
      <xdr:row>50</xdr:row>
      <xdr:rowOff>101601</xdr:rowOff>
    </xdr:to>
    <mc:AlternateContent xmlns:mc="http://schemas.openxmlformats.org/markup-compatibility/2006" xmlns:a14="http://schemas.microsoft.com/office/drawing/2010/main">
      <mc:Choice Requires="a14">
        <xdr:graphicFrame macro="">
          <xdr:nvGraphicFramePr>
            <xdr:cNvPr id="85" name="Status 1">
              <a:extLst>
                <a:ext uri="{FF2B5EF4-FFF2-40B4-BE49-F238E27FC236}">
                  <a16:creationId xmlns:a16="http://schemas.microsoft.com/office/drawing/2014/main" id="{A752B77B-D036-DD46-8066-2D7AA0364CDA}"/>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257242" y="8148077"/>
              <a:ext cx="2524057" cy="13853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30</xdr:row>
      <xdr:rowOff>1</xdr:rowOff>
    </xdr:from>
    <xdr:to>
      <xdr:col>0</xdr:col>
      <xdr:colOff>82562</xdr:colOff>
      <xdr:row>30</xdr:row>
      <xdr:rowOff>113536</xdr:rowOff>
    </xdr:to>
    <xdr:cxnSp macro="">
      <xdr:nvCxnSpPr>
        <xdr:cNvPr id="4" name="Straight Connector 3">
          <a:extLst>
            <a:ext uri="{FF2B5EF4-FFF2-40B4-BE49-F238E27FC236}">
              <a16:creationId xmlns:a16="http://schemas.microsoft.com/office/drawing/2014/main" id="{5349DED3-2BBB-9043-B420-0D5273F3FECD}"/>
            </a:ext>
          </a:extLst>
        </xdr:cNvPr>
        <xdr:cNvCxnSpPr/>
      </xdr:nvCxnSpPr>
      <xdr:spPr>
        <a:xfrm flipH="1" flipV="1">
          <a:off x="0" y="5592662"/>
          <a:ext cx="82562" cy="113535"/>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575734</xdr:colOff>
      <xdr:row>24</xdr:row>
      <xdr:rowOff>131233</xdr:rowOff>
    </xdr:from>
    <xdr:to>
      <xdr:col>4</xdr:col>
      <xdr:colOff>169334</xdr:colOff>
      <xdr:row>38</xdr:row>
      <xdr:rowOff>148166</xdr:rowOff>
    </xdr:to>
    <xdr:graphicFrame macro="">
      <xdr:nvGraphicFramePr>
        <xdr:cNvPr id="2" name="Chart 1">
          <a:extLst>
            <a:ext uri="{FF2B5EF4-FFF2-40B4-BE49-F238E27FC236}">
              <a16:creationId xmlns:a16="http://schemas.microsoft.com/office/drawing/2014/main" id="{DBA8375B-D10D-614D-A7F6-B1086F30E9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1268516</xdr:colOff>
      <xdr:row>27</xdr:row>
      <xdr:rowOff>30628</xdr:rowOff>
    </xdr:from>
    <xdr:to>
      <xdr:col>5</xdr:col>
      <xdr:colOff>21934</xdr:colOff>
      <xdr:row>41</xdr:row>
      <xdr:rowOff>125743</xdr:rowOff>
    </xdr:to>
    <xdr:graphicFrame macro="">
      <xdr:nvGraphicFramePr>
        <xdr:cNvPr id="3" name="Chart 2">
          <a:extLst>
            <a:ext uri="{FF2B5EF4-FFF2-40B4-BE49-F238E27FC236}">
              <a16:creationId xmlns:a16="http://schemas.microsoft.com/office/drawing/2014/main" id="{FE34501B-DDBF-C14D-9608-D0FF455B8F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535245</xdr:colOff>
      <xdr:row>8</xdr:row>
      <xdr:rowOff>87923</xdr:rowOff>
    </xdr:from>
    <xdr:to>
      <xdr:col>5</xdr:col>
      <xdr:colOff>2364045</xdr:colOff>
      <xdr:row>20</xdr:row>
      <xdr:rowOff>172177</xdr:rowOff>
    </xdr:to>
    <mc:AlternateContent xmlns:mc="http://schemas.openxmlformats.org/markup-compatibility/2006" xmlns:a14="http://schemas.microsoft.com/office/drawing/2010/main">
      <mc:Choice Requires="a14">
        <xdr:graphicFrame macro="">
          <xdr:nvGraphicFramePr>
            <xdr:cNvPr id="2" name="Status">
              <a:extLst>
                <a:ext uri="{FF2B5EF4-FFF2-40B4-BE49-F238E27FC236}">
                  <a16:creationId xmlns:a16="http://schemas.microsoft.com/office/drawing/2014/main" id="{B07C538E-6994-8643-AA22-B1B9503975FC}"/>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6896100" y="16510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193.03701122685" createdVersion="6" refreshedVersion="6" minRefreshableVersion="3" recordCount="2442" xr:uid="{9AEAE170-F485-9B46-9FE9-55111808B1B7}">
  <cacheSource type="worksheet">
    <worksheetSource ref="A1:Z2443" sheet="Data (modified)"/>
  </cacheSource>
  <cacheFields count="28">
    <cacheField name="Amount" numFmtId="2">
      <sharedItems containsSemiMixedTypes="0" containsString="0" containsNumber="1" minValue="0" maxValue="1000001"/>
    </cacheField>
    <cacheField name="Amount in USD" numFmtId="0">
      <sharedItems containsSemiMixedTypes="0" containsString="0" containsNumber="1" minValue="0" maxValue="1000001" count="124">
        <n v="198.18"/>
        <n v="100"/>
        <n v="182.63"/>
        <n v="123.75"/>
        <n v="124.76"/>
        <n v="140"/>
        <n v="124.75"/>
        <n v="117.25"/>
        <n v="121.75"/>
        <n v="98.62"/>
        <n v="153.41"/>
        <n v="98.61"/>
        <n v="90"/>
        <n v="81"/>
        <n v="365.28"/>
        <n v="365.25"/>
        <n v="243.5"/>
        <n v="107.25"/>
        <n v="53.63"/>
        <n v="214.5"/>
        <n v="200"/>
        <n v="470"/>
        <n v="500"/>
        <n v="238.77"/>
        <n v="0"/>
        <n v="235.92"/>
        <n v="199"/>
        <n v="1001"/>
        <n v="2000"/>
        <n v="1"/>
        <n v="80"/>
        <n v="12"/>
        <n v="15100"/>
        <n v="1090"/>
        <n v="1010"/>
        <n v="1070"/>
        <n v="148.1"/>
        <n v="7200"/>
        <n v="65"/>
        <n v="1000"/>
        <n v="199.67"/>
        <n v="120"/>
        <n v="199.57"/>
        <n v="20"/>
        <n v="11.55"/>
        <n v="119.53"/>
        <n v="10"/>
        <n v="1150"/>
        <n v="1123.75"/>
        <n v="10231.75"/>
        <n v="1121.75"/>
        <n v="1100"/>
        <n v="150"/>
        <n v="1217.5"/>
        <n v="135.13999999999999"/>
        <n v="800"/>
        <n v="121750"/>
        <n v="12175"/>
        <n v="1417.5"/>
        <n v="146.1"/>
        <n v="292.2"/>
        <n v="87.66"/>
        <n v="20.9"/>
        <n v="251"/>
        <n v="300"/>
        <n v="40"/>
        <n v="60"/>
        <n v="10000"/>
        <n v="50"/>
        <n v="70"/>
        <n v="518.27"/>
        <n v="5"/>
        <n v="14.61"/>
        <n v="2500"/>
        <n v="25000"/>
        <n v="39.39"/>
        <n v="26.8"/>
        <n v="1250"/>
        <n v="2020"/>
        <n v="250"/>
        <n v="505"/>
        <n v="2505"/>
        <n v="3000"/>
        <n v="100000"/>
        <n v="109.89"/>
        <n v="1243.5"/>
        <n v="1000001"/>
        <n v="434.78"/>
        <n v="217.39"/>
        <n v="1232.74"/>
        <n v="1340.5"/>
        <n v="2804.5"/>
        <n v="1339.25"/>
        <n v="12353.65"/>
        <n v="928391"/>
        <n v="14.62"/>
        <n v="4590"/>
        <n v="6.09"/>
        <n v="60.88"/>
        <n v="17.68"/>
        <n v="1066.0899999999999"/>
        <n v="1246.72"/>
        <n v="1259.1099999999999"/>
        <n v="1367.5"/>
        <n v="219.15"/>
        <n v="487"/>
        <n v="7.32"/>
        <n v="4383"/>
        <n v="24.35"/>
        <n v="1448.83"/>
        <n v="1275.94"/>
        <n v="1290.55"/>
        <n v="21.92"/>
        <n v="19"/>
        <n v="232.49"/>
        <n v="220"/>
        <n v="344.75"/>
        <n v="454"/>
        <n v="23"/>
        <n v="1500"/>
        <n v="100.49"/>
        <n v="971.56"/>
        <n v="2"/>
        <n v="128.13"/>
      </sharedItems>
    </cacheField>
    <cacheField name="AutoPost" numFmtId="49">
      <sharedItems/>
    </cacheField>
    <cacheField name="BankAccount" numFmtId="0">
      <sharedItems containsBlank="1"/>
    </cacheField>
    <cacheField name="CashDiscountAmount" numFmtId="2">
      <sharedItems containsSemiMixedTypes="0" containsString="0" containsNumber="1" minValue="0" maxValue="20000.02"/>
    </cacheField>
    <cacheField name="CashDiscountAmountUSD" numFmtId="2">
      <sharedItems containsSemiMixedTypes="0" containsString="0" containsNumber="1" minValue="0" maxValue="20000.02"/>
    </cacheField>
    <cacheField name="CashDiscountCode" numFmtId="0">
      <sharedItems containsBlank="1"/>
    </cacheField>
    <cacheField name="CashDiscountDate" numFmtId="164">
      <sharedItems containsNonDate="0" containsDate="1" containsString="0" containsBlank="1" minDate="2014-05-01T00:00:00" maxDate="2020-12-28T00:00:00"/>
    </cacheField>
    <cacheField name="Company" numFmtId="49">
      <sharedItems/>
    </cacheField>
    <cacheField name="ContractNumber" numFmtId="0">
      <sharedItems containsBlank="1"/>
    </cacheField>
    <cacheField name="Created" numFmtId="164">
      <sharedItems containsSemiMixedTypes="0" containsNonDate="0" containsDate="1" containsString="0" minDate="2019-05-20T11:02:31" maxDate="2020-12-01T23:41:01"/>
    </cacheField>
    <cacheField name="Currency" numFmtId="0">
      <sharedItems containsBlank="1"/>
    </cacheField>
    <cacheField name="InvoiceDate" numFmtId="164">
      <sharedItems containsSemiMixedTypes="0" containsNonDate="0" containsDate="1" containsString="0" minDate="2018-11-02T00:00:00" maxDate="2020-12-11T00:00:00"/>
    </cacheField>
    <cacheField name="DueDate" numFmtId="164">
      <sharedItems containsSemiMixedTypes="0" containsNonDate="0" containsDate="1" containsString="0" minDate="2019-12-31T00:00:00" maxDate="2021-01-10T00:00:00"/>
    </cacheField>
    <cacheField name="InvoiceNumber" numFmtId="0">
      <sharedItems containsBlank="1"/>
    </cacheField>
    <cacheField name="InvoiceType" numFmtId="49">
      <sharedItems count="3">
        <s v="Non-PO"/>
        <s v="PO"/>
        <s v="Generic Non PO Payment Request Type"/>
      </sharedItems>
    </cacheField>
    <cacheField name="MethodOfPayment" numFmtId="0">
      <sharedItems containsBlank="1"/>
    </cacheField>
    <cacheField name="PaymTerm" numFmtId="0">
      <sharedItems containsBlank="1"/>
    </cacheField>
    <cacheField name="ReferenceNumber" numFmtId="0">
      <sharedItems containsBlank="1"/>
    </cacheField>
    <cacheField name="Status" numFmtId="49">
      <sharedItems count="7">
        <s v="InTransfer"/>
        <s v="Approved"/>
        <s v="New"/>
        <s v="Transferred"/>
        <s v="InWorkflow"/>
        <s v="DraftPaymentRequest"/>
        <s v="TransferFailed"/>
      </sharedItems>
    </cacheField>
    <cacheField name="PostingDate" numFmtId="164">
      <sharedItems containsSemiMixedTypes="0" containsNonDate="0" containsDate="1" containsString="0" minDate="2019-12-04T00:00:00" maxDate="2020-12-11T00:00:00" count="169">
        <d v="2020-12-01T00:00:00"/>
        <d v="2020-11-30T00:00:00"/>
        <d v="2020-11-29T00:00:00"/>
        <d v="2020-11-28T00:00:00"/>
        <d v="2020-11-27T00:00:00"/>
        <d v="2020-11-26T00:00:00"/>
        <d v="2020-11-25T00:00:00"/>
        <d v="2020-11-24T00:00:00"/>
        <d v="2020-11-23T00:00:00"/>
        <d v="2020-11-21T00:00:00"/>
        <d v="2020-11-20T00:00:00"/>
        <d v="2020-11-19T00:00:00"/>
        <d v="2020-11-18T00:00:00"/>
        <d v="2020-11-17T00:00:00"/>
        <d v="2020-11-16T00:00:00"/>
        <d v="2020-11-15T00:00:00"/>
        <d v="2020-11-14T00:00:00"/>
        <d v="2020-11-13T00:00:00"/>
        <d v="2020-11-12T00:00:00"/>
        <d v="2020-11-11T00:00:00"/>
        <d v="2020-11-10T00:00:00"/>
        <d v="2020-11-09T00:00:00"/>
        <d v="2020-11-01T00:00:00"/>
        <d v="2020-10-31T00:00:00"/>
        <d v="2020-10-30T00:00:00"/>
        <d v="2020-10-23T00:00:00"/>
        <d v="2020-10-21T00:00:00"/>
        <d v="2020-10-20T00:00:00"/>
        <d v="2020-10-19T00:00:00"/>
        <d v="2020-12-10T00:00:00"/>
        <d v="2020-10-18T00:00:00"/>
        <d v="2020-10-17T00:00:00"/>
        <d v="2020-10-16T00:00:00"/>
        <d v="2020-10-15T00:00:00"/>
        <d v="2020-10-14T00:00:00"/>
        <d v="2020-10-13T00:00:00"/>
        <d v="2020-10-12T00:00:00"/>
        <d v="2020-10-11T00:00:00"/>
        <d v="2020-10-10T00:00:00"/>
        <d v="2020-10-09T00:00:00"/>
        <d v="2020-10-08T00:00:00"/>
        <d v="2020-10-07T00:00:00"/>
        <d v="2020-10-06T00:00:00"/>
        <d v="2020-10-05T00:00:00"/>
        <d v="2020-10-04T00:00:00"/>
        <d v="2020-10-03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1T00:00:00"/>
        <d v="2020-09-07T00:00:00"/>
        <d v="2020-09-04T00:00:00"/>
        <d v="2020-09-03T00:00:00"/>
        <d v="2020-09-02T00:00:00"/>
        <d v="2020-07-14T00:00:00"/>
        <d v="2020-08-31T00:00:00"/>
        <d v="2020-08-28T00:00:00"/>
        <d v="2020-08-27T00:00:00"/>
        <d v="2020-08-26T00:00:00"/>
        <d v="2020-08-25T00:00:00"/>
        <d v="2020-08-24T00:00:00"/>
        <d v="2020-08-21T00:00:00"/>
        <d v="2020-08-20T00:00:00"/>
        <d v="2020-08-19T00:00:00"/>
        <d v="2020-08-17T00:00:00"/>
        <d v="2020-08-14T00:00:00"/>
        <d v="2020-08-12T00:00:00"/>
        <d v="2020-08-10T00:00:00"/>
        <d v="2020-08-07T00:00:00"/>
        <d v="2020-08-06T00:00:00"/>
        <d v="2020-08-05T00:00:00"/>
        <d v="2020-08-03T00:00:00"/>
        <d v="2020-08-01T00:00:00"/>
        <d v="2020-07-31T00:00:00"/>
        <d v="2020-07-30T00:00:00"/>
        <d v="2020-07-29T00:00:00"/>
        <d v="2020-07-27T00:00:00"/>
        <d v="2020-07-23T00:00:00"/>
        <d v="2020-07-09T00:00:00"/>
        <d v="2020-07-08T00:00:00"/>
        <d v="2020-07-07T00:00:00"/>
        <d v="2020-07-06T00:00:00"/>
        <d v="2020-07-03T00:00:00"/>
        <d v="2020-03-01T00:00:00"/>
        <d v="2020-07-01T00:00:00"/>
        <d v="2020-02-26T00:00:00"/>
        <d v="2020-06-30T00:00:00"/>
        <d v="2020-06-29T00:00:00"/>
        <d v="2020-06-26T00:00:00"/>
        <d v="2020-06-25T00:00:00"/>
        <d v="2020-06-24T00:00:00"/>
        <d v="2020-06-22T00:00:00"/>
        <d v="2020-06-17T00:00:00"/>
        <d v="2020-06-15T00:00:00"/>
        <d v="2020-06-11T00:00:00"/>
        <d v="2020-06-10T00:00:00"/>
        <d v="2020-06-08T00:00:00"/>
        <d v="2020-06-05T00:00:00"/>
        <d v="2020-06-04T00:00:00"/>
        <d v="2020-06-03T00:00:00"/>
        <d v="2020-06-02T00:00:00"/>
        <d v="2020-06-01T00:00:00"/>
        <d v="2020-05-29T00:00:00"/>
        <d v="2020-05-28T00:00:00"/>
        <d v="2020-05-20T00:00:00"/>
        <d v="2020-05-18T00:00:00"/>
        <d v="2020-05-13T00:00:00"/>
        <d v="2020-05-12T00:00:00"/>
        <d v="2020-05-11T00:00:00"/>
        <d v="2020-05-08T00:00:00"/>
        <d v="2020-05-07T00:00:00"/>
        <d v="2020-05-06T00:00:00"/>
        <d v="2020-05-05T00:00:00"/>
        <d v="2020-05-04T00:00:00"/>
        <d v="2020-04-29T00:00:00"/>
        <d v="2020-04-27T00:00:00"/>
        <d v="2020-04-21T00:00:00"/>
        <d v="2020-04-20T00:00:00"/>
        <d v="2020-04-16T00:00:00"/>
        <d v="2020-04-14T00:00:00"/>
        <d v="2020-04-06T00:00:00"/>
        <d v="2020-02-13T00:00:00"/>
        <d v="2020-04-02T00:00:00"/>
        <d v="2020-04-01T00:00:00"/>
        <d v="2020-03-30T00:00:00"/>
        <d v="2019-12-04T00:00:00"/>
        <d v="2020-03-25T00:00:00"/>
        <d v="2020-03-24T00:00:00"/>
        <d v="2020-03-20T00:00:00"/>
        <d v="2020-03-19T00:00:00"/>
        <d v="2020-03-17T00:00:00"/>
        <d v="2020-03-13T00:00:00"/>
        <d v="2020-03-11T00:00:00"/>
        <d v="2020-03-06T00:00:00"/>
        <d v="2020-03-05T00:00:00"/>
        <d v="2020-02-24T00:00:00"/>
        <d v="2020-02-23T00:00:00"/>
        <d v="2020-02-20T00:00:00"/>
        <d v="2020-02-18T00:00:00"/>
        <d v="2020-02-06T00:00:00"/>
        <d v="2020-01-27T00:00:00"/>
        <d v="2020-01-20T00:00:00"/>
        <d v="2020-01-14T00:00:00"/>
        <d v="2020-01-13T00:00:00"/>
        <d v="2020-01-10T00:00:00"/>
        <d v="2020-01-03T00:00:00"/>
        <d v="2020-01-02T00:00:00"/>
        <d v="2019-12-23T00:00:00"/>
        <d v="2019-12-13T00:00:00"/>
        <d v="2020-03-02T00:00:00"/>
        <d v="2020-01-16T00:00:00"/>
        <d v="2020-05-30T00:00:00"/>
        <d v="2020-01-15T00:00:00"/>
      </sharedItems>
      <fieldGroup par="27" base="20">
        <rangePr groupBy="months" startDate="2019-12-04T00:00:00" endDate="2020-12-11T00:00:00"/>
        <groupItems count="14">
          <s v="&lt;12/4/19"/>
          <s v="Jan"/>
          <s v="Feb"/>
          <s v="Mar"/>
          <s v="Apr"/>
          <s v="May"/>
          <s v="Jun"/>
          <s v="Jul"/>
          <s v="Aug"/>
          <s v="Sep"/>
          <s v="Oct"/>
          <s v="Nov"/>
          <s v="Dec"/>
          <s v="&gt;12/11/20"/>
        </groupItems>
      </fieldGroup>
    </cacheField>
    <cacheField name="VendorAccount" numFmtId="0">
      <sharedItems containsBlank="1"/>
    </cacheField>
    <cacheField name="VendorName" numFmtId="0">
      <sharedItems containsBlank="1" count="22">
        <s v="Contoso office supply"/>
        <s v="VendorW1099"/>
        <s v="BELGIUM"/>
        <s v="Parcel Express Delivery Service"/>
        <s v="Vendor with default coding"/>
        <s v="Countryside Company"/>
        <s v="BLOCKED VENDOR"/>
        <m/>
        <s v="mynewvendor, ismyown"/>
        <s v="Lande Packaging Supplies"/>
        <s v="Capable Sales and Service"/>
        <s v="Acme Office Supplies"/>
        <s v="Humongous Insurance"/>
        <s v="Datum Receivers"/>
        <s v="Ade Supply Company"/>
        <s v="Pennsylvania State Tax Authority"/>
        <s v="Georgia State Tax Authority"/>
        <s v="Contoso Asia"/>
        <s v="Air Cargo Carrier"/>
        <s v="Best Supplier - Europe"/>
        <s v="Julia Funderburk"/>
        <s v="City Power &amp; Light"/>
      </sharedItems>
    </cacheField>
    <cacheField name="Comments" numFmtId="49">
      <sharedItems longText="1"/>
    </cacheField>
    <cacheField name="OverduePayment" numFmtId="0">
      <sharedItems count="4">
        <s v="OnTime"/>
        <s v="NoPayment"/>
        <s v="Late"/>
        <s v="" u="1"/>
      </sharedItems>
    </cacheField>
    <cacheField name="CashDiscountUtilized" numFmtId="0">
      <sharedItems count="7">
        <s v="Utilized"/>
        <s v="No Discounts"/>
        <s v="Lost"/>
        <s v="" u="1"/>
        <s v="No" u="1"/>
        <s v="No Discount" u="1"/>
        <s v="Yes" u="1"/>
      </sharedItems>
    </cacheField>
    <cacheField name="Quarters" numFmtId="0" databaseField="0">
      <fieldGroup base="20">
        <rangePr groupBy="quarters" startDate="2019-12-04T00:00:00" endDate="2020-12-11T00:00:00"/>
        <groupItems count="6">
          <s v="&lt;12/4/19"/>
          <s v="Qtr1"/>
          <s v="Qtr2"/>
          <s v="Qtr3"/>
          <s v="Qtr4"/>
          <s v="&gt;12/11/20"/>
        </groupItems>
      </fieldGroup>
    </cacheField>
    <cacheField name="Years" numFmtId="0" databaseField="0">
      <fieldGroup base="20">
        <rangePr groupBy="years" startDate="2019-12-04T00:00:00" endDate="2020-12-11T00:00:00"/>
        <groupItems count="4">
          <s v="&lt;12/4/19"/>
          <s v="2019"/>
          <s v="2020"/>
          <s v="&gt;12/11/20"/>
        </groupItems>
      </fieldGroup>
    </cacheField>
  </cacheFields>
  <extLst>
    <ext xmlns:x14="http://schemas.microsoft.com/office/spreadsheetml/2009/9/main" uri="{725AE2AE-9491-48be-B2B4-4EB974FC3084}">
      <x14:pivotCacheDefinition pivotCacheId="21021725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42">
  <r>
    <n v="198.18"/>
    <x v="0"/>
    <s v="True"/>
    <s v="USD1"/>
    <n v="3.96"/>
    <n v="3.96"/>
    <s v="2%D10"/>
    <d v="2020-12-11T00:00:00"/>
    <s v="USMF"/>
    <s v="Test7260/400"/>
    <d v="2020-12-01T23:41:01"/>
    <s v="USD"/>
    <d v="2020-12-01T00:00:00"/>
    <d v="2020-12-15T00:00:00"/>
    <s v="RF_xjzbyw"/>
    <x v="0"/>
    <s v="CHECK"/>
    <s v="Net14"/>
    <s v="11223344556677889900112233"/>
    <x v="0"/>
    <x v="0"/>
    <s v="US-111"/>
    <x v="0"/>
    <s v="[]"/>
    <x v="0"/>
    <x v="0"/>
  </r>
  <r>
    <n v="198.18"/>
    <x v="0"/>
    <s v="True"/>
    <s v="USD1"/>
    <n v="3.96"/>
    <n v="3.96"/>
    <s v="2%D10"/>
    <d v="2020-12-11T00:00:00"/>
    <s v="USMF"/>
    <s v="Test7260/400"/>
    <d v="2020-12-01T23:39:46"/>
    <s v="USD"/>
    <d v="2020-12-01T00:00:00"/>
    <d v="2020-12-15T00:00:00"/>
    <s v="RF_ubtuqh"/>
    <x v="0"/>
    <s v="CHECK"/>
    <s v="Net14"/>
    <s v="11223344556677889900112233"/>
    <x v="0"/>
    <x v="0"/>
    <s v="US-111"/>
    <x v="0"/>
    <s v="[]"/>
    <x v="0"/>
    <x v="0"/>
  </r>
  <r>
    <n v="100"/>
    <x v="1"/>
    <s v="False"/>
    <s v="USD1"/>
    <n v="2"/>
    <n v="2"/>
    <s v="2%D10"/>
    <d v="2020-12-11T00:00:00"/>
    <s v="USMF"/>
    <s v="Test7260/400"/>
    <d v="2020-12-01T23:37:17"/>
    <s v="USD"/>
    <d v="2020-12-01T00:00:00"/>
    <d v="2020-12-15T00:00:00"/>
    <s v="RF_exykdt"/>
    <x v="1"/>
    <s v="CHECK"/>
    <s v="Net14"/>
    <s v="11223344556677889900112233"/>
    <x v="0"/>
    <x v="0"/>
    <s v="US-111"/>
    <x v="0"/>
    <s v="[]"/>
    <x v="0"/>
    <x v="0"/>
  </r>
  <r>
    <n v="100"/>
    <x v="1"/>
    <s v="True"/>
    <s v="USD1"/>
    <n v="2"/>
    <n v="2"/>
    <s v="2%D10"/>
    <d v="2020-12-11T00:00:00"/>
    <s v="USMF"/>
    <s v="Test7260/400"/>
    <d v="2020-12-01T23:36:02"/>
    <s v="USD"/>
    <d v="2020-12-01T00:00:00"/>
    <d v="2020-12-15T00:00:00"/>
    <s v="RF_aolbwm"/>
    <x v="1"/>
    <s v="CHECK"/>
    <s v="Net14"/>
    <s v="11223344556677889900112233"/>
    <x v="1"/>
    <x v="0"/>
    <s v="US-111"/>
    <x v="0"/>
    <s v="[]"/>
    <x v="0"/>
    <x v="0"/>
  </r>
  <r>
    <n v="182.63"/>
    <x v="2"/>
    <s v="True"/>
    <s v="USD1"/>
    <n v="3.96"/>
    <n v="3.96"/>
    <s v="2%D10"/>
    <d v="2020-12-11T00:00:00"/>
    <s v="USMF"/>
    <s v="Test7260/400"/>
    <d v="2020-12-01T23:34:32"/>
    <s v="USD"/>
    <d v="2020-12-01T00:00:00"/>
    <d v="2020-12-15T00:00:00"/>
    <s v="RF_royflt"/>
    <x v="1"/>
    <s v="CHECK"/>
    <s v="Net14"/>
    <s v="11223344556677889900112233"/>
    <x v="0"/>
    <x v="0"/>
    <s v="US-111"/>
    <x v="0"/>
    <s v="[]"/>
    <x v="0"/>
    <x v="0"/>
  </r>
  <r>
    <n v="100"/>
    <x v="1"/>
    <s v="True"/>
    <s v="USD1"/>
    <n v="2"/>
    <n v="2"/>
    <s v="2%D10"/>
    <d v="2020-12-11T00:00:00"/>
    <s v="USMF"/>
    <s v="Test7260/400"/>
    <d v="2020-12-01T23:34:21"/>
    <s v="USD"/>
    <d v="2020-12-01T00:00:00"/>
    <d v="2020-12-15T00:00:00"/>
    <s v="RF_orxwbv"/>
    <x v="1"/>
    <s v="CHECK"/>
    <s v="Net14"/>
    <s v="11223344556677889900112233"/>
    <x v="0"/>
    <x v="0"/>
    <s v="US-111"/>
    <x v="0"/>
    <s v="[]"/>
    <x v="0"/>
    <x v="0"/>
  </r>
  <r>
    <n v="123.75"/>
    <x v="3"/>
    <s v="True"/>
    <s v="USD1"/>
    <n v="2.48"/>
    <n v="2.48"/>
    <s v="2%D10"/>
    <d v="2020-12-11T00:00:00"/>
    <s v="USMF"/>
    <s v="Test7260/400"/>
    <d v="2020-12-01T23:34:17"/>
    <s v="USD"/>
    <d v="2020-12-01T00:00:00"/>
    <d v="2020-12-15T00:00:00"/>
    <s v="RF_oidlhu"/>
    <x v="1"/>
    <s v="CHECK"/>
    <s v="Net14"/>
    <s v="11223344556677889900112233"/>
    <x v="0"/>
    <x v="0"/>
    <s v="US-111"/>
    <x v="0"/>
    <s v="[]"/>
    <x v="0"/>
    <x v="0"/>
  </r>
  <r>
    <n v="124.76"/>
    <x v="4"/>
    <s v="True"/>
    <s v="USD1"/>
    <n v="2.5"/>
    <n v="2.5"/>
    <s v="2%D10"/>
    <d v="2020-12-11T00:00:00"/>
    <s v="USMF"/>
    <s v="Test7260/400"/>
    <d v="2020-12-01T23:33:48"/>
    <s v="USD"/>
    <d v="2020-12-01T00:00:00"/>
    <d v="2020-12-15T00:00:00"/>
    <s v="RF_yimrff"/>
    <x v="1"/>
    <s v="CHECK"/>
    <s v="Net14"/>
    <s v="11223344556677889900112233"/>
    <x v="0"/>
    <x v="0"/>
    <s v="US-111"/>
    <x v="0"/>
    <s v="[]"/>
    <x v="0"/>
    <x v="0"/>
  </r>
  <r>
    <n v="140"/>
    <x v="5"/>
    <s v="True"/>
    <s v="USD1"/>
    <n v="2.8"/>
    <n v="2.8"/>
    <s v="2%D10"/>
    <d v="2020-12-11T00:00:00"/>
    <s v="USMF"/>
    <s v="Test7260/400"/>
    <d v="2020-12-01T23:33:46"/>
    <s v="USD"/>
    <d v="2020-12-01T00:00:00"/>
    <d v="2020-12-15T00:00:00"/>
    <s v="RF_untcab"/>
    <x v="1"/>
    <s v="CHECK"/>
    <s v="Net14"/>
    <s v="11223344556677889900112233"/>
    <x v="0"/>
    <x v="0"/>
    <s v="US-111"/>
    <x v="0"/>
    <s v="[]"/>
    <x v="0"/>
    <x v="0"/>
  </r>
  <r>
    <n v="124.75"/>
    <x v="6"/>
    <s v="True"/>
    <s v="USD1"/>
    <n v="2.5"/>
    <n v="2.5"/>
    <s v="2%D10"/>
    <d v="2020-12-11T00:00:00"/>
    <s v="USMF"/>
    <s v="Test7260/400"/>
    <d v="2020-12-01T23:33:02"/>
    <s v="USD"/>
    <d v="2020-12-01T00:00:00"/>
    <d v="2020-12-15T00:00:00"/>
    <s v="RF_ntbwgz"/>
    <x v="1"/>
    <s v="CHECK"/>
    <s v="Net14"/>
    <s v="11223344556677889900112233"/>
    <x v="0"/>
    <x v="0"/>
    <s v="US-111"/>
    <x v="0"/>
    <s v="[]"/>
    <x v="0"/>
    <x v="0"/>
  </r>
  <r>
    <n v="117.25"/>
    <x v="7"/>
    <s v="True"/>
    <s v="USD1"/>
    <n v="2.35"/>
    <n v="2.35"/>
    <s v="2%D10"/>
    <d v="2020-12-11T00:00:00"/>
    <s v="USMF"/>
    <s v="Test7260/400"/>
    <d v="2020-12-01T23:32:32"/>
    <s v="USD"/>
    <d v="2020-12-01T00:00:00"/>
    <d v="2020-12-15T00:00:00"/>
    <s v="RF_zkmbze"/>
    <x v="1"/>
    <s v="CHECK"/>
    <s v="Net14"/>
    <s v="11223344556677889900112233"/>
    <x v="0"/>
    <x v="0"/>
    <s v="US-111"/>
    <x v="0"/>
    <s v="[]"/>
    <x v="0"/>
    <x v="0"/>
  </r>
  <r>
    <n v="121.75"/>
    <x v="8"/>
    <s v="True"/>
    <s v="USD1"/>
    <n v="2.44"/>
    <n v="2.44"/>
    <s v="2%D10"/>
    <d v="2020-12-11T00:00:00"/>
    <s v="USMF"/>
    <s v="Test7260/400"/>
    <d v="2020-12-01T23:31:47"/>
    <s v="USD"/>
    <d v="2020-12-01T00:00:00"/>
    <d v="2020-12-15T00:00:00"/>
    <s v="RF_wdwubt"/>
    <x v="1"/>
    <s v="CHECK"/>
    <s v="Net14"/>
    <s v="11223344556677889900112233"/>
    <x v="0"/>
    <x v="0"/>
    <s v="US-111"/>
    <x v="0"/>
    <s v="[]"/>
    <x v="0"/>
    <x v="0"/>
  </r>
  <r>
    <n v="98.62"/>
    <x v="9"/>
    <s v="True"/>
    <s v="USD1"/>
    <n v="1.97"/>
    <n v="1.97"/>
    <s v="2%D10"/>
    <d v="2020-12-11T00:00:00"/>
    <s v="USMF"/>
    <s v="Test7260/400"/>
    <d v="2020-12-01T23:31:34"/>
    <s v="USD"/>
    <d v="2020-12-01T00:00:00"/>
    <d v="2020-12-15T00:00:00"/>
    <s v="RF_viqrpv"/>
    <x v="1"/>
    <s v="CHECK"/>
    <s v="Net14"/>
    <s v="11223344556677889900112233"/>
    <x v="0"/>
    <x v="0"/>
    <s v="US-111"/>
    <x v="0"/>
    <s v="[]"/>
    <x v="0"/>
    <x v="0"/>
  </r>
  <r>
    <n v="153.41"/>
    <x v="10"/>
    <s v="True"/>
    <s v="USD1"/>
    <n v="3.07"/>
    <n v="3.07"/>
    <s v="2%D10"/>
    <d v="2020-12-11T00:00:00"/>
    <s v="USMF"/>
    <s v="Test7260/400"/>
    <d v="2020-12-01T23:30:58"/>
    <s v="USD"/>
    <d v="2020-12-01T00:00:00"/>
    <d v="2020-12-15T00:00:00"/>
    <s v="RF_bvutze"/>
    <x v="1"/>
    <s v="CHECK"/>
    <s v="Net14"/>
    <s v="11223344556677889900112233"/>
    <x v="0"/>
    <x v="0"/>
    <s v="US-111"/>
    <x v="0"/>
    <s v="[]"/>
    <x v="0"/>
    <x v="0"/>
  </r>
  <r>
    <n v="98.61"/>
    <x v="11"/>
    <s v="True"/>
    <s v="USD1"/>
    <n v="1.97"/>
    <n v="1.97"/>
    <s v="2%D10"/>
    <d v="2020-12-11T00:00:00"/>
    <s v="USMF"/>
    <s v="Test7260/400"/>
    <d v="2020-12-01T23:30:43"/>
    <s v="USD"/>
    <d v="2020-12-01T00:00:00"/>
    <d v="2020-12-15T00:00:00"/>
    <s v="RF_peihrv"/>
    <x v="1"/>
    <s v="CHECK"/>
    <s v="Net14"/>
    <s v="11223344556677889900112233"/>
    <x v="0"/>
    <x v="0"/>
    <s v="US-111"/>
    <x v="0"/>
    <s v="[]"/>
    <x v="0"/>
    <x v="0"/>
  </r>
  <r>
    <n v="90"/>
    <x v="12"/>
    <s v="True"/>
    <s v="USD1"/>
    <n v="3.96"/>
    <n v="3.96"/>
    <s v="2%D10"/>
    <d v="2020-12-11T00:00:00"/>
    <s v="USMF"/>
    <s v="Test7260/400"/>
    <d v="2020-12-01T23:30:28"/>
    <s v="USD"/>
    <d v="2020-12-01T00:00:00"/>
    <d v="2020-12-15T00:00:00"/>
    <s v="RF_zltzyj"/>
    <x v="1"/>
    <s v="CHECK"/>
    <s v="Net14"/>
    <s v="11223344556677889900112233"/>
    <x v="2"/>
    <x v="0"/>
    <s v="US-111"/>
    <x v="0"/>
    <s v="[]"/>
    <x v="0"/>
    <x v="0"/>
  </r>
  <r>
    <n v="90"/>
    <x v="12"/>
    <s v="True"/>
    <s v="USD1"/>
    <n v="3.96"/>
    <n v="3.96"/>
    <s v="2%D10"/>
    <d v="2020-12-11T00:00:00"/>
    <s v="USMF"/>
    <s v="Test7260/400"/>
    <d v="2020-12-01T23:30:16"/>
    <s v="USD"/>
    <d v="2020-12-01T00:00:00"/>
    <d v="2020-12-15T00:00:00"/>
    <s v="RF_kanvrd"/>
    <x v="1"/>
    <s v="CHECK"/>
    <s v="Net14"/>
    <s v="11223344556677889900112233"/>
    <x v="2"/>
    <x v="0"/>
    <s v="US-111"/>
    <x v="0"/>
    <s v="[]"/>
    <x v="0"/>
    <x v="0"/>
  </r>
  <r>
    <n v="81"/>
    <x v="13"/>
    <s v="True"/>
    <s v="USD1"/>
    <n v="3.96"/>
    <n v="3.96"/>
    <s v="2%D10"/>
    <d v="2020-12-11T00:00:00"/>
    <s v="USMF"/>
    <s v="Test7260/400"/>
    <d v="2020-12-01T23:30:14"/>
    <s v="USD"/>
    <d v="2020-12-01T00:00:00"/>
    <d v="2020-12-15T00:00:00"/>
    <s v="RF_gwenvd"/>
    <x v="1"/>
    <s v="CHECK"/>
    <s v="Net14"/>
    <s v="11223344556677889900112233"/>
    <x v="2"/>
    <x v="0"/>
    <s v="US-111"/>
    <x v="0"/>
    <s v="[]"/>
    <x v="0"/>
    <x v="0"/>
  </r>
  <r>
    <n v="365.28"/>
    <x v="14"/>
    <s v="True"/>
    <s v="USD1"/>
    <n v="3.96"/>
    <n v="3.96"/>
    <s v="2%D10"/>
    <d v="2020-12-11T00:00:00"/>
    <s v="USMF"/>
    <s v="Test7260/400"/>
    <d v="2020-12-01T23:30:00"/>
    <s v="USD"/>
    <d v="2020-12-01T00:00:00"/>
    <d v="2020-12-15T00:00:00"/>
    <s v="RF_kdtomz"/>
    <x v="1"/>
    <s v="CHECK"/>
    <s v="Net14"/>
    <s v="11223344556677889900112233"/>
    <x v="2"/>
    <x v="0"/>
    <s v="US-111"/>
    <x v="0"/>
    <s v="[]"/>
    <x v="0"/>
    <x v="0"/>
  </r>
  <r>
    <n v="365.25"/>
    <x v="15"/>
    <s v="True"/>
    <s v="USD1"/>
    <n v="7.31"/>
    <n v="7.31"/>
    <s v="2%D10"/>
    <d v="2020-12-11T00:00:00"/>
    <s v="USMF"/>
    <s v="Test7260/400"/>
    <d v="2020-12-01T23:29:58"/>
    <s v="USD"/>
    <d v="2020-12-01T00:00:00"/>
    <d v="2020-12-15T00:00:00"/>
    <s v="RF_cogpkw"/>
    <x v="1"/>
    <s v="CHECK"/>
    <s v="Net14"/>
    <s v="11223344556677889900112233"/>
    <x v="0"/>
    <x v="0"/>
    <s v="US-111"/>
    <x v="0"/>
    <s v="[]"/>
    <x v="0"/>
    <x v="0"/>
  </r>
  <r>
    <n v="365.25"/>
    <x v="15"/>
    <s v="True"/>
    <s v="USD1"/>
    <n v="3.96"/>
    <n v="3.96"/>
    <s v="2%D10"/>
    <d v="2020-12-11T00:00:00"/>
    <s v="USMF"/>
    <s v="Test7260/400"/>
    <d v="2020-12-01T23:29:43"/>
    <s v="USD"/>
    <d v="2020-12-01T00:00:00"/>
    <d v="2020-12-15T00:00:00"/>
    <s v="RF_yytedq"/>
    <x v="1"/>
    <s v="CHECK"/>
    <s v="Net14"/>
    <s v="11223344556677889900112233"/>
    <x v="2"/>
    <x v="0"/>
    <s v="US-111"/>
    <x v="0"/>
    <s v="[]"/>
    <x v="0"/>
    <x v="0"/>
  </r>
  <r>
    <n v="365.25"/>
    <x v="15"/>
    <s v="True"/>
    <s v="USD1"/>
    <n v="3.96"/>
    <n v="3.96"/>
    <s v="2%D10"/>
    <d v="2020-12-11T00:00:00"/>
    <s v="USMF"/>
    <s v="Test7260/400"/>
    <d v="2020-12-01T23:29:28"/>
    <s v="USD"/>
    <d v="2020-12-01T00:00:00"/>
    <d v="2020-12-15T00:00:00"/>
    <s v="RF_aubwfx"/>
    <x v="1"/>
    <s v="CHECK"/>
    <s v="Net14"/>
    <s v="11223344556677889900112233"/>
    <x v="2"/>
    <x v="0"/>
    <s v="US-111"/>
    <x v="0"/>
    <s v="[]"/>
    <x v="0"/>
    <x v="0"/>
  </r>
  <r>
    <n v="243.5"/>
    <x v="16"/>
    <s v="True"/>
    <s v="USD1"/>
    <n v="4.87"/>
    <n v="4.87"/>
    <s v="2%D10"/>
    <d v="2020-12-11T00:00:00"/>
    <s v="USMF"/>
    <s v="Test7260/400"/>
    <d v="2020-12-01T23:27:43"/>
    <s v="USD"/>
    <d v="2020-12-01T00:00:00"/>
    <d v="2020-12-15T00:00:00"/>
    <s v="RF_ubbieh"/>
    <x v="1"/>
    <s v="CHECK"/>
    <s v="Net14"/>
    <s v="11223344556677889900112233"/>
    <x v="0"/>
    <x v="0"/>
    <s v="US-111"/>
    <x v="0"/>
    <s v="[]"/>
    <x v="0"/>
    <x v="0"/>
  </r>
  <r>
    <n v="107.25"/>
    <x v="17"/>
    <s v="True"/>
    <s v="USD1"/>
    <n v="3.96"/>
    <n v="3.96"/>
    <s v="2%D10"/>
    <d v="2020-12-11T00:00:00"/>
    <s v="USMF"/>
    <s v="Test7260/400"/>
    <d v="2020-12-01T23:27:36"/>
    <s v="USD"/>
    <d v="2020-12-01T00:00:00"/>
    <d v="2020-12-15T00:00:00"/>
    <s v="RF_wzuoqe"/>
    <x v="1"/>
    <s v="CHECK"/>
    <s v="Net14"/>
    <s v="11223344556677889900112233"/>
    <x v="1"/>
    <x v="0"/>
    <s v="US-111"/>
    <x v="0"/>
    <s v="[]"/>
    <x v="0"/>
    <x v="0"/>
  </r>
  <r>
    <n v="53.63"/>
    <x v="18"/>
    <s v="True"/>
    <s v="USD1"/>
    <n v="3.96"/>
    <n v="3.96"/>
    <s v="2%D10"/>
    <d v="2020-12-11T00:00:00"/>
    <s v="USMF"/>
    <s v="Test7260/400"/>
    <d v="2020-12-01T23:27:34"/>
    <s v="USD"/>
    <d v="2020-12-01T00:00:00"/>
    <d v="2020-12-15T00:00:00"/>
    <s v="RF_smufkq"/>
    <x v="1"/>
    <s v="CHECK"/>
    <s v="Net14"/>
    <s v="11223344556677889900112233"/>
    <x v="0"/>
    <x v="0"/>
    <s v="US-111"/>
    <x v="0"/>
    <s v="[]"/>
    <x v="0"/>
    <x v="0"/>
  </r>
  <r>
    <n v="243.5"/>
    <x v="16"/>
    <s v="True"/>
    <s v="USD1"/>
    <n v="4.87"/>
    <n v="4.87"/>
    <s v="2%D10"/>
    <d v="2020-12-11T00:00:00"/>
    <s v="USMF"/>
    <s v="Test7260/400"/>
    <d v="2020-12-01T23:27:32"/>
    <s v="USD"/>
    <d v="2020-12-01T00:00:00"/>
    <d v="2020-12-15T00:00:00"/>
    <s v="RF_pqiiaz"/>
    <x v="1"/>
    <s v="CHECK"/>
    <s v="Net14"/>
    <s v="11223344556677889900112233"/>
    <x v="0"/>
    <x v="0"/>
    <s v="US-111"/>
    <x v="0"/>
    <s v="[]"/>
    <x v="0"/>
    <x v="0"/>
  </r>
  <r>
    <n v="121.75"/>
    <x v="8"/>
    <s v="True"/>
    <s v="USD1"/>
    <n v="2.44"/>
    <n v="2.44"/>
    <s v="2%D10"/>
    <d v="2020-12-11T00:00:00"/>
    <s v="USMF"/>
    <s v="Test7260/400"/>
    <d v="2020-12-01T23:27:29"/>
    <s v="USD"/>
    <d v="2020-12-01T00:00:00"/>
    <d v="2020-12-15T00:00:00"/>
    <s v="RF_mxxjnb"/>
    <x v="1"/>
    <s v="CHECK"/>
    <s v="Net14"/>
    <s v="11223344556677889900112233"/>
    <x v="0"/>
    <x v="0"/>
    <s v="US-111"/>
    <x v="0"/>
    <s v="[]"/>
    <x v="0"/>
    <x v="0"/>
  </r>
  <r>
    <n v="198.18"/>
    <x v="0"/>
    <s v="True"/>
    <s v="USD1"/>
    <n v="3.96"/>
    <n v="3.96"/>
    <s v="2%D10"/>
    <d v="2020-12-11T00:00:00"/>
    <s v="USMF"/>
    <s v="Test7260/400"/>
    <d v="2020-12-01T23:27:27"/>
    <s v="USD"/>
    <d v="2020-12-01T00:00:00"/>
    <d v="2020-12-15T00:00:00"/>
    <s v="RF_hhexmq"/>
    <x v="1"/>
    <s v="CHECK"/>
    <s v="Net14"/>
    <s v="11223344556677889900112233"/>
    <x v="2"/>
    <x v="0"/>
    <s v="US-111"/>
    <x v="0"/>
    <s v="[]"/>
    <x v="0"/>
    <x v="0"/>
  </r>
  <r>
    <n v="214.5"/>
    <x v="19"/>
    <s v="True"/>
    <s v="USD1"/>
    <n v="3.96"/>
    <n v="3.96"/>
    <s v="2%D10"/>
    <d v="2020-12-11T00:00:00"/>
    <s v="USMF"/>
    <s v="Test7260/400"/>
    <d v="2020-12-01T23:27:25"/>
    <s v="USD"/>
    <d v="2020-12-01T00:00:00"/>
    <d v="2020-12-15T00:00:00"/>
    <s v="RF_hftbqn"/>
    <x v="1"/>
    <s v="CHECK"/>
    <s v="Net14"/>
    <s v="11223344556677889900112233"/>
    <x v="0"/>
    <x v="0"/>
    <s v="US-111"/>
    <x v="0"/>
    <s v="[]"/>
    <x v="0"/>
    <x v="0"/>
  </r>
  <r>
    <n v="107.25"/>
    <x v="17"/>
    <s v="True"/>
    <s v="USD1"/>
    <n v="3.96"/>
    <n v="3.96"/>
    <s v="2%D10"/>
    <d v="2020-12-11T00:00:00"/>
    <s v="USMF"/>
    <s v="Test7260/400"/>
    <d v="2020-12-01T23:27:23"/>
    <s v="USD"/>
    <d v="2020-12-01T00:00:00"/>
    <d v="2020-12-15T00:00:00"/>
    <s v="RF_gwuyah"/>
    <x v="1"/>
    <s v="CHECK"/>
    <s v="Net14"/>
    <s v="11223344556677889900112233"/>
    <x v="0"/>
    <x v="0"/>
    <s v="US-111"/>
    <x v="0"/>
    <s v="[]"/>
    <x v="0"/>
    <x v="0"/>
  </r>
  <r>
    <n v="198.18"/>
    <x v="0"/>
    <s v="False"/>
    <s v="USD1"/>
    <n v="3.96"/>
    <n v="3.96"/>
    <s v="2%D10"/>
    <d v="2020-12-11T00:00:00"/>
    <s v="USMF"/>
    <s v="Test7260/400"/>
    <d v="2020-12-01T23:25:07"/>
    <s v="USD"/>
    <d v="2020-12-01T00:00:00"/>
    <d v="2020-12-15T00:00:00"/>
    <s v="RF_pysztm"/>
    <x v="0"/>
    <s v="CHECK"/>
    <s v="Net14"/>
    <s v="11223344556677889900112233"/>
    <x v="0"/>
    <x v="0"/>
    <s v="US-111"/>
    <x v="0"/>
    <s v="[]"/>
    <x v="0"/>
    <x v="0"/>
  </r>
  <r>
    <n v="200"/>
    <x v="20"/>
    <s v="True"/>
    <s v="USD1"/>
    <n v="3.96"/>
    <n v="3.96"/>
    <s v="2%D10"/>
    <d v="2020-12-11T00:00:00"/>
    <s v="USMF"/>
    <s v="Test7260/400"/>
    <d v="2020-12-01T23:24:55"/>
    <s v="USD"/>
    <d v="2020-12-01T00:00:00"/>
    <d v="2020-12-15T00:00:00"/>
    <s v="RF_tszkxg"/>
    <x v="0"/>
    <s v="CHECK"/>
    <s v="Net14"/>
    <s v="11223344556677889900112233"/>
    <x v="0"/>
    <x v="0"/>
    <s v="US-111"/>
    <x v="0"/>
    <s v="[]"/>
    <x v="0"/>
    <x v="0"/>
  </r>
  <r>
    <n v="470"/>
    <x v="21"/>
    <s v="True"/>
    <s v="USD1"/>
    <n v="3.96"/>
    <n v="3.96"/>
    <s v="2%D10"/>
    <d v="2020-12-11T00:00:00"/>
    <s v="USMF"/>
    <s v="Test7260/400"/>
    <d v="2020-12-01T23:24:52"/>
    <s v="USD"/>
    <d v="2020-12-01T00:00:00"/>
    <d v="2020-12-15T00:00:00"/>
    <s v="RF_pkwqzs"/>
    <x v="0"/>
    <s v="CHECK"/>
    <s v="Net14"/>
    <s v="11223344556677889900112233"/>
    <x v="0"/>
    <x v="0"/>
    <s v="US-111"/>
    <x v="0"/>
    <s v="[]"/>
    <x v="0"/>
    <x v="0"/>
  </r>
  <r>
    <n v="198.18"/>
    <x v="0"/>
    <s v="True"/>
    <m/>
    <n v="0"/>
    <n v="0"/>
    <m/>
    <m/>
    <s v="USMF"/>
    <s v="Test7260/400"/>
    <d v="2020-12-01T23:24:38"/>
    <s v="USD"/>
    <d v="2020-12-01T00:00:00"/>
    <d v="2020-12-15T00:00:00"/>
    <s v="RF_erbnok"/>
    <x v="0"/>
    <s v="ELECTRONIC"/>
    <s v="Net30"/>
    <s v="11223344556677889900112233"/>
    <x v="0"/>
    <x v="0"/>
    <s v="VendorW1099"/>
    <x v="1"/>
    <s v="[]"/>
    <x v="0"/>
    <x v="1"/>
  </r>
  <r>
    <n v="500"/>
    <x v="22"/>
    <s v="True"/>
    <s v="USD1"/>
    <n v="3.96"/>
    <n v="3.96"/>
    <s v="2%D10"/>
    <d v="2020-12-11T00:00:00"/>
    <s v="USMF"/>
    <s v="Test7260/400"/>
    <d v="2020-12-01T23:24:26"/>
    <s v="USD"/>
    <d v="2020-12-01T00:00:00"/>
    <d v="2020-12-15T00:00:00"/>
    <s v="RF_unmdga"/>
    <x v="0"/>
    <s v="CHECK"/>
    <s v="Net14"/>
    <s v="11223344556677889900112233"/>
    <x v="0"/>
    <x v="0"/>
    <s v="US-111"/>
    <x v="0"/>
    <s v="[]"/>
    <x v="0"/>
    <x v="0"/>
  </r>
  <r>
    <n v="198.18"/>
    <x v="0"/>
    <s v="True"/>
    <s v="USD1"/>
    <n v="3.96"/>
    <n v="3.96"/>
    <s v="2%D10"/>
    <d v="2020-12-11T00:00:00"/>
    <s v="USMF"/>
    <s v="Test7260/400"/>
    <d v="2020-12-01T23:24:24"/>
    <s v="USD"/>
    <d v="2020-12-01T00:00:00"/>
    <d v="2020-12-15T00:00:00"/>
    <s v="RF_oydubd"/>
    <x v="0"/>
    <s v="CHECK"/>
    <s v="Net14"/>
    <s v="11223344556677889900112233"/>
    <x v="0"/>
    <x v="0"/>
    <s v="US-111"/>
    <x v="0"/>
    <s v="[]"/>
    <x v="0"/>
    <x v="0"/>
  </r>
  <r>
    <n v="198.18"/>
    <x v="0"/>
    <s v="True"/>
    <s v="USD1"/>
    <n v="3.96"/>
    <n v="3.96"/>
    <s v="2%D10"/>
    <d v="2020-12-11T00:00:00"/>
    <s v="USMF"/>
    <s v="Test7260/400"/>
    <d v="2020-12-01T23:23:53"/>
    <s v="USD"/>
    <d v="2020-12-01T00:00:00"/>
    <d v="2020-12-15T00:00:00"/>
    <s v="RF_eixmur"/>
    <x v="0"/>
    <s v="CHECK"/>
    <s v="Net14"/>
    <s v="11223344556677889900112233"/>
    <x v="0"/>
    <x v="0"/>
    <s v="US-111"/>
    <x v="0"/>
    <s v="[]"/>
    <x v="0"/>
    <x v="0"/>
  </r>
  <r>
    <n v="198.18"/>
    <x v="23"/>
    <s v="True"/>
    <s v="EUR1"/>
    <n v="0"/>
    <n v="0"/>
    <m/>
    <m/>
    <s v="DEMF"/>
    <s v="Test7260/400"/>
    <d v="2020-12-01T23:23:45"/>
    <s v="EUR"/>
    <d v="2020-12-01T00:00:00"/>
    <d v="2020-12-15T00:00:00"/>
    <s v="RF_weszdy"/>
    <x v="0"/>
    <s v="SEPA CT"/>
    <s v="Net30"/>
    <s v="11223344556677889900112233"/>
    <x v="1"/>
    <x v="0"/>
    <s v="BELGIUM"/>
    <x v="2"/>
    <s v="[]"/>
    <x v="0"/>
    <x v="1"/>
  </r>
  <r>
    <n v="198.18"/>
    <x v="0"/>
    <s v="True"/>
    <m/>
    <n v="0"/>
    <n v="0"/>
    <m/>
    <m/>
    <s v="USSI"/>
    <s v="Test7260/400"/>
    <d v="2020-12-01T23:23:43"/>
    <s v="USD"/>
    <d v="2020-12-01T00:00:00"/>
    <d v="2020-12-15T00:00:00"/>
    <s v="RF_tohvae"/>
    <x v="0"/>
    <s v="CHECK"/>
    <s v="Net30"/>
    <s v="11223344556677889900112233"/>
    <x v="0"/>
    <x v="0"/>
    <s v="US_SI_000019"/>
    <x v="3"/>
    <s v="[]"/>
    <x v="0"/>
    <x v="1"/>
  </r>
  <r>
    <n v="198.18"/>
    <x v="0"/>
    <s v="True"/>
    <m/>
    <n v="0"/>
    <n v="0"/>
    <m/>
    <m/>
    <s v="USSI"/>
    <s v="Test7260/400"/>
    <d v="2020-12-01T23:23:41"/>
    <s v="USD"/>
    <d v="2020-12-01T00:00:00"/>
    <d v="2020-12-15T00:00:00"/>
    <s v="RF_lushqt"/>
    <x v="0"/>
    <s v="CHECK"/>
    <s v="Net30"/>
    <s v="11223344556677889900112233"/>
    <x v="0"/>
    <x v="0"/>
    <s v="US_SI_000019"/>
    <x v="3"/>
    <s v="[]"/>
    <x v="0"/>
    <x v="1"/>
  </r>
  <r>
    <n v="198.18"/>
    <x v="0"/>
    <s v="True"/>
    <m/>
    <n v="0"/>
    <n v="0"/>
    <m/>
    <m/>
    <s v="USSI"/>
    <s v="Test7260/400"/>
    <d v="2020-12-01T23:23:38"/>
    <s v="USD"/>
    <d v="2020-12-01T00:00:00"/>
    <d v="2020-12-15T00:00:00"/>
    <s v="RF_djppdm"/>
    <x v="0"/>
    <s v="CHECK"/>
    <s v="Net30"/>
    <s v="11223344556677889900112233"/>
    <x v="0"/>
    <x v="0"/>
    <s v="US_SI_000019"/>
    <x v="3"/>
    <s v="[]"/>
    <x v="0"/>
    <x v="1"/>
  </r>
  <r>
    <n v="198.18"/>
    <x v="0"/>
    <s v="True"/>
    <s v="USD1"/>
    <n v="3.96"/>
    <n v="3.96"/>
    <s v="2%D10"/>
    <d v="2020-12-11T00:00:00"/>
    <s v="USMF"/>
    <s v="Test7260/400"/>
    <d v="2020-12-01T23:23:26"/>
    <s v="USD"/>
    <d v="2020-12-01T00:00:00"/>
    <d v="2020-12-15T00:00:00"/>
    <s v="RF_xnprsm"/>
    <x v="0"/>
    <s v="CHECK"/>
    <s v="Net14"/>
    <s v="11223344556677889900112233"/>
    <x v="0"/>
    <x v="0"/>
    <s v="US-111"/>
    <x v="0"/>
    <s v="[]"/>
    <x v="0"/>
    <x v="0"/>
  </r>
  <r>
    <n v="198.18"/>
    <x v="0"/>
    <s v="True"/>
    <m/>
    <n v="0"/>
    <n v="0"/>
    <m/>
    <m/>
    <s v="USSI"/>
    <s v="Test7260/400"/>
    <d v="2020-12-01T23:23:23"/>
    <s v="USD"/>
    <d v="2020-12-01T00:00:00"/>
    <d v="2020-12-15T00:00:00"/>
    <s v="RF_dhgvaw"/>
    <x v="0"/>
    <s v="CHECK"/>
    <s v="Net30"/>
    <s v="11223344556677889900112233"/>
    <x v="0"/>
    <x v="0"/>
    <s v="US_SI_000019"/>
    <x v="3"/>
    <s v="[]"/>
    <x v="0"/>
    <x v="1"/>
  </r>
  <r>
    <n v="198.18"/>
    <x v="0"/>
    <s v="True"/>
    <s v="USD1"/>
    <n v="0"/>
    <n v="0"/>
    <m/>
    <m/>
    <s v="USMF"/>
    <s v="Test7260/400"/>
    <d v="2020-12-01T23:22:47"/>
    <s v="USD"/>
    <d v="2020-12-01T00:00:00"/>
    <d v="2020-12-15T00:00:00"/>
    <s v="RF_yovjtb"/>
    <x v="0"/>
    <s v="BRIDGING"/>
    <s v="Net30"/>
    <s v="11223344556677889900112233"/>
    <x v="0"/>
    <x v="0"/>
    <s v="DEFAULCODE"/>
    <x v="4"/>
    <s v="[]"/>
    <x v="0"/>
    <x v="1"/>
  </r>
  <r>
    <n v="198.18"/>
    <x v="0"/>
    <s v="True"/>
    <s v="USD1"/>
    <n v="3.96"/>
    <n v="3.96"/>
    <s v="2%D10"/>
    <d v="2020-12-11T00:00:00"/>
    <s v="USMF"/>
    <s v="Test7260/400"/>
    <d v="2020-12-01T23:22:45"/>
    <s v="USD"/>
    <d v="2020-12-01T00:00:00"/>
    <d v="2020-12-15T00:00:00"/>
    <s v="RF_qzazxa"/>
    <x v="0"/>
    <s v="CHECK"/>
    <s v="Net14"/>
    <s v="11223344556677889900112233"/>
    <x v="2"/>
    <x v="0"/>
    <s v="US-111"/>
    <x v="0"/>
    <s v="[]"/>
    <x v="0"/>
    <x v="0"/>
  </r>
  <r>
    <n v="198.18"/>
    <x v="0"/>
    <s v="True"/>
    <s v="USD1"/>
    <n v="3.96"/>
    <n v="3.96"/>
    <s v="2%D10"/>
    <d v="2020-12-11T00:00:00"/>
    <s v="USMF"/>
    <s v="Test7260/400"/>
    <d v="2020-12-01T23:22:43"/>
    <s v="USD"/>
    <d v="2020-12-01T00:00:00"/>
    <d v="2020-12-15T00:00:00"/>
    <s v="RF_omzlgs"/>
    <x v="0"/>
    <s v="CHECK"/>
    <s v="Net14"/>
    <s v="11223344556677889900112233"/>
    <x v="0"/>
    <x v="0"/>
    <s v="US-111"/>
    <x v="0"/>
    <s v="[]"/>
    <x v="0"/>
    <x v="0"/>
  </r>
  <r>
    <n v="198.18"/>
    <x v="0"/>
    <s v="True"/>
    <s v="USD1"/>
    <n v="3.96"/>
    <n v="3.96"/>
    <s v="2%D10"/>
    <d v="2020-12-11T00:00:00"/>
    <s v="USMF"/>
    <s v="Test7260/400"/>
    <d v="2020-12-01T23:22:41"/>
    <s v="USD"/>
    <d v="2020-12-01T00:00:00"/>
    <d v="2020-12-15T00:00:00"/>
    <s v="RF_mmpwwc"/>
    <x v="0"/>
    <s v="CHECK"/>
    <s v="Net14"/>
    <s v="11223344556677889900112233"/>
    <x v="0"/>
    <x v="0"/>
    <s v="US-111"/>
    <x v="0"/>
    <s v="[]"/>
    <x v="0"/>
    <x v="0"/>
  </r>
  <r>
    <n v="198.18"/>
    <x v="0"/>
    <s v="True"/>
    <m/>
    <n v="0"/>
    <n v="0"/>
    <m/>
    <m/>
    <s v="USSI"/>
    <s v="Test7260/400"/>
    <d v="2020-12-01T23:22:38"/>
    <s v="USD"/>
    <d v="2020-12-01T00:00:00"/>
    <d v="2020-12-15T00:00:00"/>
    <s v="RF_jwxqva"/>
    <x v="0"/>
    <s v="CHECK"/>
    <s v="Net15"/>
    <s v="11223344556677889900112233"/>
    <x v="0"/>
    <x v="0"/>
    <s v="US_SI_000007"/>
    <x v="5"/>
    <s v="[]"/>
    <x v="0"/>
    <x v="1"/>
  </r>
  <r>
    <n v="198.18"/>
    <x v="0"/>
    <s v="True"/>
    <s v="USD1"/>
    <n v="3.96"/>
    <n v="3.96"/>
    <s v="2%D10"/>
    <d v="2020-12-11T00:00:00"/>
    <s v="USMF"/>
    <s v="Test7260/400"/>
    <d v="2020-12-01T23:22:28"/>
    <s v="USD"/>
    <d v="2020-12-01T00:00:00"/>
    <d v="2020-12-15T00:00:00"/>
    <s v="RF_prunlo"/>
    <x v="0"/>
    <s v="CHECK"/>
    <s v="Net14"/>
    <s v="11223344556677889900112233"/>
    <x v="0"/>
    <x v="0"/>
    <s v="US-111"/>
    <x v="0"/>
    <s v="[]"/>
    <x v="0"/>
    <x v="0"/>
  </r>
  <r>
    <n v="198.18"/>
    <x v="0"/>
    <s v="True"/>
    <s v="USD1"/>
    <n v="3.96"/>
    <n v="3.96"/>
    <s v="2%D10"/>
    <d v="2020-12-11T00:00:00"/>
    <s v="USMF"/>
    <s v="Test7260/400"/>
    <d v="2020-12-01T23:22:26"/>
    <s v="USD"/>
    <d v="2020-12-01T00:00:00"/>
    <d v="2020-12-15T00:00:00"/>
    <s v="RF_pklpis"/>
    <x v="0"/>
    <s v="CHECK"/>
    <s v="Net14"/>
    <s v="11223344556677889900112233"/>
    <x v="0"/>
    <x v="0"/>
    <s v="US-111"/>
    <x v="0"/>
    <s v="[]"/>
    <x v="0"/>
    <x v="0"/>
  </r>
  <r>
    <n v="198.18"/>
    <x v="0"/>
    <s v="True"/>
    <s v="USD1"/>
    <n v="3.96"/>
    <n v="3.96"/>
    <s v="2%D10"/>
    <d v="2020-12-11T00:00:00"/>
    <s v="USMF"/>
    <s v="Test7260/400"/>
    <d v="2020-12-01T23:22:24"/>
    <s v="USD"/>
    <d v="2020-12-01T00:00:00"/>
    <d v="2020-12-15T00:00:00"/>
    <s v="RF_iokqko"/>
    <x v="0"/>
    <s v="CHECK"/>
    <s v="Net14"/>
    <s v="11223344556677889900112233"/>
    <x v="0"/>
    <x v="0"/>
    <s v="US-111"/>
    <x v="0"/>
    <s v="[]"/>
    <x v="0"/>
    <x v="0"/>
  </r>
  <r>
    <n v="198.18"/>
    <x v="0"/>
    <s v="True"/>
    <s v="USD1"/>
    <n v="3.96"/>
    <n v="3.96"/>
    <s v="2%D10"/>
    <d v="2020-12-11T00:00:00"/>
    <s v="USMF"/>
    <s v="Test7260/400"/>
    <d v="2020-12-01T23:21:32"/>
    <s v="USD"/>
    <d v="2020-12-01T00:00:00"/>
    <d v="2020-12-15T00:00:00"/>
    <s v="RF_ztxjei"/>
    <x v="0"/>
    <s v="CHECK"/>
    <s v="Net14"/>
    <s v="11223344556677889900112233"/>
    <x v="0"/>
    <x v="0"/>
    <s v="US-111"/>
    <x v="0"/>
    <s v="[]"/>
    <x v="0"/>
    <x v="0"/>
  </r>
  <r>
    <n v="198.18"/>
    <x v="0"/>
    <s v="True"/>
    <s v="IBAN1"/>
    <n v="0"/>
    <n v="0"/>
    <m/>
    <m/>
    <s v="USMF"/>
    <s v="Test7260/400"/>
    <d v="2020-12-01T23:21:30"/>
    <s v="USD"/>
    <d v="2020-12-01T00:00:00"/>
    <d v="2020-12-15T00:00:00"/>
    <s v="RF_lzyjed"/>
    <x v="0"/>
    <s v="CHECK"/>
    <s v="Net30"/>
    <s v="11223344556677889900112233"/>
    <x v="0"/>
    <x v="0"/>
    <s v="BLOCKED VENDOR"/>
    <x v="6"/>
    <s v="[]"/>
    <x v="0"/>
    <x v="1"/>
  </r>
  <r>
    <n v="198.18"/>
    <x v="0"/>
    <s v="True"/>
    <s v="USD1"/>
    <n v="3.96"/>
    <n v="3.96"/>
    <s v="2%D10"/>
    <d v="2020-12-11T00:00:00"/>
    <s v="USMF"/>
    <s v="Test7260/400"/>
    <d v="2020-12-01T23:21:27"/>
    <s v="USD"/>
    <d v="2020-12-01T00:00:00"/>
    <d v="2020-12-15T00:00:00"/>
    <s v="RF_bmccss"/>
    <x v="0"/>
    <s v="CHECK"/>
    <s v="Net14"/>
    <s v="11223344556677889900112233"/>
    <x v="0"/>
    <x v="0"/>
    <s v="US-111"/>
    <x v="0"/>
    <s v="[]"/>
    <x v="0"/>
    <x v="0"/>
  </r>
  <r>
    <n v="198.18"/>
    <x v="0"/>
    <s v="True"/>
    <s v="USD1"/>
    <n v="3.96"/>
    <n v="3.96"/>
    <s v="2%D10"/>
    <d v="2020-12-11T00:00:00"/>
    <s v="USMF"/>
    <s v="Test7260/400"/>
    <d v="2020-12-01T23:21:22"/>
    <s v="USD"/>
    <d v="2020-12-01T00:00:00"/>
    <d v="2020-12-15T00:00:00"/>
    <s v="RF_zmdysx"/>
    <x v="0"/>
    <s v="CHECK"/>
    <s v="Net14"/>
    <s v="11223344556677889900112233"/>
    <x v="0"/>
    <x v="0"/>
    <s v="US-111"/>
    <x v="0"/>
    <s v="[]"/>
    <x v="0"/>
    <x v="0"/>
  </r>
  <r>
    <n v="198.18"/>
    <x v="0"/>
    <s v="True"/>
    <s v="USD1"/>
    <n v="3.96"/>
    <n v="3.96"/>
    <s v="2%D10"/>
    <d v="2020-12-11T00:00:00"/>
    <s v="USMF"/>
    <s v="Test7260/400"/>
    <d v="2020-12-01T23:21:20"/>
    <s v="USD"/>
    <d v="2020-12-01T00:00:00"/>
    <d v="2020-12-15T00:00:00"/>
    <s v="RF_xiwlce"/>
    <x v="0"/>
    <s v="CHECK"/>
    <s v="Net14"/>
    <s v="11223344556677889900112233"/>
    <x v="1"/>
    <x v="0"/>
    <s v="US-111"/>
    <x v="0"/>
    <s v="[]"/>
    <x v="0"/>
    <x v="0"/>
  </r>
  <r>
    <n v="198.18"/>
    <x v="0"/>
    <s v="True"/>
    <s v="USD1"/>
    <n v="3.96"/>
    <n v="3.96"/>
    <s v="2%D10"/>
    <d v="2020-12-11T00:00:00"/>
    <s v="USMF"/>
    <s v="Test7260/400"/>
    <d v="2020-12-01T23:21:18"/>
    <s v="USD"/>
    <d v="2020-12-01T00:00:00"/>
    <d v="2020-12-15T00:00:00"/>
    <s v="RF_wykaza"/>
    <x v="0"/>
    <s v="CHECK"/>
    <s v="Net14"/>
    <s v="11223344556677889900112233"/>
    <x v="0"/>
    <x v="0"/>
    <s v="US-111"/>
    <x v="0"/>
    <s v="[]"/>
    <x v="0"/>
    <x v="0"/>
  </r>
  <r>
    <n v="198.18"/>
    <x v="0"/>
    <s v="True"/>
    <s v="USD1"/>
    <n v="3.96"/>
    <n v="3.96"/>
    <s v="2%D10"/>
    <d v="2020-12-11T00:00:00"/>
    <s v="USMF"/>
    <s v="Test7260/400"/>
    <d v="2020-12-01T23:21:15"/>
    <s v="USD"/>
    <d v="2020-12-01T00:00:00"/>
    <d v="2020-12-15T00:00:00"/>
    <s v="RF_prunlo"/>
    <x v="0"/>
    <s v="CHECK"/>
    <s v="Net14"/>
    <s v="11223344556677889900112233"/>
    <x v="3"/>
    <x v="0"/>
    <s v="US-111"/>
    <x v="0"/>
    <s v="[]"/>
    <x v="0"/>
    <x v="0"/>
  </r>
  <r>
    <n v="198.18"/>
    <x v="0"/>
    <s v="True"/>
    <s v="USD1"/>
    <n v="3.96"/>
    <n v="3.96"/>
    <s v="2%D10"/>
    <d v="2020-12-11T00:00:00"/>
    <s v="USMF"/>
    <s v="Test7260/400"/>
    <d v="2020-12-01T23:21:12"/>
    <s v="USD"/>
    <d v="2020-12-01T00:00:00"/>
    <d v="2020-12-15T00:00:00"/>
    <s v="RF_iutqsl"/>
    <x v="0"/>
    <s v="CHECK"/>
    <s v="Net14"/>
    <s v="11223344556677889900112233"/>
    <x v="0"/>
    <x v="0"/>
    <s v="US-111"/>
    <x v="0"/>
    <s v="[]"/>
    <x v="0"/>
    <x v="0"/>
  </r>
  <r>
    <n v="198.18"/>
    <x v="0"/>
    <s v="True"/>
    <s v="USD1"/>
    <n v="3.96"/>
    <n v="3.96"/>
    <s v="2%D10"/>
    <d v="2020-12-11T00:00:00"/>
    <s v="USMF"/>
    <s v="Test7260/400"/>
    <d v="2020-12-01T23:20:23"/>
    <s v="USD"/>
    <d v="2020-12-01T00:00:00"/>
    <d v="2020-12-15T00:00:00"/>
    <s v="RF_zfbnhy"/>
    <x v="0"/>
    <s v="CHECK"/>
    <s v="Net14"/>
    <s v="11223344556677889900112233"/>
    <x v="0"/>
    <x v="0"/>
    <s v="US-111"/>
    <x v="0"/>
    <s v="[]"/>
    <x v="0"/>
    <x v="0"/>
  </r>
  <r>
    <n v="198.18"/>
    <x v="0"/>
    <s v="True"/>
    <s v="USD1"/>
    <n v="3.96"/>
    <n v="3.96"/>
    <s v="2%D10"/>
    <d v="2020-12-11T00:00:00"/>
    <s v="USMF"/>
    <s v="Test7260/400"/>
    <d v="2020-12-01T23:20:21"/>
    <s v="USD"/>
    <d v="2020-12-01T00:00:00"/>
    <d v="2020-12-15T00:00:00"/>
    <s v="RF_xdtcba"/>
    <x v="0"/>
    <s v="CHECK"/>
    <s v="Net14"/>
    <s v="11223344556677889900112233"/>
    <x v="0"/>
    <x v="0"/>
    <s v="US-111"/>
    <x v="0"/>
    <s v="[]"/>
    <x v="0"/>
    <x v="0"/>
  </r>
  <r>
    <n v="198.18"/>
    <x v="0"/>
    <s v="True"/>
    <s v="USD1"/>
    <n v="3.96"/>
    <n v="3.96"/>
    <s v="2%D10"/>
    <d v="2020-12-11T00:00:00"/>
    <s v="USMF"/>
    <s v="Test7260/400"/>
    <d v="2020-12-01T23:20:18"/>
    <s v="USD"/>
    <d v="2020-12-01T00:00:00"/>
    <d v="2020-12-15T00:00:00"/>
    <s v="RF_wyawgu"/>
    <x v="0"/>
    <s v="CHECK"/>
    <s v="Net14"/>
    <s v="11223344556677889900112233"/>
    <x v="0"/>
    <x v="0"/>
    <s v="US-111"/>
    <x v="0"/>
    <s v="[]"/>
    <x v="0"/>
    <x v="0"/>
  </r>
  <r>
    <n v="198.18"/>
    <x v="0"/>
    <s v="True"/>
    <s v="USD1"/>
    <n v="3.96"/>
    <n v="3.96"/>
    <s v="2%D10"/>
    <d v="2020-12-11T00:00:00"/>
    <s v="USMF"/>
    <s v="Test7260/400"/>
    <d v="2020-12-01T23:20:16"/>
    <s v="USD"/>
    <d v="2020-12-01T00:00:00"/>
    <d v="2020-12-15T00:00:00"/>
    <s v="RF_wbmhld"/>
    <x v="0"/>
    <s v="CHECK"/>
    <s v="Net14"/>
    <s v="11223344556677889900112233"/>
    <x v="0"/>
    <x v="0"/>
    <s v="US-111"/>
    <x v="0"/>
    <s v="[]"/>
    <x v="0"/>
    <x v="0"/>
  </r>
  <r>
    <n v="198.18"/>
    <x v="0"/>
    <s v="True"/>
    <s v="USD1"/>
    <n v="3.96"/>
    <n v="3.96"/>
    <s v="2%D10"/>
    <d v="2020-12-11T00:00:00"/>
    <s v="USMF"/>
    <s v="Test7260/400"/>
    <d v="2020-12-01T23:20:14"/>
    <s v="EUR"/>
    <d v="2020-12-01T00:00:00"/>
    <d v="2020-12-15T00:00:00"/>
    <s v="RF_tboino"/>
    <x v="0"/>
    <s v="CHECK"/>
    <s v="Net14"/>
    <s v="11223344556677889900112233"/>
    <x v="0"/>
    <x v="0"/>
    <s v="US-111"/>
    <x v="0"/>
    <s v="[]"/>
    <x v="0"/>
    <x v="0"/>
  </r>
  <r>
    <n v="198.18"/>
    <x v="0"/>
    <s v="True"/>
    <s v="USD1"/>
    <n v="3.96"/>
    <n v="3.96"/>
    <s v="2%D10"/>
    <d v="2020-12-11T00:00:00"/>
    <s v="USMF"/>
    <s v="Test7260/400"/>
    <d v="2020-12-01T23:20:12"/>
    <s v="EUR"/>
    <d v="2020-12-01T00:00:00"/>
    <d v="2020-12-15T00:00:00"/>
    <s v="RF_slsjmq"/>
    <x v="0"/>
    <s v="CHECK"/>
    <s v="Net14"/>
    <s v="11223344556677889900112233"/>
    <x v="0"/>
    <x v="0"/>
    <s v="US-111"/>
    <x v="0"/>
    <s v="[]"/>
    <x v="0"/>
    <x v="0"/>
  </r>
  <r>
    <n v="198.18"/>
    <x v="0"/>
    <s v="True"/>
    <s v="USD1"/>
    <n v="3.96"/>
    <n v="3.96"/>
    <s v="2%D10"/>
    <d v="2020-12-11T00:00:00"/>
    <s v="USMF"/>
    <s v="Test7260/400"/>
    <d v="2020-12-01T23:20:09"/>
    <s v="EUR"/>
    <d v="2020-12-01T00:00:00"/>
    <d v="2020-12-15T00:00:00"/>
    <s v="RF_qtwozf"/>
    <x v="0"/>
    <s v="CHECK"/>
    <s v="Net14"/>
    <s v="11223344556677889900112233"/>
    <x v="0"/>
    <x v="0"/>
    <s v="US-111"/>
    <x v="0"/>
    <s v="[]"/>
    <x v="0"/>
    <x v="0"/>
  </r>
  <r>
    <n v="198.18"/>
    <x v="0"/>
    <s v="True"/>
    <s v="USD1"/>
    <n v="3.96"/>
    <n v="3.96"/>
    <s v="2%D10"/>
    <d v="2020-12-11T00:00:00"/>
    <s v="USMF"/>
    <s v="Test7260/400"/>
    <d v="2020-12-01T23:20:07"/>
    <s v="USD"/>
    <d v="2020-12-01T00:00:00"/>
    <d v="2020-12-15T00:00:00"/>
    <s v="RF_bkpvqd"/>
    <x v="0"/>
    <s v="CHECK"/>
    <s v="Net14"/>
    <s v="11223344556677889900112233"/>
    <x v="0"/>
    <x v="0"/>
    <s v="US-111"/>
    <x v="0"/>
    <s v="[]"/>
    <x v="0"/>
    <x v="0"/>
  </r>
  <r>
    <n v="198.18"/>
    <x v="0"/>
    <s v="True"/>
    <s v="USD1"/>
    <n v="3.96"/>
    <n v="3.96"/>
    <s v="2%D10"/>
    <d v="2020-12-11T00:00:00"/>
    <s v="USMF"/>
    <s v="Test7260/400"/>
    <d v="2020-12-01T17:54:19"/>
    <s v="USD"/>
    <d v="2020-12-01T00:00:00"/>
    <d v="2020-12-15T00:00:00"/>
    <s v="RF_xdratz"/>
    <x v="0"/>
    <s v="CHECK"/>
    <s v="Net14"/>
    <s v="11223344556677889900112233"/>
    <x v="0"/>
    <x v="0"/>
    <s v="US-111"/>
    <x v="0"/>
    <s v="[]"/>
    <x v="0"/>
    <x v="0"/>
  </r>
  <r>
    <n v="198.18"/>
    <x v="0"/>
    <s v="True"/>
    <s v="USD1"/>
    <n v="3.96"/>
    <n v="3.96"/>
    <s v="2%D10"/>
    <d v="2020-12-11T00:00:00"/>
    <s v="USMF"/>
    <s v="Test7260/400"/>
    <d v="2020-12-01T17:53:04"/>
    <s v="USD"/>
    <d v="2020-12-01T00:00:00"/>
    <d v="2020-12-15T00:00:00"/>
    <s v="RF_vpucpu"/>
    <x v="0"/>
    <s v="CHECK"/>
    <s v="Net14"/>
    <s v="11223344556677889900112233"/>
    <x v="0"/>
    <x v="0"/>
    <s v="US-111"/>
    <x v="0"/>
    <s v="[]"/>
    <x v="0"/>
    <x v="0"/>
  </r>
  <r>
    <n v="100"/>
    <x v="1"/>
    <s v="False"/>
    <s v="USD1"/>
    <n v="2"/>
    <n v="2"/>
    <s v="2%D10"/>
    <d v="2020-12-11T00:00:00"/>
    <s v="USMF"/>
    <s v="Test7260/400"/>
    <d v="2020-12-01T17:50:50"/>
    <s v="USD"/>
    <d v="2020-12-01T00:00:00"/>
    <d v="2020-12-15T00:00:00"/>
    <s v="RF_wjtaee"/>
    <x v="1"/>
    <s v="CHECK"/>
    <s v="Net14"/>
    <s v="11223344556677889900112233"/>
    <x v="0"/>
    <x v="0"/>
    <s v="US-111"/>
    <x v="0"/>
    <s v="[]"/>
    <x v="0"/>
    <x v="0"/>
  </r>
  <r>
    <n v="100"/>
    <x v="1"/>
    <s v="True"/>
    <s v="USD1"/>
    <n v="2"/>
    <n v="2"/>
    <s v="2%D10"/>
    <d v="2020-12-11T00:00:00"/>
    <s v="USMF"/>
    <s v="Test7260/400"/>
    <d v="2020-12-01T17:49:49"/>
    <s v="USD"/>
    <d v="2020-12-01T00:00:00"/>
    <d v="2020-12-15T00:00:00"/>
    <s v="RF_ejcfdi"/>
    <x v="1"/>
    <s v="CHECK"/>
    <s v="Net14"/>
    <s v="11223344556677889900112233"/>
    <x v="0"/>
    <x v="0"/>
    <s v="US-111"/>
    <x v="0"/>
    <s v="[]"/>
    <x v="0"/>
    <x v="0"/>
  </r>
  <r>
    <n v="100"/>
    <x v="1"/>
    <s v="True"/>
    <s v="USD1"/>
    <n v="2"/>
    <n v="2"/>
    <s v="2%D10"/>
    <d v="2020-12-11T00:00:00"/>
    <s v="USMF"/>
    <s v="Test7260/400"/>
    <d v="2020-12-01T17:47:56"/>
    <s v="USD"/>
    <d v="2020-12-01T00:00:00"/>
    <d v="2020-12-15T00:00:00"/>
    <s v="RF_unuoyd"/>
    <x v="1"/>
    <s v="CHECK"/>
    <s v="Net14"/>
    <s v="11223344556677889900112233"/>
    <x v="0"/>
    <x v="0"/>
    <s v="US-111"/>
    <x v="0"/>
    <s v="[]"/>
    <x v="0"/>
    <x v="0"/>
  </r>
  <r>
    <n v="182.63"/>
    <x v="2"/>
    <s v="True"/>
    <s v="USD1"/>
    <n v="3.96"/>
    <n v="3.96"/>
    <s v="2%D10"/>
    <d v="2020-12-11T00:00:00"/>
    <s v="USMF"/>
    <s v="Test7260/400"/>
    <d v="2020-12-01T17:47:52"/>
    <s v="USD"/>
    <d v="2020-12-01T00:00:00"/>
    <d v="2020-12-15T00:00:00"/>
    <s v="RF_kykqgh"/>
    <x v="1"/>
    <s v="CHECK"/>
    <s v="Net14"/>
    <s v="11223344556677889900112233"/>
    <x v="0"/>
    <x v="0"/>
    <s v="US-111"/>
    <x v="0"/>
    <s v="[]"/>
    <x v="0"/>
    <x v="0"/>
  </r>
  <r>
    <n v="123.75"/>
    <x v="3"/>
    <s v="True"/>
    <s v="USD1"/>
    <n v="2.48"/>
    <n v="2.48"/>
    <s v="2%D10"/>
    <d v="2020-12-11T00:00:00"/>
    <s v="USMF"/>
    <s v="Test7260/400"/>
    <d v="2020-12-01T17:47:08"/>
    <s v="USD"/>
    <d v="2020-12-01T00:00:00"/>
    <d v="2020-12-15T00:00:00"/>
    <s v="RF_blxqpa"/>
    <x v="1"/>
    <s v="CHECK"/>
    <s v="Net14"/>
    <s v="11223344556677889900112233"/>
    <x v="0"/>
    <x v="0"/>
    <s v="US-111"/>
    <x v="0"/>
    <s v="[]"/>
    <x v="0"/>
    <x v="0"/>
  </r>
  <r>
    <n v="124.76"/>
    <x v="4"/>
    <s v="True"/>
    <s v="USD1"/>
    <n v="2.5"/>
    <n v="2.5"/>
    <s v="2%D10"/>
    <d v="2020-12-11T00:00:00"/>
    <s v="USMF"/>
    <s v="Test7260/400"/>
    <d v="2020-12-01T17:46:22"/>
    <s v="USD"/>
    <d v="2020-12-01T00:00:00"/>
    <d v="2020-12-15T00:00:00"/>
    <s v="RF_jujzbd"/>
    <x v="1"/>
    <s v="CHECK"/>
    <s v="Net14"/>
    <s v="11223344556677889900112233"/>
    <x v="0"/>
    <x v="0"/>
    <s v="US-111"/>
    <x v="0"/>
    <s v="[]"/>
    <x v="0"/>
    <x v="0"/>
  </r>
  <r>
    <n v="140"/>
    <x v="5"/>
    <s v="True"/>
    <s v="USD1"/>
    <n v="2.8"/>
    <n v="2.8"/>
    <s v="2%D10"/>
    <d v="2020-12-11T00:00:00"/>
    <s v="USMF"/>
    <s v="Test7260/400"/>
    <d v="2020-12-01T17:46:08"/>
    <s v="USD"/>
    <d v="2020-12-01T00:00:00"/>
    <d v="2020-12-15T00:00:00"/>
    <s v="RF_wlxqnf"/>
    <x v="1"/>
    <s v="CHECK"/>
    <s v="Net14"/>
    <s v="11223344556677889900112233"/>
    <x v="0"/>
    <x v="0"/>
    <s v="US-111"/>
    <x v="0"/>
    <s v="[]"/>
    <x v="0"/>
    <x v="0"/>
  </r>
  <r>
    <n v="117.25"/>
    <x v="7"/>
    <s v="True"/>
    <s v="USD1"/>
    <n v="2.35"/>
    <n v="2.35"/>
    <s v="2%D10"/>
    <d v="2020-12-11T00:00:00"/>
    <s v="USMF"/>
    <s v="Test7260/400"/>
    <d v="2020-12-01T17:45:40"/>
    <s v="USD"/>
    <d v="2020-12-01T00:00:00"/>
    <d v="2020-12-15T00:00:00"/>
    <s v="RF_lzdhcg"/>
    <x v="1"/>
    <s v="CHECK"/>
    <s v="Net14"/>
    <s v="11223344556677889900112233"/>
    <x v="0"/>
    <x v="0"/>
    <s v="US-111"/>
    <x v="0"/>
    <s v="[]"/>
    <x v="0"/>
    <x v="0"/>
  </r>
  <r>
    <n v="124.75"/>
    <x v="6"/>
    <s v="True"/>
    <s v="USD1"/>
    <n v="2.5"/>
    <n v="2.5"/>
    <s v="2%D10"/>
    <d v="2020-12-11T00:00:00"/>
    <s v="USMF"/>
    <s v="Test7260/400"/>
    <d v="2020-12-01T17:45:37"/>
    <s v="USD"/>
    <d v="2020-12-01T00:00:00"/>
    <d v="2020-12-15T00:00:00"/>
    <s v="RF_exfcxt"/>
    <x v="1"/>
    <s v="CHECK"/>
    <s v="Net14"/>
    <s v="11223344556677889900112233"/>
    <x v="1"/>
    <x v="0"/>
    <s v="US-111"/>
    <x v="0"/>
    <s v="[]"/>
    <x v="0"/>
    <x v="0"/>
  </r>
  <r>
    <n v="98.62"/>
    <x v="9"/>
    <s v="True"/>
    <s v="USD1"/>
    <n v="3.96"/>
    <n v="3.96"/>
    <s v="2%D10"/>
    <d v="2020-12-11T00:00:00"/>
    <s v="USMF"/>
    <s v="Test7260/400"/>
    <d v="2020-12-01T17:45:24"/>
    <s v="USD"/>
    <d v="2020-12-01T00:00:00"/>
    <d v="2020-12-15T00:00:00"/>
    <s v="RF_vpyozr"/>
    <x v="1"/>
    <s v="CHECK"/>
    <s v="Net14"/>
    <s v="11223344556677889900112233"/>
    <x v="2"/>
    <x v="0"/>
    <s v="US-111"/>
    <x v="0"/>
    <s v="[]"/>
    <x v="0"/>
    <x v="0"/>
  </r>
  <r>
    <n v="121.75"/>
    <x v="8"/>
    <s v="True"/>
    <s v="USD1"/>
    <n v="2.44"/>
    <n v="2.44"/>
    <s v="2%D10"/>
    <d v="2020-12-11T00:00:00"/>
    <s v="USMF"/>
    <s v="Test7260/400"/>
    <d v="2020-12-01T17:45:22"/>
    <s v="USD"/>
    <d v="2020-12-01T00:00:00"/>
    <d v="2020-12-15T00:00:00"/>
    <s v="RF_finysb"/>
    <x v="1"/>
    <s v="CHECK"/>
    <s v="Net14"/>
    <s v="11223344556677889900112233"/>
    <x v="0"/>
    <x v="0"/>
    <s v="US-111"/>
    <x v="0"/>
    <s v="[]"/>
    <x v="0"/>
    <x v="0"/>
  </r>
  <r>
    <n v="153.41"/>
    <x v="10"/>
    <s v="True"/>
    <s v="USD1"/>
    <n v="3.07"/>
    <n v="3.07"/>
    <s v="2%D10"/>
    <d v="2020-12-11T00:00:00"/>
    <s v="USMF"/>
    <s v="Test7260/400"/>
    <d v="2020-12-01T17:45:05"/>
    <s v="USD"/>
    <d v="2020-12-01T00:00:00"/>
    <d v="2020-12-15T00:00:00"/>
    <s v="RF_ecyiuk"/>
    <x v="1"/>
    <s v="CHECK"/>
    <s v="Net14"/>
    <s v="11223344556677889900112233"/>
    <x v="0"/>
    <x v="0"/>
    <s v="US-111"/>
    <x v="0"/>
    <s v="[]"/>
    <x v="0"/>
    <x v="0"/>
  </r>
  <r>
    <n v="98.61"/>
    <x v="11"/>
    <s v="True"/>
    <s v="USD1"/>
    <n v="1.97"/>
    <n v="1.97"/>
    <s v="2%D10"/>
    <d v="2020-12-11T00:00:00"/>
    <s v="USMF"/>
    <s v="Test7260/400"/>
    <d v="2020-12-01T17:44:17"/>
    <s v="USD"/>
    <d v="2020-12-01T00:00:00"/>
    <d v="2020-12-15T00:00:00"/>
    <s v="RF_rnklnz"/>
    <x v="1"/>
    <s v="CHECK"/>
    <s v="Net14"/>
    <s v="11223344556677889900112233"/>
    <x v="0"/>
    <x v="0"/>
    <s v="US-111"/>
    <x v="0"/>
    <s v="[]"/>
    <x v="0"/>
    <x v="0"/>
  </r>
  <r>
    <n v="90"/>
    <x v="12"/>
    <s v="True"/>
    <s v="USD1"/>
    <n v="1.8"/>
    <n v="1.8"/>
    <s v="2%D10"/>
    <d v="2020-12-11T00:00:00"/>
    <s v="USMF"/>
    <s v="Test7260/400"/>
    <d v="2020-12-01T17:44:04"/>
    <s v="USD"/>
    <d v="2020-12-01T00:00:00"/>
    <d v="2020-12-15T00:00:00"/>
    <s v="RF_xldqha"/>
    <x v="1"/>
    <s v="CHECK"/>
    <s v="Net14"/>
    <s v="11223344556677889900112233"/>
    <x v="0"/>
    <x v="0"/>
    <s v="US-111"/>
    <x v="0"/>
    <s v="[]"/>
    <x v="0"/>
    <x v="0"/>
  </r>
  <r>
    <n v="81"/>
    <x v="13"/>
    <s v="True"/>
    <s v="USD1"/>
    <n v="1.62"/>
    <n v="1.62"/>
    <s v="2%D10"/>
    <d v="2020-12-11T00:00:00"/>
    <s v="USMF"/>
    <s v="Test7260/400"/>
    <d v="2020-12-01T17:44:02"/>
    <s v="USD"/>
    <d v="2020-12-01T00:00:00"/>
    <d v="2020-12-15T00:00:00"/>
    <s v="RF_cgdjzh"/>
    <x v="1"/>
    <s v="CHECK"/>
    <s v="Net14"/>
    <s v="11223344556677889900112233"/>
    <x v="0"/>
    <x v="0"/>
    <s v="US-111"/>
    <x v="0"/>
    <s v="[]"/>
    <x v="0"/>
    <x v="0"/>
  </r>
  <r>
    <n v="365.28"/>
    <x v="14"/>
    <s v="True"/>
    <s v="USD1"/>
    <n v="7.31"/>
    <n v="7.31"/>
    <s v="2%D10"/>
    <d v="2020-12-11T00:00:00"/>
    <s v="USMF"/>
    <s v="Test7260/400"/>
    <d v="2020-12-01T17:43:51"/>
    <s v="USD"/>
    <d v="2020-12-01T00:00:00"/>
    <d v="2020-12-15T00:00:00"/>
    <s v="RF_zuslvi"/>
    <x v="1"/>
    <s v="CHECK"/>
    <s v="Net14"/>
    <s v="11223344556677889900112233"/>
    <x v="0"/>
    <x v="0"/>
    <s v="US-111"/>
    <x v="0"/>
    <s v="[]"/>
    <x v="0"/>
    <x v="0"/>
  </r>
  <r>
    <n v="90"/>
    <x v="12"/>
    <s v="True"/>
    <s v="USD1"/>
    <n v="3.96"/>
    <n v="3.96"/>
    <s v="2%D10"/>
    <d v="2020-12-11T00:00:00"/>
    <s v="USMF"/>
    <s v="Test7260/400"/>
    <d v="2020-12-01T17:43:47"/>
    <s v="USD"/>
    <d v="2020-12-01T00:00:00"/>
    <d v="2020-12-15T00:00:00"/>
    <s v="RF_koenao"/>
    <x v="1"/>
    <s v="CHECK"/>
    <s v="Net14"/>
    <s v="11223344556677889900112233"/>
    <x v="2"/>
    <x v="0"/>
    <s v="US-111"/>
    <x v="0"/>
    <s v="[]"/>
    <x v="0"/>
    <x v="0"/>
  </r>
  <r>
    <n v="365.25"/>
    <x v="15"/>
    <s v="True"/>
    <s v="USD1"/>
    <n v="7.31"/>
    <n v="7.31"/>
    <s v="2%D10"/>
    <d v="2020-12-11T00:00:00"/>
    <s v="USMF"/>
    <s v="Test7260/400"/>
    <d v="2020-12-01T17:43:31"/>
    <s v="USD"/>
    <d v="2020-12-01T00:00:00"/>
    <d v="2020-12-15T00:00:00"/>
    <s v="RF_ymqbhs"/>
    <x v="1"/>
    <s v="CHECK"/>
    <s v="Net14"/>
    <s v="11223344556677889900112233"/>
    <x v="0"/>
    <x v="0"/>
    <s v="US-111"/>
    <x v="0"/>
    <s v="[]"/>
    <x v="0"/>
    <x v="0"/>
  </r>
  <r>
    <n v="365.25"/>
    <x v="15"/>
    <s v="True"/>
    <s v="USD1"/>
    <n v="7.31"/>
    <n v="7.31"/>
    <s v="2%D10"/>
    <d v="2020-12-11T00:00:00"/>
    <s v="USMF"/>
    <s v="Test7260/400"/>
    <d v="2020-12-01T17:43:19"/>
    <s v="USD"/>
    <d v="2020-12-01T00:00:00"/>
    <d v="2020-12-15T00:00:00"/>
    <s v="RF_yfdcww"/>
    <x v="1"/>
    <s v="CHECK"/>
    <s v="Net14"/>
    <s v="11223344556677889900112233"/>
    <x v="2"/>
    <x v="0"/>
    <s v="US-111"/>
    <x v="0"/>
    <s v="[]"/>
    <x v="0"/>
    <x v="0"/>
  </r>
  <r>
    <n v="365.25"/>
    <x v="15"/>
    <s v="True"/>
    <s v="USD1"/>
    <n v="7.31"/>
    <n v="7.31"/>
    <s v="2%D10"/>
    <d v="2020-12-11T00:00:00"/>
    <s v="USMF"/>
    <s v="Test7260/400"/>
    <d v="2020-12-01T17:43:16"/>
    <s v="USD"/>
    <d v="2020-12-01T00:00:00"/>
    <d v="2020-12-15T00:00:00"/>
    <s v="RF_fbfwen"/>
    <x v="1"/>
    <s v="CHECK"/>
    <s v="Net14"/>
    <s v="11223344556677889900112233"/>
    <x v="0"/>
    <x v="0"/>
    <s v="US-111"/>
    <x v="0"/>
    <s v="[]"/>
    <x v="0"/>
    <x v="0"/>
  </r>
  <r>
    <n v="53.63"/>
    <x v="18"/>
    <s v="True"/>
    <s v="USD1"/>
    <n v="3.96"/>
    <n v="3.96"/>
    <s v="2%D10"/>
    <d v="2020-12-11T00:00:00"/>
    <s v="USMF"/>
    <s v="Test7260/400"/>
    <d v="2020-12-01T17:41:22"/>
    <s v="USD"/>
    <d v="2020-12-01T00:00:00"/>
    <d v="2020-12-15T00:00:00"/>
    <s v="RF_vyojxw"/>
    <x v="1"/>
    <s v="CHECK"/>
    <s v="Net14"/>
    <s v="11223344556677889900112233"/>
    <x v="0"/>
    <x v="0"/>
    <s v="US-111"/>
    <x v="0"/>
    <s v="[]"/>
    <x v="0"/>
    <x v="0"/>
  </r>
  <r>
    <n v="243.5"/>
    <x v="16"/>
    <s v="True"/>
    <s v="USD1"/>
    <n v="4.87"/>
    <n v="4.87"/>
    <s v="2%D10"/>
    <d v="2020-12-11T00:00:00"/>
    <s v="USMF"/>
    <s v="Test7260/400"/>
    <d v="2020-12-01T17:41:20"/>
    <s v="USD"/>
    <d v="2020-12-01T00:00:00"/>
    <d v="2020-12-15T00:00:00"/>
    <s v="RF_odunyn"/>
    <x v="1"/>
    <s v="CHECK"/>
    <s v="Net14"/>
    <s v="11223344556677889900112233"/>
    <x v="0"/>
    <x v="0"/>
    <s v="US-111"/>
    <x v="0"/>
    <s v="[]"/>
    <x v="0"/>
    <x v="0"/>
  </r>
  <r>
    <n v="107.25"/>
    <x v="17"/>
    <s v="True"/>
    <s v="USD1"/>
    <n v="3.96"/>
    <n v="3.96"/>
    <s v="2%D10"/>
    <d v="2020-12-11T00:00:00"/>
    <s v="USMF"/>
    <s v="Test7260/400"/>
    <d v="2020-12-01T17:41:18"/>
    <s v="USD"/>
    <d v="2020-12-01T00:00:00"/>
    <d v="2020-12-15T00:00:00"/>
    <s v="RF_mfveac"/>
    <x v="1"/>
    <s v="CHECK"/>
    <s v="Net14"/>
    <s v="11223344556677889900112233"/>
    <x v="0"/>
    <x v="0"/>
    <s v="US-111"/>
    <x v="0"/>
    <s v="[]"/>
    <x v="0"/>
    <x v="0"/>
  </r>
  <r>
    <n v="107.25"/>
    <x v="17"/>
    <s v="True"/>
    <s v="USD1"/>
    <n v="3.96"/>
    <n v="3.96"/>
    <s v="2%D10"/>
    <d v="2020-12-11T00:00:00"/>
    <s v="USMF"/>
    <s v="Test7260/400"/>
    <d v="2020-12-01T17:41:15"/>
    <s v="USD"/>
    <d v="2020-12-01T00:00:00"/>
    <d v="2020-12-15T00:00:00"/>
    <s v="RF_lspdwm"/>
    <x v="1"/>
    <s v="CHECK"/>
    <s v="Net14"/>
    <s v="11223344556677889900112233"/>
    <x v="0"/>
    <x v="0"/>
    <s v="US-111"/>
    <x v="0"/>
    <s v="[]"/>
    <x v="0"/>
    <x v="0"/>
  </r>
  <r>
    <n v="214.5"/>
    <x v="19"/>
    <s v="True"/>
    <s v="USD1"/>
    <n v="3.96"/>
    <n v="3.96"/>
    <s v="2%D10"/>
    <d v="2020-12-11T00:00:00"/>
    <s v="USMF"/>
    <s v="Test7260/400"/>
    <d v="2020-12-01T17:41:13"/>
    <s v="USD"/>
    <d v="2020-12-01T00:00:00"/>
    <d v="2020-12-15T00:00:00"/>
    <s v="RF_kpvolr"/>
    <x v="1"/>
    <s v="CHECK"/>
    <s v="Net14"/>
    <s v="11223344556677889900112233"/>
    <x v="0"/>
    <x v="0"/>
    <s v="US-111"/>
    <x v="0"/>
    <s v="[]"/>
    <x v="0"/>
    <x v="0"/>
  </r>
  <r>
    <n v="121.75"/>
    <x v="8"/>
    <s v="True"/>
    <s v="USD1"/>
    <n v="3.96"/>
    <n v="3.96"/>
    <s v="2%D10"/>
    <d v="2020-12-11T00:00:00"/>
    <s v="USMF"/>
    <s v="Test7260/400"/>
    <d v="2020-12-01T17:41:11"/>
    <s v="USD"/>
    <d v="2020-12-01T00:00:00"/>
    <d v="2020-12-15T00:00:00"/>
    <s v="RF_dpifgi"/>
    <x v="1"/>
    <s v="CHECK"/>
    <s v="Net14"/>
    <s v="11223344556677889900112233"/>
    <x v="1"/>
    <x v="0"/>
    <s v="US-111"/>
    <x v="0"/>
    <s v="[]"/>
    <x v="0"/>
    <x v="0"/>
  </r>
  <r>
    <n v="121.75"/>
    <x v="8"/>
    <s v="True"/>
    <s v="USD1"/>
    <n v="2.44"/>
    <n v="2.44"/>
    <s v="2%D10"/>
    <d v="2020-12-11T00:00:00"/>
    <s v="USMF"/>
    <s v="Test7260/400"/>
    <d v="2020-12-01T17:41:09"/>
    <s v="USD"/>
    <d v="2020-12-01T00:00:00"/>
    <d v="2020-12-15T00:00:00"/>
    <s v="RF_cuaqtv"/>
    <x v="1"/>
    <s v="CHECK"/>
    <s v="Net14"/>
    <s v="11223344556677889900112233"/>
    <x v="0"/>
    <x v="0"/>
    <s v="US-111"/>
    <x v="0"/>
    <s v="[]"/>
    <x v="0"/>
    <x v="0"/>
  </r>
  <r>
    <n v="243.5"/>
    <x v="16"/>
    <s v="True"/>
    <s v="USD1"/>
    <n v="3.96"/>
    <n v="3.96"/>
    <s v="2%D10"/>
    <d v="2020-12-11T00:00:00"/>
    <s v="USMF"/>
    <s v="Test7260/400"/>
    <d v="2020-12-01T17:41:07"/>
    <s v="USD"/>
    <d v="2020-12-01T00:00:00"/>
    <d v="2020-12-15T00:00:00"/>
    <s v="RF_asrrqk"/>
    <x v="1"/>
    <s v="CHECK"/>
    <s v="Net14"/>
    <s v="11223344556677889900112233"/>
    <x v="2"/>
    <x v="0"/>
    <s v="US-111"/>
    <x v="0"/>
    <s v="[]"/>
    <x v="0"/>
    <x v="0"/>
  </r>
  <r>
    <n v="198.18"/>
    <x v="0"/>
    <s v="False"/>
    <s v="USD1"/>
    <n v="3.96"/>
    <n v="3.96"/>
    <s v="2%D10"/>
    <d v="2020-12-11T00:00:00"/>
    <s v="USMF"/>
    <s v="Test7260/400"/>
    <d v="2020-12-01T17:38:37"/>
    <s v="USD"/>
    <d v="2020-12-01T00:00:00"/>
    <d v="2020-12-15T00:00:00"/>
    <s v="RF_ebyjkt"/>
    <x v="0"/>
    <s v="CHECK"/>
    <s v="Net14"/>
    <s v="11223344556677889900112233"/>
    <x v="0"/>
    <x v="0"/>
    <s v="US-111"/>
    <x v="0"/>
    <s v="[]"/>
    <x v="0"/>
    <x v="0"/>
  </r>
  <r>
    <n v="200"/>
    <x v="20"/>
    <s v="True"/>
    <s v="USD1"/>
    <n v="3.96"/>
    <n v="3.96"/>
    <s v="2%D10"/>
    <d v="2020-12-11T00:00:00"/>
    <s v="USMF"/>
    <s v="Test7260/400"/>
    <d v="2020-12-01T17:38:29"/>
    <s v="USD"/>
    <d v="2020-12-01T00:00:00"/>
    <d v="2020-12-15T00:00:00"/>
    <s v="RF_ytcjuf"/>
    <x v="0"/>
    <s v="CHECK"/>
    <s v="Net14"/>
    <s v="11223344556677889900112233"/>
    <x v="0"/>
    <x v="0"/>
    <s v="US-111"/>
    <x v="0"/>
    <s v="[]"/>
    <x v="0"/>
    <x v="0"/>
  </r>
  <r>
    <n v="198.18"/>
    <x v="0"/>
    <s v="True"/>
    <m/>
    <n v="0"/>
    <n v="0"/>
    <m/>
    <m/>
    <s v="USMF"/>
    <s v="Test7260/400"/>
    <d v="2020-12-01T17:38:27"/>
    <s v="USD"/>
    <d v="2020-12-01T00:00:00"/>
    <d v="2020-12-15T00:00:00"/>
    <s v="RF_umxlio"/>
    <x v="0"/>
    <s v="ELECTRONIC"/>
    <s v="Net30"/>
    <s v="11223344556677889900112233"/>
    <x v="1"/>
    <x v="0"/>
    <s v="VendorW1099"/>
    <x v="1"/>
    <s v="[]"/>
    <x v="0"/>
    <x v="1"/>
  </r>
  <r>
    <n v="470"/>
    <x v="21"/>
    <s v="True"/>
    <s v="USD1"/>
    <n v="3.96"/>
    <n v="3.96"/>
    <s v="2%D10"/>
    <d v="2020-12-11T00:00:00"/>
    <s v="USMF"/>
    <s v="Test7260/400"/>
    <d v="2020-12-01T17:38:25"/>
    <s v="USD"/>
    <d v="2020-12-01T00:00:00"/>
    <d v="2020-12-15T00:00:00"/>
    <s v="RF_qdncna"/>
    <x v="0"/>
    <s v="CHECK"/>
    <s v="Net14"/>
    <s v="11223344556677889900112233"/>
    <x v="0"/>
    <x v="0"/>
    <s v="US-111"/>
    <x v="0"/>
    <s v="[]"/>
    <x v="0"/>
    <x v="0"/>
  </r>
  <r>
    <n v="500"/>
    <x v="22"/>
    <s v="True"/>
    <s v="USD1"/>
    <n v="3.96"/>
    <n v="3.96"/>
    <s v="2%D10"/>
    <d v="2020-12-11T00:00:00"/>
    <s v="USMF"/>
    <s v="Test7260/400"/>
    <d v="2020-12-01T17:38:22"/>
    <s v="USD"/>
    <d v="2020-12-01T00:00:00"/>
    <d v="2020-12-15T00:00:00"/>
    <s v="RF_dpyepg"/>
    <x v="0"/>
    <s v="CHECK"/>
    <s v="Net14"/>
    <s v="11223344556677889900112233"/>
    <x v="0"/>
    <x v="0"/>
    <s v="US-111"/>
    <x v="0"/>
    <s v="[]"/>
    <x v="0"/>
    <x v="0"/>
  </r>
  <r>
    <n v="198.18"/>
    <x v="0"/>
    <s v="True"/>
    <s v="USD1"/>
    <n v="3.96"/>
    <n v="3.96"/>
    <s v="2%D10"/>
    <d v="2020-12-11T00:00:00"/>
    <s v="USMF"/>
    <s v="Test7260/400"/>
    <d v="2020-12-01T17:38:07"/>
    <s v="USD"/>
    <d v="2020-12-01T00:00:00"/>
    <d v="2020-12-15T00:00:00"/>
    <s v="RF_nruvym"/>
    <x v="0"/>
    <s v="CHECK"/>
    <s v="Net14"/>
    <s v="11223344556677889900112233"/>
    <x v="0"/>
    <x v="0"/>
    <s v="US-111"/>
    <x v="0"/>
    <s v="[]"/>
    <x v="0"/>
    <x v="0"/>
  </r>
  <r>
    <n v="198.18"/>
    <x v="23"/>
    <s v="True"/>
    <s v="EUR1"/>
    <n v="0"/>
    <n v="0"/>
    <m/>
    <m/>
    <s v="DEMF"/>
    <s v="Test7260/400"/>
    <d v="2020-12-01T17:37:40"/>
    <s v="EUR"/>
    <d v="2020-12-01T00:00:00"/>
    <d v="2020-12-15T00:00:00"/>
    <s v="RF_tietyj"/>
    <x v="0"/>
    <s v="SEPA CT"/>
    <s v="Net30"/>
    <s v="11223344556677889900112233"/>
    <x v="0"/>
    <x v="0"/>
    <s v="BELGIUM"/>
    <x v="2"/>
    <s v="[]"/>
    <x v="0"/>
    <x v="1"/>
  </r>
  <r>
    <n v="198.18"/>
    <x v="0"/>
    <s v="True"/>
    <s v="USD1"/>
    <n v="3.96"/>
    <n v="3.96"/>
    <s v="2%D10"/>
    <d v="2020-12-11T00:00:00"/>
    <s v="USMF"/>
    <s v="Test7260/400"/>
    <d v="2020-12-01T17:37:37"/>
    <s v="USD"/>
    <d v="2020-12-01T00:00:00"/>
    <d v="2020-12-15T00:00:00"/>
    <s v="RF_qqexrl"/>
    <x v="0"/>
    <s v="CHECK"/>
    <s v="Net14"/>
    <s v="11223344556677889900112233"/>
    <x v="0"/>
    <x v="0"/>
    <s v="US-111"/>
    <x v="0"/>
    <s v="[]"/>
    <x v="0"/>
    <x v="0"/>
  </r>
  <r>
    <n v="198.18"/>
    <x v="0"/>
    <s v="True"/>
    <m/>
    <n v="0"/>
    <n v="0"/>
    <m/>
    <m/>
    <s v="USSI"/>
    <s v="Test7260/400"/>
    <d v="2020-12-01T17:37:22"/>
    <s v="USD"/>
    <d v="2020-12-01T00:00:00"/>
    <d v="2020-12-15T00:00:00"/>
    <s v="RF_aolivj"/>
    <x v="0"/>
    <s v="CHECK"/>
    <s v="Net30"/>
    <s v="11223344556677889900112233"/>
    <x v="0"/>
    <x v="0"/>
    <s v="US_SI_000019"/>
    <x v="3"/>
    <s v="[]"/>
    <x v="0"/>
    <x v="1"/>
  </r>
  <r>
    <n v="198.18"/>
    <x v="0"/>
    <s v="True"/>
    <m/>
    <n v="0"/>
    <n v="0"/>
    <m/>
    <m/>
    <s v="USSI"/>
    <s v="Test7260/400"/>
    <d v="2020-12-01T17:37:14"/>
    <s v="USD"/>
    <d v="2020-12-01T00:00:00"/>
    <d v="2020-12-15T00:00:00"/>
    <s v="RF_xaorcb"/>
    <x v="0"/>
    <s v="CHECK"/>
    <s v="Net30"/>
    <s v="11223344556677889900112233"/>
    <x v="0"/>
    <x v="0"/>
    <s v="US_SI_000019"/>
    <x v="3"/>
    <s v="[]"/>
    <x v="0"/>
    <x v="1"/>
  </r>
  <r>
    <n v="198.18"/>
    <x v="0"/>
    <s v="True"/>
    <s v="USD1"/>
    <n v="3.96"/>
    <n v="3.96"/>
    <s v="2%D10"/>
    <d v="2020-12-11T00:00:00"/>
    <s v="USMF"/>
    <s v="Test7260/400"/>
    <d v="2020-12-01T17:37:12"/>
    <s v="USD"/>
    <d v="2020-12-01T00:00:00"/>
    <d v="2020-12-15T00:00:00"/>
    <s v="RF_uszqjf"/>
    <x v="0"/>
    <s v="CHECK"/>
    <s v="Net14"/>
    <s v="11223344556677889900112233"/>
    <x v="0"/>
    <x v="0"/>
    <s v="US-111"/>
    <x v="0"/>
    <s v="[]"/>
    <x v="0"/>
    <x v="0"/>
  </r>
  <r>
    <n v="198.18"/>
    <x v="0"/>
    <s v="True"/>
    <m/>
    <n v="0"/>
    <n v="0"/>
    <m/>
    <m/>
    <s v="USSI"/>
    <s v="Test7260/400"/>
    <d v="2020-12-01T17:37:10"/>
    <s v="USD"/>
    <d v="2020-12-01T00:00:00"/>
    <d v="2020-12-15T00:00:00"/>
    <s v="RF_qmzsnl"/>
    <x v="0"/>
    <s v="CHECK"/>
    <s v="Net30"/>
    <s v="11223344556677889900112233"/>
    <x v="0"/>
    <x v="0"/>
    <s v="US_SI_000019"/>
    <x v="3"/>
    <s v="[]"/>
    <x v="0"/>
    <x v="1"/>
  </r>
  <r>
    <n v="198.18"/>
    <x v="0"/>
    <s v="True"/>
    <m/>
    <n v="0"/>
    <n v="0"/>
    <m/>
    <m/>
    <s v="USSI"/>
    <s v="Test7260/400"/>
    <d v="2020-12-01T17:37:08"/>
    <s v="USD"/>
    <d v="2020-12-01T00:00:00"/>
    <d v="2020-12-15T00:00:00"/>
    <s v="RF_ivpfrm"/>
    <x v="0"/>
    <s v="CHECK"/>
    <s v="Net30"/>
    <s v="11223344556677889900112233"/>
    <x v="0"/>
    <x v="0"/>
    <s v="US_SI_000019"/>
    <x v="3"/>
    <s v="[]"/>
    <x v="0"/>
    <x v="1"/>
  </r>
  <r>
    <n v="198.18"/>
    <x v="0"/>
    <s v="True"/>
    <m/>
    <n v="0"/>
    <n v="0"/>
    <m/>
    <m/>
    <s v="USSI"/>
    <s v="Test7260/400"/>
    <d v="2020-12-01T17:36:37"/>
    <s v="USD"/>
    <d v="2020-12-01T00:00:00"/>
    <d v="2020-12-15T00:00:00"/>
    <s v="RF_zqfbds"/>
    <x v="0"/>
    <s v="CHECK"/>
    <s v="Net15"/>
    <s v="11223344556677889900112233"/>
    <x v="0"/>
    <x v="0"/>
    <s v="US_SI_000007"/>
    <x v="5"/>
    <s v="[]"/>
    <x v="0"/>
    <x v="1"/>
  </r>
  <r>
    <n v="198.18"/>
    <x v="0"/>
    <s v="True"/>
    <s v="USD1"/>
    <n v="0"/>
    <n v="0"/>
    <m/>
    <m/>
    <s v="USMF"/>
    <s v="Test7260/400"/>
    <d v="2020-12-01T17:36:34"/>
    <s v="USD"/>
    <d v="2020-12-01T00:00:00"/>
    <d v="2020-12-15T00:00:00"/>
    <s v="RF_jvaydk"/>
    <x v="0"/>
    <s v="BRIDGING"/>
    <s v="Net30"/>
    <s v="11223344556677889900112233"/>
    <x v="0"/>
    <x v="0"/>
    <s v="DEFAULCODE"/>
    <x v="4"/>
    <s v="[]"/>
    <x v="0"/>
    <x v="1"/>
  </r>
  <r>
    <n v="198.18"/>
    <x v="0"/>
    <s v="True"/>
    <s v="USD1"/>
    <n v="3.96"/>
    <n v="3.96"/>
    <s v="2%D10"/>
    <d v="2020-12-11T00:00:00"/>
    <s v="USMF"/>
    <s v="Test7260/400"/>
    <d v="2020-12-01T17:36:31"/>
    <s v="USD"/>
    <d v="2020-12-01T00:00:00"/>
    <d v="2020-12-15T00:00:00"/>
    <s v="RF_iqllrd"/>
    <x v="0"/>
    <s v="CHECK"/>
    <s v="Net14"/>
    <s v="11223344556677889900112233"/>
    <x v="1"/>
    <x v="0"/>
    <s v="US-111"/>
    <x v="0"/>
    <s v="[]"/>
    <x v="0"/>
    <x v="0"/>
  </r>
  <r>
    <n v="198.18"/>
    <x v="0"/>
    <s v="True"/>
    <s v="USD1"/>
    <n v="3.96"/>
    <n v="3.96"/>
    <s v="2%D10"/>
    <d v="2020-12-11T00:00:00"/>
    <s v="USMF"/>
    <s v="Test7260/400"/>
    <d v="2020-12-01T17:36:20"/>
    <s v="USD"/>
    <d v="2020-12-01T00:00:00"/>
    <d v="2020-12-15T00:00:00"/>
    <s v="RF_xonsam"/>
    <x v="0"/>
    <s v="CHECK"/>
    <s v="Net14"/>
    <s v="11223344556677889900112233"/>
    <x v="0"/>
    <x v="0"/>
    <s v="US-111"/>
    <x v="0"/>
    <s v="[]"/>
    <x v="0"/>
    <x v="0"/>
  </r>
  <r>
    <n v="198.18"/>
    <x v="0"/>
    <s v="True"/>
    <s v="USD1"/>
    <n v="3.96"/>
    <n v="3.96"/>
    <s v="2%D10"/>
    <d v="2020-12-11T00:00:00"/>
    <s v="USMF"/>
    <s v="Test7260/400"/>
    <d v="2020-12-01T17:36:17"/>
    <s v="USD"/>
    <d v="2020-12-01T00:00:00"/>
    <d v="2020-12-15T00:00:00"/>
    <s v="RF_xbmwfy"/>
    <x v="0"/>
    <s v="CHECK"/>
    <s v="Net14"/>
    <s v="11223344556677889900112233"/>
    <x v="2"/>
    <x v="0"/>
    <s v="US-111"/>
    <x v="0"/>
    <s v="[]"/>
    <x v="0"/>
    <x v="0"/>
  </r>
  <r>
    <n v="198.18"/>
    <x v="0"/>
    <s v="True"/>
    <s v="USD1"/>
    <n v="3.96"/>
    <n v="3.96"/>
    <s v="2%D10"/>
    <d v="2020-12-11T00:00:00"/>
    <s v="USMF"/>
    <s v="Test7260/400"/>
    <d v="2020-12-01T17:36:15"/>
    <s v="USD"/>
    <d v="2020-12-01T00:00:00"/>
    <d v="2020-12-15T00:00:00"/>
    <s v="RF_gnegfv"/>
    <x v="0"/>
    <s v="CHECK"/>
    <s v="Net14"/>
    <s v="11223344556677889900112233"/>
    <x v="0"/>
    <x v="0"/>
    <s v="US-111"/>
    <x v="0"/>
    <s v="[]"/>
    <x v="0"/>
    <x v="0"/>
  </r>
  <r>
    <n v="198.18"/>
    <x v="0"/>
    <s v="True"/>
    <s v="USD1"/>
    <n v="3.96"/>
    <n v="3.96"/>
    <s v="2%D10"/>
    <d v="2020-12-11T00:00:00"/>
    <s v="USMF"/>
    <s v="Test7260/400"/>
    <d v="2020-12-01T17:36:02"/>
    <s v="USD"/>
    <d v="2020-12-01T00:00:00"/>
    <d v="2020-12-15T00:00:00"/>
    <s v="RF_pbhvpd"/>
    <x v="0"/>
    <s v="CHECK"/>
    <s v="Net14"/>
    <s v="11223344556677889900112233"/>
    <x v="0"/>
    <x v="0"/>
    <s v="US-111"/>
    <x v="0"/>
    <s v="[]"/>
    <x v="0"/>
    <x v="0"/>
  </r>
  <r>
    <n v="198.18"/>
    <x v="0"/>
    <s v="True"/>
    <s v="USD1"/>
    <n v="3.96"/>
    <n v="3.96"/>
    <s v="2%D10"/>
    <d v="2020-12-11T00:00:00"/>
    <s v="USMF"/>
    <s v="Test7260/400"/>
    <d v="2020-12-01T17:36:00"/>
    <s v="USD"/>
    <d v="2020-12-01T00:00:00"/>
    <d v="2020-12-15T00:00:00"/>
    <s v="RF_ihfuib"/>
    <x v="0"/>
    <s v="CHECK"/>
    <s v="Net14"/>
    <s v="11223344556677889900112233"/>
    <x v="0"/>
    <x v="0"/>
    <s v="US-111"/>
    <x v="0"/>
    <s v="[]"/>
    <x v="0"/>
    <x v="0"/>
  </r>
  <r>
    <n v="198.18"/>
    <x v="0"/>
    <s v="True"/>
    <s v="IBAN1"/>
    <n v="0"/>
    <n v="0"/>
    <m/>
    <m/>
    <s v="USMF"/>
    <s v="Test7260/400"/>
    <d v="2020-12-01T17:35:26"/>
    <s v="USD"/>
    <d v="2020-12-01T00:00:00"/>
    <d v="2020-12-15T00:00:00"/>
    <s v="RF_pyuspk"/>
    <x v="0"/>
    <s v="CHECK"/>
    <s v="Net30"/>
    <s v="11223344556677889900112233"/>
    <x v="0"/>
    <x v="0"/>
    <s v="BLOCKED VENDOR"/>
    <x v="6"/>
    <s v="[]"/>
    <x v="0"/>
    <x v="1"/>
  </r>
  <r>
    <n v="198.18"/>
    <x v="0"/>
    <s v="True"/>
    <s v="USD1"/>
    <n v="3.96"/>
    <n v="3.96"/>
    <s v="2%D10"/>
    <d v="2020-12-11T00:00:00"/>
    <s v="USMF"/>
    <s v="Test7260/400"/>
    <d v="2020-12-01T17:35:23"/>
    <s v="USD"/>
    <d v="2020-12-01T00:00:00"/>
    <d v="2020-12-15T00:00:00"/>
    <s v="RF_dnipao"/>
    <x v="0"/>
    <s v="CHECK"/>
    <s v="Net14"/>
    <s v="11223344556677889900112233"/>
    <x v="0"/>
    <x v="0"/>
    <s v="US-111"/>
    <x v="0"/>
    <s v="[]"/>
    <x v="0"/>
    <x v="0"/>
  </r>
  <r>
    <n v="198.18"/>
    <x v="0"/>
    <s v="True"/>
    <s v="USD1"/>
    <n v="3.96"/>
    <n v="3.96"/>
    <s v="2%D10"/>
    <d v="2020-12-11T00:00:00"/>
    <s v="USMF"/>
    <s v="Test7260/400"/>
    <d v="2020-12-01T17:35:21"/>
    <s v="USD"/>
    <d v="2020-12-01T00:00:00"/>
    <d v="2020-12-15T00:00:00"/>
    <s v="RF_cnguap"/>
    <x v="0"/>
    <s v="CHECK"/>
    <s v="Net14"/>
    <s v="11223344556677889900112233"/>
    <x v="0"/>
    <x v="0"/>
    <s v="US-111"/>
    <x v="0"/>
    <s v="[]"/>
    <x v="0"/>
    <x v="0"/>
  </r>
  <r>
    <n v="198.18"/>
    <x v="0"/>
    <s v="True"/>
    <s v="USD1"/>
    <n v="3.96"/>
    <n v="3.96"/>
    <s v="2%D10"/>
    <d v="2020-12-11T00:00:00"/>
    <s v="USMF"/>
    <s v="Test7260/400"/>
    <d v="2020-12-01T17:35:14"/>
    <s v="USD"/>
    <d v="2020-12-01T00:00:00"/>
    <d v="2020-12-15T00:00:00"/>
    <s v="RF_prmevt"/>
    <x v="0"/>
    <s v="CHECK"/>
    <s v="Net14"/>
    <s v="11223344556677889900112233"/>
    <x v="1"/>
    <x v="0"/>
    <s v="US-111"/>
    <x v="0"/>
    <s v="[]"/>
    <x v="0"/>
    <x v="0"/>
  </r>
  <r>
    <n v="198.18"/>
    <x v="0"/>
    <s v="True"/>
    <s v="USD1"/>
    <n v="3.96"/>
    <n v="3.96"/>
    <s v="2%D10"/>
    <d v="2020-12-11T00:00:00"/>
    <s v="USMF"/>
    <s v="Test7260/400"/>
    <d v="2020-12-01T17:35:12"/>
    <s v="USD"/>
    <d v="2020-12-01T00:00:00"/>
    <d v="2020-12-15T00:00:00"/>
    <s v="RF_kumwmv"/>
    <x v="0"/>
    <s v="CHECK"/>
    <s v="Net14"/>
    <s v="11223344556677889900112233"/>
    <x v="0"/>
    <x v="0"/>
    <s v="US-111"/>
    <x v="0"/>
    <s v="[]"/>
    <x v="0"/>
    <x v="0"/>
  </r>
  <r>
    <n v="198.18"/>
    <x v="0"/>
    <s v="True"/>
    <s v="USD1"/>
    <n v="3.96"/>
    <n v="3.96"/>
    <s v="2%D10"/>
    <d v="2020-12-11T00:00:00"/>
    <s v="USMF"/>
    <s v="Test7260/400"/>
    <d v="2020-12-01T17:35:09"/>
    <s v="USD"/>
    <d v="2020-12-01T00:00:00"/>
    <d v="2020-12-15T00:00:00"/>
    <s v="RF_ihfuib"/>
    <x v="0"/>
    <s v="CHECK"/>
    <s v="Net14"/>
    <s v="11223344556677889900112233"/>
    <x v="3"/>
    <x v="0"/>
    <s v="US-111"/>
    <x v="0"/>
    <s v="[]"/>
    <x v="0"/>
    <x v="0"/>
  </r>
  <r>
    <n v="198.18"/>
    <x v="0"/>
    <s v="True"/>
    <s v="USD1"/>
    <n v="3.96"/>
    <n v="3.96"/>
    <s v="2%D10"/>
    <d v="2020-12-11T00:00:00"/>
    <s v="USMF"/>
    <s v="Test7260/400"/>
    <d v="2020-12-01T17:35:07"/>
    <s v="USD"/>
    <d v="2020-12-01T00:00:00"/>
    <d v="2020-12-15T00:00:00"/>
    <s v="RF_gfchrt"/>
    <x v="0"/>
    <s v="CHECK"/>
    <s v="Net14"/>
    <s v="11223344556677889900112233"/>
    <x v="0"/>
    <x v="0"/>
    <s v="US-111"/>
    <x v="0"/>
    <s v="[]"/>
    <x v="0"/>
    <x v="0"/>
  </r>
  <r>
    <n v="198.18"/>
    <x v="0"/>
    <s v="True"/>
    <s v="USD1"/>
    <n v="3.96"/>
    <n v="3.96"/>
    <s v="2%D10"/>
    <d v="2020-12-11T00:00:00"/>
    <s v="USMF"/>
    <s v="Test7260/400"/>
    <d v="2020-12-01T17:35:05"/>
    <s v="USD"/>
    <d v="2020-12-01T00:00:00"/>
    <d v="2020-12-15T00:00:00"/>
    <s v="RF_csjvqq"/>
    <x v="0"/>
    <s v="CHECK"/>
    <s v="Net14"/>
    <s v="11223344556677889900112233"/>
    <x v="0"/>
    <x v="0"/>
    <s v="US-111"/>
    <x v="0"/>
    <s v="[]"/>
    <x v="0"/>
    <x v="0"/>
  </r>
  <r>
    <n v="198.18"/>
    <x v="0"/>
    <s v="True"/>
    <s v="USD1"/>
    <n v="3.96"/>
    <n v="3.96"/>
    <s v="2%D10"/>
    <d v="2020-12-11T00:00:00"/>
    <s v="USMF"/>
    <s v="Test7260/400"/>
    <d v="2020-12-01T17:34:15"/>
    <s v="USD"/>
    <d v="2020-12-01T00:00:00"/>
    <d v="2020-12-15T00:00:00"/>
    <s v="RF_xfvaoz"/>
    <x v="0"/>
    <s v="CHECK"/>
    <s v="Net14"/>
    <s v="11223344556677889900112233"/>
    <x v="0"/>
    <x v="0"/>
    <s v="US-111"/>
    <x v="0"/>
    <s v="[]"/>
    <x v="0"/>
    <x v="0"/>
  </r>
  <r>
    <n v="198.18"/>
    <x v="0"/>
    <s v="True"/>
    <s v="USD1"/>
    <n v="3.96"/>
    <n v="3.96"/>
    <s v="2%D10"/>
    <d v="2020-12-11T00:00:00"/>
    <s v="USMF"/>
    <s v="Test7260/400"/>
    <d v="2020-12-01T17:34:11"/>
    <s v="EUR"/>
    <d v="2020-12-01T00:00:00"/>
    <d v="2020-12-15T00:00:00"/>
    <s v="RF_njrchz"/>
    <x v="0"/>
    <s v="CHECK"/>
    <s v="Net14"/>
    <s v="11223344556677889900112233"/>
    <x v="0"/>
    <x v="0"/>
    <s v="US-111"/>
    <x v="0"/>
    <s v="[]"/>
    <x v="0"/>
    <x v="0"/>
  </r>
  <r>
    <n v="198.18"/>
    <x v="0"/>
    <s v="True"/>
    <s v="USD1"/>
    <n v="3.96"/>
    <n v="3.96"/>
    <s v="2%D10"/>
    <d v="2020-12-11T00:00:00"/>
    <s v="USMF"/>
    <s v="Test7260/400"/>
    <d v="2020-12-01T17:34:09"/>
    <s v="USD"/>
    <d v="2020-12-01T00:00:00"/>
    <d v="2020-12-15T00:00:00"/>
    <s v="RF_lvdojm"/>
    <x v="0"/>
    <s v="CHECK"/>
    <s v="Net14"/>
    <s v="11223344556677889900112233"/>
    <x v="0"/>
    <x v="0"/>
    <s v="US-111"/>
    <x v="0"/>
    <s v="[]"/>
    <x v="0"/>
    <x v="0"/>
  </r>
  <r>
    <n v="198.18"/>
    <x v="0"/>
    <s v="True"/>
    <s v="USD1"/>
    <n v="3.96"/>
    <n v="3.96"/>
    <s v="2%D10"/>
    <d v="2020-12-11T00:00:00"/>
    <s v="USMF"/>
    <s v="Test7260/400"/>
    <d v="2020-12-01T17:34:05"/>
    <s v="EUR"/>
    <d v="2020-12-01T00:00:00"/>
    <d v="2020-12-15T00:00:00"/>
    <s v="RF_ltuscd"/>
    <x v="0"/>
    <s v="CHECK"/>
    <s v="Net14"/>
    <s v="11223344556677889900112233"/>
    <x v="0"/>
    <x v="0"/>
    <s v="US-111"/>
    <x v="0"/>
    <s v="[]"/>
    <x v="0"/>
    <x v="0"/>
  </r>
  <r>
    <n v="198.18"/>
    <x v="0"/>
    <s v="True"/>
    <s v="USD1"/>
    <n v="3.96"/>
    <n v="3.96"/>
    <s v="2%D10"/>
    <d v="2020-12-11T00:00:00"/>
    <s v="USMF"/>
    <s v="Test7260/400"/>
    <d v="2020-12-01T17:34:03"/>
    <s v="USD"/>
    <d v="2020-12-01T00:00:00"/>
    <d v="2020-12-15T00:00:00"/>
    <s v="RF_lbkxhn"/>
    <x v="0"/>
    <s v="CHECK"/>
    <s v="Net14"/>
    <s v="11223344556677889900112233"/>
    <x v="0"/>
    <x v="0"/>
    <s v="US-111"/>
    <x v="0"/>
    <s v="[]"/>
    <x v="0"/>
    <x v="0"/>
  </r>
  <r>
    <n v="198.18"/>
    <x v="0"/>
    <s v="True"/>
    <s v="USD1"/>
    <n v="3.96"/>
    <n v="3.96"/>
    <s v="2%D10"/>
    <d v="2020-12-11T00:00:00"/>
    <s v="USMF"/>
    <s v="Test7260/400"/>
    <d v="2020-12-01T17:34:00"/>
    <s v="EUR"/>
    <d v="2020-12-01T00:00:00"/>
    <d v="2020-12-15T00:00:00"/>
    <s v="RF_jgrxom"/>
    <x v="0"/>
    <s v="CHECK"/>
    <s v="Net14"/>
    <s v="11223344556677889900112233"/>
    <x v="0"/>
    <x v="0"/>
    <s v="US-111"/>
    <x v="0"/>
    <s v="[]"/>
    <x v="0"/>
    <x v="0"/>
  </r>
  <r>
    <n v="198.18"/>
    <x v="0"/>
    <s v="True"/>
    <s v="USD1"/>
    <n v="3.96"/>
    <n v="3.96"/>
    <s v="2%D10"/>
    <d v="2020-12-11T00:00:00"/>
    <s v="USMF"/>
    <s v="Test7260/400"/>
    <d v="2020-12-01T17:33:58"/>
    <s v="USD"/>
    <d v="2020-12-01T00:00:00"/>
    <d v="2020-12-15T00:00:00"/>
    <s v="RF_ivzpmy"/>
    <x v="0"/>
    <s v="CHECK"/>
    <s v="Net14"/>
    <s v="11223344556677889900112233"/>
    <x v="0"/>
    <x v="0"/>
    <s v="US-111"/>
    <x v="0"/>
    <s v="[]"/>
    <x v="0"/>
    <x v="0"/>
  </r>
  <r>
    <n v="198.18"/>
    <x v="0"/>
    <s v="True"/>
    <s v="USD1"/>
    <n v="3.96"/>
    <n v="3.96"/>
    <s v="2%D10"/>
    <d v="2020-12-11T00:00:00"/>
    <s v="USMF"/>
    <s v="Test7260/400"/>
    <d v="2020-12-01T17:33:55"/>
    <s v="USD"/>
    <d v="2020-12-01T00:00:00"/>
    <d v="2020-12-15T00:00:00"/>
    <s v="RF_dbakrh"/>
    <x v="0"/>
    <s v="CHECK"/>
    <s v="Net14"/>
    <s v="11223344556677889900112233"/>
    <x v="0"/>
    <x v="0"/>
    <s v="US-111"/>
    <x v="0"/>
    <s v="[]"/>
    <x v="0"/>
    <x v="0"/>
  </r>
  <r>
    <n v="198.18"/>
    <x v="0"/>
    <s v="True"/>
    <s v="USD1"/>
    <n v="3.96"/>
    <n v="3.96"/>
    <s v="2%D10"/>
    <d v="2020-12-11T00:00:00"/>
    <s v="USMF"/>
    <s v="Test7260/400"/>
    <d v="2020-12-01T17:27:13"/>
    <s v="USD"/>
    <d v="2020-12-01T00:00:00"/>
    <d v="2020-12-15T00:00:00"/>
    <s v="RF_qlixlv"/>
    <x v="1"/>
    <s v="CHECK"/>
    <s v="Net14"/>
    <s v="11223344556677889900112233"/>
    <x v="2"/>
    <x v="0"/>
    <s v="US-111"/>
    <x v="0"/>
    <s v="[]"/>
    <x v="0"/>
    <x v="0"/>
  </r>
  <r>
    <n v="198.18"/>
    <x v="0"/>
    <s v="True"/>
    <s v="USD1"/>
    <n v="3.96"/>
    <n v="3.96"/>
    <s v="2%D10"/>
    <d v="2020-12-11T00:00:00"/>
    <s v="USMF"/>
    <s v="Test7260/400"/>
    <d v="2020-12-01T17:27:11"/>
    <s v="USD"/>
    <d v="2020-12-01T00:00:00"/>
    <d v="2020-12-15T00:00:00"/>
    <s v="RF_bdqjwr"/>
    <x v="1"/>
    <s v="CHECK"/>
    <s v="Net14"/>
    <s v="11223344556677889900112233"/>
    <x v="2"/>
    <x v="0"/>
    <s v="US-111"/>
    <x v="0"/>
    <s v="[]"/>
    <x v="0"/>
    <x v="0"/>
  </r>
  <r>
    <n v="98.62"/>
    <x v="9"/>
    <s v="True"/>
    <s v="USD1"/>
    <n v="3.96"/>
    <n v="3.96"/>
    <s v="2%D10"/>
    <d v="2020-12-11T00:00:00"/>
    <s v="USMF"/>
    <s v="Test7260/400"/>
    <d v="2020-12-01T17:26:47"/>
    <s v="USD"/>
    <d v="2020-12-01T00:00:00"/>
    <d v="2020-12-15T00:00:00"/>
    <s v="RF_qwrsjw"/>
    <x v="1"/>
    <s v="CHECK"/>
    <s v="Net14"/>
    <s v="11223344556677889900112233"/>
    <x v="2"/>
    <x v="0"/>
    <s v="US-111"/>
    <x v="0"/>
    <s v="[]"/>
    <x v="0"/>
    <x v="0"/>
  </r>
  <r>
    <n v="117.25"/>
    <x v="7"/>
    <s v="True"/>
    <s v="USD1"/>
    <n v="3.96"/>
    <n v="3.96"/>
    <s v="2%D10"/>
    <d v="2020-12-11T00:00:00"/>
    <s v="USMF"/>
    <s v="Test7260/400"/>
    <d v="2020-12-01T17:26:43"/>
    <s v="USD"/>
    <d v="2020-12-01T00:00:00"/>
    <d v="2020-12-15T00:00:00"/>
    <s v="RF_mawrce"/>
    <x v="1"/>
    <s v="CHECK"/>
    <s v="Net14"/>
    <s v="11223344556677889900112233"/>
    <x v="2"/>
    <x v="0"/>
    <s v="US-111"/>
    <x v="0"/>
    <s v="[]"/>
    <x v="0"/>
    <x v="0"/>
  </r>
  <r>
    <n v="124.75"/>
    <x v="6"/>
    <s v="True"/>
    <s v="USD1"/>
    <n v="3.96"/>
    <n v="3.96"/>
    <s v="2%D10"/>
    <d v="2020-12-11T00:00:00"/>
    <s v="USMF"/>
    <s v="Test7260/400"/>
    <d v="2020-12-01T17:26:40"/>
    <s v="USD"/>
    <d v="2020-12-01T00:00:00"/>
    <d v="2020-12-15T00:00:00"/>
    <s v="RF_hxrcuq"/>
    <x v="1"/>
    <s v="CHECK"/>
    <s v="Net14"/>
    <s v="11223344556677889900112233"/>
    <x v="2"/>
    <x v="0"/>
    <s v="US-111"/>
    <x v="0"/>
    <s v="[]"/>
    <x v="0"/>
    <x v="0"/>
  </r>
  <r>
    <n v="121.75"/>
    <x v="8"/>
    <s v="True"/>
    <s v="USD1"/>
    <n v="3.96"/>
    <n v="3.96"/>
    <s v="2%D10"/>
    <d v="2020-12-11T00:00:00"/>
    <s v="USMF"/>
    <s v="Test7260/400"/>
    <d v="2020-12-01T17:26:34"/>
    <s v="USD"/>
    <d v="2020-12-01T00:00:00"/>
    <d v="2020-12-15T00:00:00"/>
    <s v="RF_cqozcb"/>
    <x v="1"/>
    <s v="CHECK"/>
    <s v="Net14"/>
    <s v="11223344556677889900112233"/>
    <x v="2"/>
    <x v="0"/>
    <s v="US-111"/>
    <x v="0"/>
    <s v="[]"/>
    <x v="0"/>
    <x v="0"/>
  </r>
  <r>
    <n v="153.41"/>
    <x v="10"/>
    <s v="True"/>
    <s v="USD1"/>
    <n v="3.96"/>
    <n v="3.96"/>
    <s v="2%D10"/>
    <d v="2020-12-11T00:00:00"/>
    <s v="USMF"/>
    <s v="Test7260/400"/>
    <d v="2020-12-01T17:24:57"/>
    <s v="USD"/>
    <d v="2020-12-01T00:00:00"/>
    <d v="2020-12-15T00:00:00"/>
    <s v="RF_lqigls"/>
    <x v="1"/>
    <s v="CHECK"/>
    <s v="Net14"/>
    <s v="11223344556677889900112233"/>
    <x v="2"/>
    <x v="0"/>
    <s v="US-111"/>
    <x v="0"/>
    <s v="[]"/>
    <x v="0"/>
    <x v="0"/>
  </r>
  <r>
    <n v="98.61"/>
    <x v="11"/>
    <s v="True"/>
    <s v="USD1"/>
    <n v="3.96"/>
    <n v="3.96"/>
    <s v="2%D10"/>
    <d v="2020-12-11T00:00:00"/>
    <s v="USMF"/>
    <s v="Test7260/400"/>
    <d v="2020-12-01T17:24:11"/>
    <s v="USD"/>
    <d v="2020-12-01T00:00:00"/>
    <d v="2020-12-15T00:00:00"/>
    <s v="RF_sgmpys"/>
    <x v="1"/>
    <s v="CHECK"/>
    <s v="Net14"/>
    <s v="11223344556677889900112233"/>
    <x v="2"/>
    <x v="0"/>
    <s v="US-111"/>
    <x v="0"/>
    <s v="[]"/>
    <x v="0"/>
    <x v="0"/>
  </r>
  <r>
    <n v="81"/>
    <x v="13"/>
    <s v="True"/>
    <s v="USD1"/>
    <n v="1.62"/>
    <n v="1.62"/>
    <s v="2%D10"/>
    <d v="2020-12-11T00:00:00"/>
    <s v="USMF"/>
    <s v="Test7260/400"/>
    <d v="2020-12-01T17:23:40"/>
    <s v="USD"/>
    <d v="2020-12-01T00:00:00"/>
    <d v="2020-12-15T00:00:00"/>
    <s v="RF_felvnj"/>
    <x v="1"/>
    <s v="CHECK"/>
    <s v="Net14"/>
    <s v="11223344556677889900112233"/>
    <x v="0"/>
    <x v="0"/>
    <s v="US-111"/>
    <x v="0"/>
    <s v="[]"/>
    <x v="0"/>
    <x v="0"/>
  </r>
  <r>
    <n v="365.28"/>
    <x v="14"/>
    <s v="True"/>
    <s v="USD1"/>
    <n v="7.31"/>
    <n v="7.31"/>
    <s v="2%D10"/>
    <d v="2020-12-11T00:00:00"/>
    <s v="USMF"/>
    <s v="Test7260/400"/>
    <d v="2020-12-01T17:23:36"/>
    <s v="USD"/>
    <d v="2020-12-01T00:00:00"/>
    <d v="2020-12-15T00:00:00"/>
    <s v="RF_zkvila"/>
    <x v="1"/>
    <s v="CHECK"/>
    <s v="Net14"/>
    <s v="11223344556677889900112233"/>
    <x v="0"/>
    <x v="0"/>
    <s v="US-111"/>
    <x v="0"/>
    <s v="[]"/>
    <x v="0"/>
    <x v="0"/>
  </r>
  <r>
    <n v="365.25"/>
    <x v="15"/>
    <s v="True"/>
    <s v="USD1"/>
    <n v="7.31"/>
    <n v="7.31"/>
    <s v="2%D10"/>
    <d v="2020-12-11T00:00:00"/>
    <s v="USMF"/>
    <s v="Test7260/400"/>
    <d v="2020-12-01T17:23:33"/>
    <s v="USD"/>
    <d v="2020-12-01T00:00:00"/>
    <d v="2020-12-15T00:00:00"/>
    <s v="RF_srbjiu"/>
    <x v="1"/>
    <s v="CHECK"/>
    <s v="Net14"/>
    <s v="11223344556677889900112233"/>
    <x v="0"/>
    <x v="0"/>
    <s v="US-111"/>
    <x v="0"/>
    <s v="[]"/>
    <x v="0"/>
    <x v="0"/>
  </r>
  <r>
    <n v="90"/>
    <x v="12"/>
    <s v="True"/>
    <s v="USD1"/>
    <n v="3.96"/>
    <n v="3.96"/>
    <s v="2%D10"/>
    <d v="2020-12-11T00:00:00"/>
    <s v="USMF"/>
    <s v="Test7260/400"/>
    <d v="2020-12-01T17:23:30"/>
    <s v="USD"/>
    <d v="2020-12-01T00:00:00"/>
    <d v="2020-12-15T00:00:00"/>
    <s v="RF_oiqfbg"/>
    <x v="1"/>
    <s v="CHECK"/>
    <s v="Net14"/>
    <s v="11223344556677889900112233"/>
    <x v="2"/>
    <x v="0"/>
    <s v="US-111"/>
    <x v="0"/>
    <s v="[]"/>
    <x v="0"/>
    <x v="0"/>
  </r>
  <r>
    <n v="90"/>
    <x v="12"/>
    <s v="True"/>
    <s v="USD1"/>
    <n v="1.8"/>
    <n v="1.8"/>
    <s v="2%D10"/>
    <d v="2020-12-11T00:00:00"/>
    <s v="USMF"/>
    <s v="Test7260/400"/>
    <d v="2020-12-01T17:23:26"/>
    <s v="USD"/>
    <d v="2020-12-01T00:00:00"/>
    <d v="2020-12-15T00:00:00"/>
    <s v="RF_kjuviw"/>
    <x v="1"/>
    <s v="CHECK"/>
    <s v="Net14"/>
    <s v="11223344556677889900112233"/>
    <x v="3"/>
    <x v="0"/>
    <s v="US-111"/>
    <x v="0"/>
    <s v="[]"/>
    <x v="0"/>
    <x v="0"/>
  </r>
  <r>
    <n v="365.25"/>
    <x v="15"/>
    <s v="True"/>
    <s v="USD1"/>
    <n v="7.31"/>
    <n v="7.31"/>
    <s v="2%D10"/>
    <d v="2020-12-11T00:00:00"/>
    <s v="USMF"/>
    <s v="Test7260/400"/>
    <d v="2020-12-01T17:22:07"/>
    <s v="USD"/>
    <d v="2020-12-01T00:00:00"/>
    <d v="2020-12-15T00:00:00"/>
    <s v="RF_bmrklu"/>
    <x v="1"/>
    <s v="CHECK"/>
    <s v="Net14"/>
    <s v="11223344556677889900112233"/>
    <x v="2"/>
    <x v="0"/>
    <s v="US-111"/>
    <x v="0"/>
    <s v="[]"/>
    <x v="0"/>
    <x v="0"/>
  </r>
  <r>
    <n v="365.25"/>
    <x v="15"/>
    <s v="True"/>
    <s v="USD1"/>
    <n v="7.31"/>
    <n v="7.31"/>
    <s v="2%D10"/>
    <d v="2020-12-11T00:00:00"/>
    <s v="USMF"/>
    <s v="Test7260/400"/>
    <d v="2020-12-01T17:21:52"/>
    <s v="USD"/>
    <d v="2020-12-01T00:00:00"/>
    <d v="2020-12-15T00:00:00"/>
    <s v="RF_ejxhtk"/>
    <x v="1"/>
    <s v="CHECK"/>
    <s v="Net14"/>
    <s v="11223344556677889900112233"/>
    <x v="0"/>
    <x v="0"/>
    <s v="US-111"/>
    <x v="0"/>
    <s v="[]"/>
    <x v="0"/>
    <x v="0"/>
  </r>
  <r>
    <n v="243.5"/>
    <x v="16"/>
    <s v="True"/>
    <s v="USD1"/>
    <n v="4.87"/>
    <n v="4.87"/>
    <s v="2%D10"/>
    <d v="2020-12-11T00:00:00"/>
    <s v="USMF"/>
    <s v="Test7260/400"/>
    <d v="2020-12-01T17:21:07"/>
    <s v="USD"/>
    <d v="2020-12-01T00:00:00"/>
    <d v="2020-12-15T00:00:00"/>
    <s v="RF_ejwvnr"/>
    <x v="1"/>
    <s v="CHECK"/>
    <s v="Net14"/>
    <s v="11223344556677889900112233"/>
    <x v="0"/>
    <x v="0"/>
    <s v="US-111"/>
    <x v="0"/>
    <s v="[]"/>
    <x v="0"/>
    <x v="0"/>
  </r>
  <r>
    <n v="107.25"/>
    <x v="17"/>
    <s v="True"/>
    <s v="USD1"/>
    <n v="3.96"/>
    <n v="3.96"/>
    <s v="2%D10"/>
    <d v="2020-12-11T00:00:00"/>
    <s v="USMF"/>
    <s v="Test7260/400"/>
    <d v="2020-12-01T17:20:58"/>
    <s v="USD"/>
    <d v="2020-12-01T00:00:00"/>
    <d v="2020-12-15T00:00:00"/>
    <s v="RF_tmhgdw"/>
    <x v="1"/>
    <s v="CHECK"/>
    <s v="Net14"/>
    <s v="11223344556677889900112233"/>
    <x v="0"/>
    <x v="0"/>
    <s v="US-111"/>
    <x v="0"/>
    <s v="[]"/>
    <x v="0"/>
    <x v="0"/>
  </r>
  <r>
    <n v="243.5"/>
    <x v="16"/>
    <s v="True"/>
    <s v="USD1"/>
    <n v="4.87"/>
    <n v="4.87"/>
    <s v="2%D10"/>
    <d v="2020-12-11T00:00:00"/>
    <s v="USMF"/>
    <s v="Test7260/400"/>
    <d v="2020-12-01T17:20:56"/>
    <s v="USD"/>
    <d v="2020-12-01T00:00:00"/>
    <d v="2020-12-15T00:00:00"/>
    <s v="RF_ozlhnm"/>
    <x v="1"/>
    <s v="CHECK"/>
    <s v="Net14"/>
    <s v="11223344556677889900112233"/>
    <x v="0"/>
    <x v="0"/>
    <s v="US-111"/>
    <x v="0"/>
    <s v="[]"/>
    <x v="0"/>
    <x v="0"/>
  </r>
  <r>
    <n v="107.25"/>
    <x v="17"/>
    <s v="True"/>
    <s v="USD1"/>
    <n v="3.96"/>
    <n v="3.96"/>
    <s v="2%D10"/>
    <d v="2020-12-11T00:00:00"/>
    <s v="USMF"/>
    <s v="Test7260/400"/>
    <d v="2020-12-01T17:20:54"/>
    <s v="USD"/>
    <d v="2020-12-01T00:00:00"/>
    <d v="2020-12-15T00:00:00"/>
    <s v="RF_jnhbyc"/>
    <x v="1"/>
    <s v="CHECK"/>
    <s v="Net14"/>
    <s v="11223344556677889900112233"/>
    <x v="0"/>
    <x v="0"/>
    <s v="US-111"/>
    <x v="0"/>
    <s v="[]"/>
    <x v="0"/>
    <x v="0"/>
  </r>
  <r>
    <n v="53.63"/>
    <x v="18"/>
    <s v="True"/>
    <s v="USD1"/>
    <n v="3.96"/>
    <n v="3.96"/>
    <s v="2%D10"/>
    <d v="2020-12-11T00:00:00"/>
    <s v="USMF"/>
    <s v="Test7260/400"/>
    <d v="2020-12-01T17:20:51"/>
    <s v="USD"/>
    <d v="2020-12-01T00:00:00"/>
    <d v="2020-12-15T00:00:00"/>
    <s v="RF_itwrsb"/>
    <x v="1"/>
    <s v="CHECK"/>
    <s v="Net14"/>
    <s v="11223344556677889900112233"/>
    <x v="0"/>
    <x v="0"/>
    <s v="US-111"/>
    <x v="0"/>
    <s v="[]"/>
    <x v="0"/>
    <x v="0"/>
  </r>
  <r>
    <n v="214.5"/>
    <x v="19"/>
    <s v="True"/>
    <s v="USD1"/>
    <n v="3.96"/>
    <n v="3.96"/>
    <s v="2%D10"/>
    <d v="2020-12-11T00:00:00"/>
    <s v="USMF"/>
    <s v="Test7260/400"/>
    <d v="2020-12-01T17:20:49"/>
    <s v="USD"/>
    <d v="2020-12-01T00:00:00"/>
    <d v="2020-12-15T00:00:00"/>
    <s v="RF_hulnhc"/>
    <x v="1"/>
    <s v="CHECK"/>
    <s v="Net14"/>
    <s v="11223344556677889900112233"/>
    <x v="0"/>
    <x v="0"/>
    <s v="US-111"/>
    <x v="0"/>
    <s v="[]"/>
    <x v="0"/>
    <x v="0"/>
  </r>
  <r>
    <n v="121.75"/>
    <x v="8"/>
    <s v="True"/>
    <s v="USD1"/>
    <n v="3.96"/>
    <n v="3.96"/>
    <s v="2%D10"/>
    <d v="2020-12-11T00:00:00"/>
    <s v="USMF"/>
    <s v="Test7260/400"/>
    <d v="2020-12-01T17:20:46"/>
    <s v="USD"/>
    <d v="2020-12-01T00:00:00"/>
    <d v="2020-12-15T00:00:00"/>
    <s v="RF_axbrau"/>
    <x v="1"/>
    <s v="CHECK"/>
    <s v="Net14"/>
    <s v="11223344556677889900112233"/>
    <x v="2"/>
    <x v="0"/>
    <s v="US-111"/>
    <x v="0"/>
    <s v="[]"/>
    <x v="0"/>
    <x v="0"/>
  </r>
  <r>
    <n v="198.18"/>
    <x v="0"/>
    <s v="True"/>
    <s v="USD1"/>
    <n v="3.96"/>
    <n v="3.96"/>
    <s v="2%D10"/>
    <d v="2020-12-11T00:00:00"/>
    <s v="USMF"/>
    <s v="Test7260/400"/>
    <d v="2020-12-01T17:20:42"/>
    <s v="USD"/>
    <d v="2020-12-01T00:00:00"/>
    <d v="2020-12-15T00:00:00"/>
    <s v="RF_aapynx"/>
    <x v="1"/>
    <s v="CHECK"/>
    <s v="Net14"/>
    <s v="11223344556677889900112233"/>
    <x v="2"/>
    <x v="0"/>
    <s v="US-111"/>
    <x v="0"/>
    <s v="[]"/>
    <x v="0"/>
    <x v="0"/>
  </r>
  <r>
    <n v="0"/>
    <x v="24"/>
    <s v="True"/>
    <m/>
    <n v="0"/>
    <n v="0"/>
    <m/>
    <m/>
    <s v="USMF"/>
    <m/>
    <d v="2020-12-01T16:36:04"/>
    <m/>
    <d v="2020-12-01T00:00:00"/>
    <d v="2020-12-01T00:00:00"/>
    <m/>
    <x v="0"/>
    <m/>
    <m/>
    <m/>
    <x v="2"/>
    <x v="0"/>
    <m/>
    <x v="7"/>
    <s v="[]"/>
    <x v="1"/>
    <x v="1"/>
  </r>
  <r>
    <n v="100"/>
    <x v="1"/>
    <s v="False"/>
    <s v="USD1"/>
    <n v="2"/>
    <n v="2"/>
    <s v="2%D10"/>
    <d v="2020-12-11T00:00:00"/>
    <s v="USMF"/>
    <s v="Test7260/400"/>
    <d v="2020-12-01T11:13:12"/>
    <s v="USD"/>
    <d v="2020-12-01T00:00:00"/>
    <d v="2020-12-15T00:00:00"/>
    <s v="RF_zfcjol"/>
    <x v="1"/>
    <s v="CHECK"/>
    <s v="Net14"/>
    <s v="11223344556677889900112233"/>
    <x v="0"/>
    <x v="0"/>
    <s v="US-111"/>
    <x v="0"/>
    <s v="[]"/>
    <x v="0"/>
    <x v="0"/>
  </r>
  <r>
    <n v="100"/>
    <x v="1"/>
    <s v="True"/>
    <s v="USD1"/>
    <n v="2"/>
    <n v="2"/>
    <s v="2%D10"/>
    <d v="2020-12-11T00:00:00"/>
    <s v="USMF"/>
    <s v="Test7260/400"/>
    <d v="2020-12-01T11:12:11"/>
    <s v="USD"/>
    <d v="2020-12-01T00:00:00"/>
    <d v="2020-12-15T00:00:00"/>
    <s v="RF_yjvcnn"/>
    <x v="1"/>
    <s v="CHECK"/>
    <s v="Net14"/>
    <s v="11223344556677889900112233"/>
    <x v="0"/>
    <x v="0"/>
    <s v="US-111"/>
    <x v="0"/>
    <s v="[]"/>
    <x v="0"/>
    <x v="0"/>
  </r>
  <r>
    <n v="182.63"/>
    <x v="2"/>
    <s v="True"/>
    <s v="USD1"/>
    <n v="3.96"/>
    <n v="3.96"/>
    <s v="2%D10"/>
    <d v="2020-12-11T00:00:00"/>
    <s v="USMF"/>
    <s v="Test7260/400"/>
    <d v="2020-12-01T11:08:51"/>
    <s v="USD"/>
    <d v="2020-12-01T00:00:00"/>
    <d v="2020-12-15T00:00:00"/>
    <s v="RF_nxnhvy"/>
    <x v="1"/>
    <s v="CHECK"/>
    <s v="Net14"/>
    <s v="11223344556677889900112233"/>
    <x v="0"/>
    <x v="0"/>
    <s v="US-111"/>
    <x v="0"/>
    <s v="[]"/>
    <x v="0"/>
    <x v="0"/>
  </r>
  <r>
    <n v="100"/>
    <x v="1"/>
    <s v="True"/>
    <s v="USD1"/>
    <n v="2"/>
    <n v="2"/>
    <s v="2%D10"/>
    <d v="2020-12-11T00:00:00"/>
    <s v="USMF"/>
    <s v="Test7260/400"/>
    <d v="2020-12-01T11:08:23"/>
    <s v="USD"/>
    <d v="2020-12-01T00:00:00"/>
    <d v="2020-12-15T00:00:00"/>
    <s v="RF_vlkrmm"/>
    <x v="1"/>
    <s v="CHECK"/>
    <s v="Net14"/>
    <s v="11223344556677889900112233"/>
    <x v="0"/>
    <x v="0"/>
    <s v="US-111"/>
    <x v="0"/>
    <s v="[]"/>
    <x v="0"/>
    <x v="0"/>
  </r>
  <r>
    <n v="123.75"/>
    <x v="3"/>
    <s v="True"/>
    <s v="USD1"/>
    <n v="3.96"/>
    <n v="3.96"/>
    <s v="2%D10"/>
    <d v="2020-12-11T00:00:00"/>
    <s v="USMF"/>
    <s v="Test7260/400"/>
    <d v="2020-12-01T11:08:06"/>
    <s v="USD"/>
    <d v="2020-12-01T00:00:00"/>
    <d v="2020-12-15T00:00:00"/>
    <s v="RF_uwavzd"/>
    <x v="1"/>
    <s v="CHECK"/>
    <s v="Net14"/>
    <s v="11223344556677889900112233"/>
    <x v="2"/>
    <x v="0"/>
    <s v="US-111"/>
    <x v="0"/>
    <s v="[]"/>
    <x v="0"/>
    <x v="0"/>
  </r>
  <r>
    <n v="124.76"/>
    <x v="4"/>
    <s v="True"/>
    <s v="USD1"/>
    <n v="2.5"/>
    <n v="2.5"/>
    <s v="2%D10"/>
    <d v="2020-12-11T00:00:00"/>
    <s v="USMF"/>
    <s v="Test7260/400"/>
    <d v="2020-12-01T11:07:36"/>
    <s v="USD"/>
    <d v="2020-12-01T00:00:00"/>
    <d v="2020-12-15T00:00:00"/>
    <s v="RF_yylotm"/>
    <x v="1"/>
    <s v="CHECK"/>
    <s v="Net14"/>
    <s v="11223344556677889900112233"/>
    <x v="0"/>
    <x v="0"/>
    <s v="US-111"/>
    <x v="0"/>
    <s v="[]"/>
    <x v="0"/>
    <x v="0"/>
  </r>
  <r>
    <n v="140"/>
    <x v="5"/>
    <s v="True"/>
    <s v="USD1"/>
    <n v="3.96"/>
    <n v="3.96"/>
    <s v="2%D10"/>
    <d v="2020-12-11T00:00:00"/>
    <s v="USMF"/>
    <s v="Test7260/400"/>
    <d v="2020-12-01T11:07:21"/>
    <s v="USD"/>
    <d v="2020-12-01T00:00:00"/>
    <d v="2020-12-15T00:00:00"/>
    <s v="RF_vbjvdr"/>
    <x v="1"/>
    <s v="CHECK"/>
    <s v="Net14"/>
    <s v="11223344556677889900112233"/>
    <x v="2"/>
    <x v="0"/>
    <s v="US-111"/>
    <x v="0"/>
    <s v="[]"/>
    <x v="0"/>
    <x v="0"/>
  </r>
  <r>
    <n v="117.25"/>
    <x v="7"/>
    <s v="True"/>
    <s v="USD1"/>
    <n v="3.96"/>
    <n v="3.96"/>
    <s v="2%D10"/>
    <d v="2020-12-11T00:00:00"/>
    <s v="USMF"/>
    <s v="Test7260/400"/>
    <d v="2020-12-01T11:07:14"/>
    <s v="USD"/>
    <d v="2020-12-01T00:00:00"/>
    <d v="2020-12-15T00:00:00"/>
    <s v="RF_rfsurp"/>
    <x v="1"/>
    <s v="CHECK"/>
    <s v="Net14"/>
    <s v="11223344556677889900112233"/>
    <x v="2"/>
    <x v="0"/>
    <s v="US-111"/>
    <x v="0"/>
    <s v="[]"/>
    <x v="0"/>
    <x v="0"/>
  </r>
  <r>
    <n v="121.75"/>
    <x v="8"/>
    <s v="True"/>
    <s v="USD1"/>
    <n v="2.44"/>
    <n v="2.44"/>
    <s v="2%D10"/>
    <d v="2020-12-11T00:00:00"/>
    <s v="USMF"/>
    <s v="Test7260/400"/>
    <d v="2020-12-01T11:07:11"/>
    <s v="USD"/>
    <d v="2020-12-01T00:00:00"/>
    <d v="2020-12-15T00:00:00"/>
    <s v="RF_nyggvt"/>
    <x v="1"/>
    <s v="CHECK"/>
    <s v="Net14"/>
    <s v="11223344556677889900112233"/>
    <x v="0"/>
    <x v="0"/>
    <s v="US-111"/>
    <x v="0"/>
    <s v="[]"/>
    <x v="0"/>
    <x v="0"/>
  </r>
  <r>
    <n v="124.75"/>
    <x v="6"/>
    <s v="True"/>
    <s v="USD1"/>
    <n v="3.96"/>
    <n v="3.96"/>
    <s v="2%D10"/>
    <d v="2020-12-11T00:00:00"/>
    <s v="USMF"/>
    <s v="Test7260/400"/>
    <d v="2020-12-01T11:07:07"/>
    <s v="USD"/>
    <d v="2020-12-01T00:00:00"/>
    <d v="2020-12-15T00:00:00"/>
    <s v="RF_gxrfev"/>
    <x v="1"/>
    <s v="CHECK"/>
    <s v="Net14"/>
    <s v="11223344556677889900112233"/>
    <x v="2"/>
    <x v="0"/>
    <s v="US-111"/>
    <x v="0"/>
    <s v="[]"/>
    <x v="0"/>
    <x v="0"/>
  </r>
  <r>
    <n v="98.62"/>
    <x v="9"/>
    <s v="True"/>
    <s v="USD1"/>
    <n v="3.96"/>
    <n v="3.96"/>
    <s v="2%D10"/>
    <d v="2020-12-11T00:00:00"/>
    <s v="USMF"/>
    <s v="Test7260/400"/>
    <d v="2020-12-01T11:06:07"/>
    <s v="USD"/>
    <d v="2020-12-01T00:00:00"/>
    <d v="2020-12-15T00:00:00"/>
    <s v="RF_gekelq"/>
    <x v="1"/>
    <s v="CHECK"/>
    <s v="Net14"/>
    <s v="11223344556677889900112233"/>
    <x v="2"/>
    <x v="0"/>
    <s v="US-111"/>
    <x v="0"/>
    <s v="[]"/>
    <x v="0"/>
    <x v="0"/>
  </r>
  <r>
    <n v="153.41"/>
    <x v="10"/>
    <s v="True"/>
    <s v="USD1"/>
    <n v="3.07"/>
    <n v="3.07"/>
    <s v="2%D10"/>
    <d v="2020-12-11T00:00:00"/>
    <s v="USMF"/>
    <s v="Test7260/400"/>
    <d v="2020-12-01T11:05:51"/>
    <s v="USD"/>
    <d v="2020-12-01T00:00:00"/>
    <d v="2020-12-15T00:00:00"/>
    <s v="RF_pmipzw"/>
    <x v="1"/>
    <s v="CHECK"/>
    <s v="Net14"/>
    <s v="11223344556677889900112233"/>
    <x v="0"/>
    <x v="0"/>
    <s v="US-111"/>
    <x v="0"/>
    <s v="[]"/>
    <x v="0"/>
    <x v="0"/>
  </r>
  <r>
    <n v="98.61"/>
    <x v="11"/>
    <s v="True"/>
    <s v="USD1"/>
    <n v="1.97"/>
    <n v="1.97"/>
    <s v="2%D10"/>
    <d v="2020-12-11T00:00:00"/>
    <s v="USMF"/>
    <s v="Test7260/400"/>
    <d v="2020-12-01T11:05:21"/>
    <s v="USD"/>
    <d v="2020-12-01T00:00:00"/>
    <d v="2020-12-15T00:00:00"/>
    <s v="RF_atquzj"/>
    <x v="1"/>
    <s v="CHECK"/>
    <s v="Net14"/>
    <s v="11223344556677889900112233"/>
    <x v="0"/>
    <x v="0"/>
    <s v="US-111"/>
    <x v="0"/>
    <s v="[]"/>
    <x v="0"/>
    <x v="0"/>
  </r>
  <r>
    <n v="81"/>
    <x v="13"/>
    <s v="True"/>
    <s v="USD1"/>
    <n v="3.96"/>
    <n v="3.96"/>
    <s v="2%D10"/>
    <d v="2020-12-11T00:00:00"/>
    <s v="USMF"/>
    <s v="Test7260/400"/>
    <d v="2020-12-01T11:04:53"/>
    <s v="USD"/>
    <d v="2020-12-01T00:00:00"/>
    <d v="2020-12-15T00:00:00"/>
    <s v="RF_vxrqky"/>
    <x v="1"/>
    <s v="CHECK"/>
    <s v="Net14"/>
    <s v="11223344556677889900112233"/>
    <x v="2"/>
    <x v="0"/>
    <s v="US-111"/>
    <x v="0"/>
    <s v="[]"/>
    <x v="0"/>
    <x v="0"/>
  </r>
  <r>
    <n v="90"/>
    <x v="12"/>
    <s v="True"/>
    <s v="USD1"/>
    <n v="1.8"/>
    <n v="1.8"/>
    <s v="2%D10"/>
    <d v="2020-12-11T00:00:00"/>
    <s v="USMF"/>
    <s v="Test7260/400"/>
    <d v="2020-12-01T11:04:50"/>
    <s v="USD"/>
    <d v="2020-12-01T00:00:00"/>
    <d v="2020-12-15T00:00:00"/>
    <s v="RF_ukipqr"/>
    <x v="1"/>
    <s v="CHECK"/>
    <s v="Net14"/>
    <s v="11223344556677889900112233"/>
    <x v="0"/>
    <x v="0"/>
    <s v="US-111"/>
    <x v="0"/>
    <s v="[]"/>
    <x v="0"/>
    <x v="0"/>
  </r>
  <r>
    <n v="365.28"/>
    <x v="14"/>
    <s v="True"/>
    <s v="USD1"/>
    <n v="7.31"/>
    <n v="7.31"/>
    <s v="2%D10"/>
    <d v="2020-12-11T00:00:00"/>
    <s v="USMF"/>
    <s v="Test7260/400"/>
    <d v="2020-12-01T11:04:37"/>
    <s v="USD"/>
    <d v="2020-12-01T00:00:00"/>
    <d v="2020-12-15T00:00:00"/>
    <s v="RF_lpyhrz"/>
    <x v="1"/>
    <s v="CHECK"/>
    <s v="Net14"/>
    <s v="11223344556677889900112233"/>
    <x v="0"/>
    <x v="0"/>
    <s v="US-111"/>
    <x v="0"/>
    <s v="[]"/>
    <x v="0"/>
    <x v="0"/>
  </r>
  <r>
    <n v="90"/>
    <x v="12"/>
    <s v="True"/>
    <s v="USD1"/>
    <n v="1.8"/>
    <n v="1.8"/>
    <s v="2%D10"/>
    <d v="2020-12-11T00:00:00"/>
    <s v="USMF"/>
    <s v="Test7260/400"/>
    <d v="2020-12-01T11:04:35"/>
    <s v="USD"/>
    <d v="2020-12-01T00:00:00"/>
    <d v="2020-12-15T00:00:00"/>
    <s v="RF_kbudld"/>
    <x v="1"/>
    <s v="CHECK"/>
    <s v="Net14"/>
    <s v="11223344556677889900112233"/>
    <x v="0"/>
    <x v="0"/>
    <s v="US-111"/>
    <x v="0"/>
    <s v="[]"/>
    <x v="0"/>
    <x v="0"/>
  </r>
  <r>
    <n v="365.25"/>
    <x v="15"/>
    <s v="True"/>
    <s v="USD1"/>
    <n v="7.31"/>
    <n v="7.31"/>
    <s v="2%D10"/>
    <d v="2020-12-11T00:00:00"/>
    <s v="USMF"/>
    <s v="Test7260/400"/>
    <d v="2020-12-01T11:04:22"/>
    <s v="USD"/>
    <d v="2020-12-01T00:00:00"/>
    <d v="2020-12-15T00:00:00"/>
    <s v="RF_sdzdte"/>
    <x v="1"/>
    <s v="CHECK"/>
    <s v="Net14"/>
    <s v="11223344556677889900112233"/>
    <x v="2"/>
    <x v="0"/>
    <s v="US-111"/>
    <x v="0"/>
    <s v="[]"/>
    <x v="0"/>
    <x v="0"/>
  </r>
  <r>
    <n v="365.25"/>
    <x v="15"/>
    <s v="True"/>
    <s v="USD1"/>
    <n v="7.31"/>
    <n v="7.31"/>
    <s v="2%D10"/>
    <d v="2020-12-11T00:00:00"/>
    <s v="USMF"/>
    <s v="Test7260/400"/>
    <d v="2020-12-01T11:04:20"/>
    <s v="USD"/>
    <d v="2020-12-01T00:00:00"/>
    <d v="2020-12-15T00:00:00"/>
    <s v="RF_artfuc"/>
    <x v="1"/>
    <s v="CHECK"/>
    <s v="Net14"/>
    <s v="11223344556677889900112233"/>
    <x v="0"/>
    <x v="0"/>
    <s v="US-111"/>
    <x v="0"/>
    <s v="[]"/>
    <x v="0"/>
    <x v="0"/>
  </r>
  <r>
    <n v="365.25"/>
    <x v="15"/>
    <s v="True"/>
    <s v="USD1"/>
    <n v="7.31"/>
    <n v="7.31"/>
    <s v="2%D10"/>
    <d v="2020-12-11T00:00:00"/>
    <s v="USMF"/>
    <s v="Test7260/400"/>
    <d v="2020-12-01T11:03:36"/>
    <s v="USD"/>
    <d v="2020-12-01T00:00:00"/>
    <d v="2020-12-15T00:00:00"/>
    <s v="RF_nfcenm"/>
    <x v="1"/>
    <s v="CHECK"/>
    <s v="Net14"/>
    <s v="11223344556677889900112233"/>
    <x v="0"/>
    <x v="0"/>
    <s v="US-111"/>
    <x v="0"/>
    <s v="[]"/>
    <x v="0"/>
    <x v="0"/>
  </r>
  <r>
    <n v="243.5"/>
    <x v="16"/>
    <s v="True"/>
    <s v="USD1"/>
    <n v="4.87"/>
    <n v="4.87"/>
    <s v="2%D10"/>
    <d v="2020-12-11T00:00:00"/>
    <s v="USMF"/>
    <s v="Test7260/400"/>
    <d v="2020-12-01T11:02:35"/>
    <s v="USD"/>
    <d v="2020-12-01T00:00:00"/>
    <d v="2020-12-15T00:00:00"/>
    <s v="RF_ykogyk"/>
    <x v="1"/>
    <s v="CHECK"/>
    <s v="Net14"/>
    <s v="11223344556677889900112233"/>
    <x v="0"/>
    <x v="0"/>
    <s v="US-111"/>
    <x v="0"/>
    <s v="[]"/>
    <x v="0"/>
    <x v="0"/>
  </r>
  <r>
    <n v="214.5"/>
    <x v="19"/>
    <s v="True"/>
    <s v="USD1"/>
    <n v="3.96"/>
    <n v="3.96"/>
    <s v="2%D10"/>
    <d v="2020-12-11T00:00:00"/>
    <s v="USMF"/>
    <s v="Test7260/400"/>
    <d v="2020-12-01T11:02:27"/>
    <s v="USD"/>
    <d v="2020-12-01T00:00:00"/>
    <d v="2020-12-15T00:00:00"/>
    <s v="RF_rhkmoe"/>
    <x v="1"/>
    <s v="CHECK"/>
    <s v="Net14"/>
    <s v="11223344556677889900112233"/>
    <x v="0"/>
    <x v="0"/>
    <s v="US-111"/>
    <x v="0"/>
    <s v="[]"/>
    <x v="0"/>
    <x v="0"/>
  </r>
  <r>
    <n v="121.75"/>
    <x v="8"/>
    <s v="True"/>
    <s v="USD1"/>
    <n v="3.96"/>
    <n v="3.96"/>
    <s v="2%D10"/>
    <d v="2020-12-11T00:00:00"/>
    <s v="USMF"/>
    <s v="Test7260/400"/>
    <d v="2020-12-01T11:02:25"/>
    <s v="USD"/>
    <d v="2020-12-01T00:00:00"/>
    <d v="2020-12-15T00:00:00"/>
    <s v="RF_prgxxt"/>
    <x v="1"/>
    <s v="CHECK"/>
    <s v="Net14"/>
    <s v="11223344556677889900112233"/>
    <x v="0"/>
    <x v="0"/>
    <s v="US-111"/>
    <x v="0"/>
    <s v="[]"/>
    <x v="0"/>
    <x v="0"/>
  </r>
  <r>
    <n v="107.25"/>
    <x v="17"/>
    <s v="True"/>
    <s v="USD1"/>
    <n v="3.96"/>
    <n v="3.96"/>
    <s v="2%D10"/>
    <d v="2020-12-11T00:00:00"/>
    <s v="USMF"/>
    <s v="Test7260/400"/>
    <d v="2020-12-01T11:02:23"/>
    <s v="USD"/>
    <d v="2020-12-01T00:00:00"/>
    <d v="2020-12-15T00:00:00"/>
    <s v="RF_nrzsuz"/>
    <x v="1"/>
    <s v="CHECK"/>
    <s v="Net14"/>
    <s v="11223344556677889900112233"/>
    <x v="0"/>
    <x v="0"/>
    <s v="US-111"/>
    <x v="0"/>
    <s v="[]"/>
    <x v="0"/>
    <x v="0"/>
  </r>
  <r>
    <n v="243.5"/>
    <x v="16"/>
    <s v="True"/>
    <s v="USD1"/>
    <n v="3.96"/>
    <n v="3.96"/>
    <s v="2%D10"/>
    <d v="2020-12-11T00:00:00"/>
    <s v="USMF"/>
    <s v="Test7260/400"/>
    <d v="2020-12-01T11:02:20"/>
    <s v="USD"/>
    <d v="2020-12-01T00:00:00"/>
    <d v="2020-12-15T00:00:00"/>
    <s v="RF_mbfdtk"/>
    <x v="1"/>
    <s v="CHECK"/>
    <s v="Net14"/>
    <s v="11223344556677889900112233"/>
    <x v="2"/>
    <x v="0"/>
    <s v="US-111"/>
    <x v="0"/>
    <s v="[]"/>
    <x v="0"/>
    <x v="0"/>
  </r>
  <r>
    <n v="53.63"/>
    <x v="18"/>
    <s v="True"/>
    <s v="USD1"/>
    <n v="3.96"/>
    <n v="3.96"/>
    <s v="2%D10"/>
    <d v="2020-12-11T00:00:00"/>
    <s v="USMF"/>
    <s v="Test7260/400"/>
    <d v="2020-12-01T11:02:18"/>
    <s v="USD"/>
    <d v="2020-12-01T00:00:00"/>
    <d v="2020-12-15T00:00:00"/>
    <s v="RF_jktbbx"/>
    <x v="1"/>
    <s v="CHECK"/>
    <s v="Net14"/>
    <s v="11223344556677889900112233"/>
    <x v="0"/>
    <x v="0"/>
    <s v="US-111"/>
    <x v="0"/>
    <s v="[]"/>
    <x v="0"/>
    <x v="0"/>
  </r>
  <r>
    <n v="121.75"/>
    <x v="8"/>
    <s v="True"/>
    <s v="USD1"/>
    <n v="3.96"/>
    <n v="3.96"/>
    <s v="2%D10"/>
    <d v="2020-12-11T00:00:00"/>
    <s v="USMF"/>
    <s v="Test7260/400"/>
    <d v="2020-12-01T11:02:16"/>
    <s v="USD"/>
    <d v="2020-12-01T00:00:00"/>
    <d v="2020-12-15T00:00:00"/>
    <s v="RF_dthivs"/>
    <x v="1"/>
    <s v="CHECK"/>
    <s v="Net14"/>
    <s v="11223344556677889900112233"/>
    <x v="2"/>
    <x v="0"/>
    <s v="US-111"/>
    <x v="0"/>
    <s v="[]"/>
    <x v="0"/>
    <x v="0"/>
  </r>
  <r>
    <n v="107.25"/>
    <x v="17"/>
    <s v="True"/>
    <s v="USD1"/>
    <n v="3.96"/>
    <n v="3.96"/>
    <s v="2%D10"/>
    <d v="2020-12-11T00:00:00"/>
    <s v="USMF"/>
    <s v="Test7260/400"/>
    <d v="2020-12-01T11:02:13"/>
    <s v="USD"/>
    <d v="2020-12-01T00:00:00"/>
    <d v="2020-12-15T00:00:00"/>
    <s v="RF_apqpxo"/>
    <x v="1"/>
    <s v="CHECK"/>
    <s v="Net14"/>
    <s v="11223344556677889900112233"/>
    <x v="0"/>
    <x v="0"/>
    <s v="US-111"/>
    <x v="0"/>
    <s v="[]"/>
    <x v="0"/>
    <x v="0"/>
  </r>
  <r>
    <n v="121.75"/>
    <x v="8"/>
    <s v="True"/>
    <s v="USD1"/>
    <n v="2.44"/>
    <n v="2.44"/>
    <s v="2%D10"/>
    <d v="2020-12-11T00:00:00"/>
    <s v="USMF"/>
    <s v="Test7260/400"/>
    <d v="2020-12-01T09:44:05"/>
    <s v="USD"/>
    <d v="2020-12-01T00:00:00"/>
    <d v="2020-12-15T00:00:00"/>
    <s v="RF_rvtqnl"/>
    <x v="1"/>
    <s v="CHECK"/>
    <s v="Net14"/>
    <s v="11223344556677889900112233"/>
    <x v="0"/>
    <x v="0"/>
    <s v="US-111"/>
    <x v="0"/>
    <s v="[]"/>
    <x v="0"/>
    <x v="0"/>
  </r>
  <r>
    <n v="121.75"/>
    <x v="8"/>
    <s v="True"/>
    <s v="USD1"/>
    <n v="2.44"/>
    <n v="2.44"/>
    <s v="2%D10"/>
    <d v="2020-12-11T00:00:00"/>
    <s v="USMF"/>
    <s v="Test7260/400"/>
    <d v="2020-12-01T09:17:18"/>
    <s v="USD"/>
    <d v="2020-12-01T00:00:00"/>
    <d v="2020-12-15T00:00:00"/>
    <s v="RF_uzdxqo"/>
    <x v="1"/>
    <s v="CHECK"/>
    <s v="Net14"/>
    <s v="11223344556677889900112233"/>
    <x v="0"/>
    <x v="0"/>
    <s v="US-111"/>
    <x v="0"/>
    <s v="[]"/>
    <x v="0"/>
    <x v="0"/>
  </r>
  <r>
    <n v="121.75"/>
    <x v="8"/>
    <s v="True"/>
    <s v="USD1"/>
    <n v="2.44"/>
    <n v="2.44"/>
    <s v="2%D10"/>
    <d v="2020-12-11T00:00:00"/>
    <s v="USMF"/>
    <s v="Test7260/400"/>
    <d v="2020-12-01T09:10:19"/>
    <s v="USD"/>
    <d v="2020-12-01T00:00:00"/>
    <d v="2020-12-15T00:00:00"/>
    <s v="RF_lvsbqf"/>
    <x v="1"/>
    <s v="CHECK"/>
    <s v="Net14"/>
    <s v="11223344556677889900112233"/>
    <x v="0"/>
    <x v="0"/>
    <s v="US-111"/>
    <x v="0"/>
    <s v="[]"/>
    <x v="0"/>
    <x v="0"/>
  </r>
  <r>
    <n v="90"/>
    <x v="12"/>
    <s v="True"/>
    <s v="USD1"/>
    <n v="1.8"/>
    <n v="1.8"/>
    <s v="2%D10"/>
    <d v="2020-12-11T00:00:00"/>
    <s v="USMF"/>
    <s v="Test7260/400"/>
    <d v="2020-12-01T08:09:31"/>
    <s v="USD"/>
    <d v="2020-12-01T00:00:00"/>
    <d v="2020-12-15T00:00:00"/>
    <s v="RF_hclnxg"/>
    <x v="1"/>
    <s v="CHECK"/>
    <s v="Net14"/>
    <s v="11223344556677889900112233"/>
    <x v="0"/>
    <x v="0"/>
    <s v="US-111"/>
    <x v="0"/>
    <s v="[]"/>
    <x v="0"/>
    <x v="0"/>
  </r>
  <r>
    <n v="90"/>
    <x v="12"/>
    <s v="True"/>
    <s v="USD1"/>
    <n v="1.8"/>
    <n v="1.8"/>
    <s v="2%D10"/>
    <d v="2020-12-11T00:00:00"/>
    <s v="USMF"/>
    <s v="Test7260/400"/>
    <d v="2020-12-01T08:07:00"/>
    <s v="USD"/>
    <d v="2020-12-01T00:00:00"/>
    <d v="2020-12-15T00:00:00"/>
    <s v="RF_muvzsi"/>
    <x v="1"/>
    <s v="CHECK"/>
    <s v="Net14"/>
    <s v="11223344556677889900112233"/>
    <x v="0"/>
    <x v="0"/>
    <s v="US-111"/>
    <x v="0"/>
    <s v="[]"/>
    <x v="0"/>
    <x v="0"/>
  </r>
  <r>
    <n v="100"/>
    <x v="1"/>
    <s v="False"/>
    <s v="USD1"/>
    <n v="2"/>
    <n v="2"/>
    <s v="2%D10"/>
    <d v="2020-12-11T00:00:00"/>
    <s v="USMF"/>
    <s v="Test7260/400"/>
    <d v="2020-12-01T06:50:29"/>
    <s v="USD"/>
    <d v="2020-12-01T00:00:00"/>
    <d v="2020-12-15T00:00:00"/>
    <s v="RF_juqdpa"/>
    <x v="1"/>
    <s v="CHECK"/>
    <s v="Net14"/>
    <s v="11223344556677889900112233"/>
    <x v="0"/>
    <x v="0"/>
    <s v="US-111"/>
    <x v="0"/>
    <s v="[]"/>
    <x v="0"/>
    <x v="0"/>
  </r>
  <r>
    <n v="100"/>
    <x v="1"/>
    <s v="True"/>
    <s v="USD1"/>
    <n v="2"/>
    <n v="2"/>
    <s v="2%D10"/>
    <d v="2020-12-11T00:00:00"/>
    <s v="USMF"/>
    <s v="Test7260/400"/>
    <d v="2020-12-01T06:49:44"/>
    <s v="USD"/>
    <d v="2020-12-01T00:00:00"/>
    <d v="2020-12-15T00:00:00"/>
    <s v="RF_qzbjbw"/>
    <x v="1"/>
    <s v="CHECK"/>
    <s v="Net14"/>
    <s v="11223344556677889900112233"/>
    <x v="0"/>
    <x v="0"/>
    <s v="US-111"/>
    <x v="0"/>
    <s v="[]"/>
    <x v="0"/>
    <x v="0"/>
  </r>
  <r>
    <n v="182.63"/>
    <x v="2"/>
    <s v="True"/>
    <s v="USD1"/>
    <n v="3.96"/>
    <n v="3.96"/>
    <s v="2%D10"/>
    <d v="2020-12-11T00:00:00"/>
    <s v="USMF"/>
    <s v="Test7260/400"/>
    <d v="2020-12-01T06:48:59"/>
    <s v="USD"/>
    <d v="2020-12-01T00:00:00"/>
    <d v="2020-12-15T00:00:00"/>
    <s v="RF_ebswrq"/>
    <x v="1"/>
    <s v="CHECK"/>
    <s v="Net14"/>
    <s v="11223344556677889900112233"/>
    <x v="0"/>
    <x v="0"/>
    <s v="US-111"/>
    <x v="0"/>
    <s v="[]"/>
    <x v="0"/>
    <x v="0"/>
  </r>
  <r>
    <n v="100"/>
    <x v="1"/>
    <s v="True"/>
    <s v="USD1"/>
    <n v="2"/>
    <n v="2"/>
    <s v="2%D10"/>
    <d v="2020-12-11T00:00:00"/>
    <s v="USMF"/>
    <s v="Test7260/400"/>
    <d v="2020-12-01T06:48:30"/>
    <s v="USD"/>
    <d v="2020-12-01T00:00:00"/>
    <d v="2020-12-15T00:00:00"/>
    <s v="RF_aefwmr"/>
    <x v="1"/>
    <s v="CHECK"/>
    <s v="Net14"/>
    <s v="11223344556677889900112233"/>
    <x v="0"/>
    <x v="0"/>
    <s v="US-111"/>
    <x v="0"/>
    <s v="[]"/>
    <x v="0"/>
    <x v="0"/>
  </r>
  <r>
    <n v="124.76"/>
    <x v="4"/>
    <s v="True"/>
    <s v="USD1"/>
    <n v="2.5"/>
    <n v="2.5"/>
    <s v="2%D10"/>
    <d v="2020-12-11T00:00:00"/>
    <s v="USMF"/>
    <s v="Test7260/400"/>
    <d v="2020-12-01T06:48:16"/>
    <s v="USD"/>
    <d v="2020-12-01T00:00:00"/>
    <d v="2020-12-15T00:00:00"/>
    <s v="RF_fgbjve"/>
    <x v="1"/>
    <s v="CHECK"/>
    <s v="Net14"/>
    <s v="11223344556677889900112233"/>
    <x v="0"/>
    <x v="0"/>
    <s v="US-111"/>
    <x v="0"/>
    <s v="[]"/>
    <x v="0"/>
    <x v="0"/>
  </r>
  <r>
    <n v="123.75"/>
    <x v="3"/>
    <s v="True"/>
    <s v="USD1"/>
    <n v="2.48"/>
    <n v="2.48"/>
    <s v="2%D10"/>
    <d v="2020-12-11T00:00:00"/>
    <s v="USMF"/>
    <s v="Test7260/400"/>
    <d v="2020-12-01T06:48:14"/>
    <s v="USD"/>
    <d v="2020-12-01T00:00:00"/>
    <d v="2020-12-15T00:00:00"/>
    <s v="RF_dgtylv"/>
    <x v="1"/>
    <s v="CHECK"/>
    <s v="Net14"/>
    <s v="11223344556677889900112233"/>
    <x v="0"/>
    <x v="0"/>
    <s v="US-111"/>
    <x v="0"/>
    <s v="[]"/>
    <x v="0"/>
    <x v="0"/>
  </r>
  <r>
    <n v="140"/>
    <x v="5"/>
    <s v="True"/>
    <s v="USD1"/>
    <n v="2.8"/>
    <n v="2.8"/>
    <s v="2%D10"/>
    <d v="2020-12-11T00:00:00"/>
    <s v="USMF"/>
    <s v="Test7260/400"/>
    <d v="2020-12-01T06:47:59"/>
    <s v="USD"/>
    <d v="2020-12-01T00:00:00"/>
    <d v="2020-12-15T00:00:00"/>
    <s v="RF_metnpc"/>
    <x v="1"/>
    <s v="CHECK"/>
    <s v="Net14"/>
    <s v="11223344556677889900112233"/>
    <x v="0"/>
    <x v="0"/>
    <s v="US-111"/>
    <x v="0"/>
    <s v="[]"/>
    <x v="0"/>
    <x v="0"/>
  </r>
  <r>
    <n v="117.25"/>
    <x v="7"/>
    <s v="True"/>
    <s v="USD1"/>
    <n v="2.35"/>
    <n v="2.35"/>
    <s v="2%D10"/>
    <d v="2020-12-11T00:00:00"/>
    <s v="USMF"/>
    <s v="Test7260/400"/>
    <d v="2020-12-01T06:47:48"/>
    <s v="USD"/>
    <d v="2020-12-01T00:00:00"/>
    <d v="2020-12-15T00:00:00"/>
    <s v="RF_syqksm"/>
    <x v="1"/>
    <s v="CHECK"/>
    <s v="Net14"/>
    <s v="11223344556677889900112233"/>
    <x v="0"/>
    <x v="0"/>
    <s v="US-111"/>
    <x v="0"/>
    <s v="[]"/>
    <x v="0"/>
    <x v="0"/>
  </r>
  <r>
    <n v="121.75"/>
    <x v="8"/>
    <s v="True"/>
    <s v="USD1"/>
    <n v="2.44"/>
    <n v="2.44"/>
    <s v="2%D10"/>
    <d v="2020-12-11T00:00:00"/>
    <s v="USMF"/>
    <s v="Test7260/400"/>
    <d v="2020-12-01T06:47:46"/>
    <s v="USD"/>
    <d v="2020-12-01T00:00:00"/>
    <d v="2020-12-15T00:00:00"/>
    <s v="RF_qcrzlq"/>
    <x v="1"/>
    <s v="CHECK"/>
    <s v="Net14"/>
    <s v="11223344556677889900112233"/>
    <x v="0"/>
    <x v="0"/>
    <s v="US-111"/>
    <x v="0"/>
    <s v="[]"/>
    <x v="0"/>
    <x v="0"/>
  </r>
  <r>
    <n v="124.75"/>
    <x v="6"/>
    <s v="True"/>
    <s v="USD1"/>
    <n v="2.5"/>
    <n v="2.5"/>
    <s v="2%D10"/>
    <d v="2020-12-11T00:00:00"/>
    <s v="USMF"/>
    <s v="Test7260/400"/>
    <d v="2020-12-01T06:47:44"/>
    <s v="USD"/>
    <d v="2020-12-01T00:00:00"/>
    <d v="2020-12-15T00:00:00"/>
    <s v="RF_ptnedo"/>
    <x v="1"/>
    <s v="CHECK"/>
    <s v="Net14"/>
    <s v="11223344556677889900112233"/>
    <x v="1"/>
    <x v="0"/>
    <s v="US-111"/>
    <x v="0"/>
    <s v="[]"/>
    <x v="0"/>
    <x v="0"/>
  </r>
  <r>
    <n v="98.62"/>
    <x v="9"/>
    <s v="True"/>
    <s v="USD1"/>
    <n v="1.97"/>
    <n v="1.97"/>
    <s v="2%D10"/>
    <d v="2020-12-11T00:00:00"/>
    <s v="USMF"/>
    <s v="Test7260/400"/>
    <d v="2020-12-01T06:47:29"/>
    <s v="USD"/>
    <d v="2020-12-01T00:00:00"/>
    <d v="2020-12-15T00:00:00"/>
    <s v="RF_ueahrn"/>
    <x v="1"/>
    <s v="CHECK"/>
    <s v="Net14"/>
    <s v="11223344556677889900112233"/>
    <x v="0"/>
    <x v="0"/>
    <s v="US-111"/>
    <x v="0"/>
    <s v="[]"/>
    <x v="0"/>
    <x v="0"/>
  </r>
  <r>
    <n v="153.41"/>
    <x v="10"/>
    <s v="True"/>
    <s v="USD1"/>
    <n v="3.07"/>
    <n v="3.07"/>
    <s v="2%D10"/>
    <d v="2020-12-11T00:00:00"/>
    <s v="USMF"/>
    <s v="Test7260/400"/>
    <d v="2020-12-01T06:47:14"/>
    <s v="USD"/>
    <d v="2020-12-01T00:00:00"/>
    <d v="2020-12-15T00:00:00"/>
    <s v="RF_qlalii"/>
    <x v="1"/>
    <s v="CHECK"/>
    <s v="Net14"/>
    <s v="11223344556677889900112233"/>
    <x v="0"/>
    <x v="0"/>
    <s v="US-111"/>
    <x v="0"/>
    <s v="[]"/>
    <x v="0"/>
    <x v="0"/>
  </r>
  <r>
    <n v="98.61"/>
    <x v="11"/>
    <s v="True"/>
    <s v="USD1"/>
    <n v="1.97"/>
    <n v="1.97"/>
    <s v="2%D10"/>
    <d v="2020-12-11T00:00:00"/>
    <s v="USMF"/>
    <s v="Test7260/400"/>
    <d v="2020-12-01T06:46:32"/>
    <s v="USD"/>
    <d v="2020-12-01T00:00:00"/>
    <d v="2020-12-15T00:00:00"/>
    <s v="RF_jdivgz"/>
    <x v="1"/>
    <s v="CHECK"/>
    <s v="Net14"/>
    <s v="11223344556677889900112233"/>
    <x v="0"/>
    <x v="0"/>
    <s v="US-111"/>
    <x v="0"/>
    <s v="[]"/>
    <x v="0"/>
    <x v="0"/>
  </r>
  <r>
    <n v="90"/>
    <x v="12"/>
    <s v="True"/>
    <s v="USD1"/>
    <n v="1.8"/>
    <n v="1.8"/>
    <s v="2%D10"/>
    <d v="2020-12-11T00:00:00"/>
    <s v="USMF"/>
    <s v="Test7260/400"/>
    <d v="2020-12-01T06:46:29"/>
    <s v="USD"/>
    <d v="2020-12-01T00:00:00"/>
    <d v="2020-12-15T00:00:00"/>
    <s v="RF_ckosnl"/>
    <x v="1"/>
    <s v="CHECK"/>
    <s v="Net14"/>
    <s v="11223344556677889900112233"/>
    <x v="0"/>
    <x v="0"/>
    <s v="US-111"/>
    <x v="0"/>
    <s v="[]"/>
    <x v="0"/>
    <x v="0"/>
  </r>
  <r>
    <n v="90"/>
    <x v="12"/>
    <s v="True"/>
    <s v="USD1"/>
    <n v="1.8"/>
    <n v="1.8"/>
    <s v="2%D10"/>
    <d v="2020-12-11T00:00:00"/>
    <s v="USMF"/>
    <s v="Test7260/400"/>
    <d v="2020-12-01T06:46:17"/>
    <s v="USD"/>
    <d v="2020-12-01T00:00:00"/>
    <d v="2020-12-15T00:00:00"/>
    <s v="RF_tuokvb"/>
    <x v="1"/>
    <s v="CHECK"/>
    <s v="Net14"/>
    <s v="11223344556677889900112233"/>
    <x v="0"/>
    <x v="0"/>
    <s v="US-111"/>
    <x v="0"/>
    <s v="[]"/>
    <x v="0"/>
    <x v="0"/>
  </r>
  <r>
    <n v="81"/>
    <x v="13"/>
    <s v="True"/>
    <s v="USD1"/>
    <n v="1.62"/>
    <n v="1.62"/>
    <s v="2%D10"/>
    <d v="2020-12-11T00:00:00"/>
    <s v="USMF"/>
    <s v="Test7260/400"/>
    <d v="2020-12-01T06:46:14"/>
    <s v="USD"/>
    <d v="2020-12-01T00:00:00"/>
    <d v="2020-12-15T00:00:00"/>
    <s v="RF_ryyifs"/>
    <x v="1"/>
    <s v="CHECK"/>
    <s v="Net14"/>
    <s v="11223344556677889900112233"/>
    <x v="0"/>
    <x v="0"/>
    <s v="US-111"/>
    <x v="0"/>
    <s v="[]"/>
    <x v="0"/>
    <x v="0"/>
  </r>
  <r>
    <n v="365.25"/>
    <x v="15"/>
    <s v="True"/>
    <s v="USD1"/>
    <n v="7.31"/>
    <n v="7.31"/>
    <s v="2%D10"/>
    <d v="2020-12-11T00:00:00"/>
    <s v="USMF"/>
    <s v="Test7260/400"/>
    <d v="2020-12-01T06:46:06"/>
    <s v="USD"/>
    <d v="2020-12-01T00:00:00"/>
    <d v="2020-12-15T00:00:00"/>
    <s v="RF_ziihfw"/>
    <x v="1"/>
    <s v="CHECK"/>
    <s v="Net14"/>
    <s v="11223344556677889900112233"/>
    <x v="0"/>
    <x v="0"/>
    <s v="US-111"/>
    <x v="0"/>
    <s v="[]"/>
    <x v="0"/>
    <x v="0"/>
  </r>
  <r>
    <n v="365.25"/>
    <x v="15"/>
    <s v="True"/>
    <s v="USD1"/>
    <n v="7.31"/>
    <n v="7.31"/>
    <s v="2%D10"/>
    <d v="2020-12-11T00:00:00"/>
    <s v="USMF"/>
    <s v="Test7260/400"/>
    <d v="2020-12-01T06:46:03"/>
    <s v="USD"/>
    <d v="2020-12-01T00:00:00"/>
    <d v="2020-12-15T00:00:00"/>
    <s v="RF_tolohg"/>
    <x v="1"/>
    <s v="CHECK"/>
    <s v="Net14"/>
    <s v="11223344556677889900112233"/>
    <x v="0"/>
    <x v="0"/>
    <s v="US-111"/>
    <x v="0"/>
    <s v="[]"/>
    <x v="0"/>
    <x v="0"/>
  </r>
  <r>
    <n v="365.25"/>
    <x v="15"/>
    <s v="True"/>
    <s v="USD1"/>
    <n v="7.31"/>
    <n v="7.31"/>
    <s v="2%D10"/>
    <d v="2020-12-11T00:00:00"/>
    <s v="USMF"/>
    <s v="Test7260/400"/>
    <d v="2020-12-01T06:46:01"/>
    <s v="USD"/>
    <d v="2020-12-01T00:00:00"/>
    <d v="2020-12-15T00:00:00"/>
    <s v="RF_qqgmcv"/>
    <x v="1"/>
    <s v="CHECK"/>
    <s v="Net14"/>
    <s v="11223344556677889900112233"/>
    <x v="2"/>
    <x v="0"/>
    <s v="US-111"/>
    <x v="0"/>
    <s v="[]"/>
    <x v="0"/>
    <x v="0"/>
  </r>
  <r>
    <n v="365.28"/>
    <x v="14"/>
    <s v="True"/>
    <s v="USD1"/>
    <n v="7.31"/>
    <n v="7.31"/>
    <s v="2%D10"/>
    <d v="2020-12-11T00:00:00"/>
    <s v="USMF"/>
    <s v="Test7260/400"/>
    <d v="2020-12-01T06:45:59"/>
    <s v="USD"/>
    <d v="2020-12-01T00:00:00"/>
    <d v="2020-12-15T00:00:00"/>
    <s v="RF_makekk"/>
    <x v="1"/>
    <s v="CHECK"/>
    <s v="Net14"/>
    <s v="11223344556677889900112233"/>
    <x v="0"/>
    <x v="0"/>
    <s v="US-111"/>
    <x v="0"/>
    <s v="[]"/>
    <x v="0"/>
    <x v="0"/>
  </r>
  <r>
    <n v="121.75"/>
    <x v="8"/>
    <s v="True"/>
    <s v="USD1"/>
    <n v="2.44"/>
    <n v="2.44"/>
    <s v="2%D10"/>
    <d v="2020-12-11T00:00:00"/>
    <s v="USMF"/>
    <s v="Test7260/400"/>
    <d v="2020-12-01T06:44:21"/>
    <s v="USD"/>
    <d v="2020-12-01T00:00:00"/>
    <d v="2020-12-15T00:00:00"/>
    <s v="RF_zqqgiv"/>
    <x v="1"/>
    <s v="CHECK"/>
    <s v="Net14"/>
    <s v="11223344556677889900112233"/>
    <x v="0"/>
    <x v="0"/>
    <s v="US-111"/>
    <x v="0"/>
    <s v="[]"/>
    <x v="0"/>
    <x v="0"/>
  </r>
  <r>
    <n v="243.5"/>
    <x v="16"/>
    <s v="True"/>
    <s v="USD1"/>
    <n v="4.87"/>
    <n v="4.87"/>
    <s v="2%D10"/>
    <d v="2020-12-11T00:00:00"/>
    <s v="USMF"/>
    <s v="Test7260/400"/>
    <d v="2020-12-01T06:44:19"/>
    <s v="USD"/>
    <d v="2020-12-01T00:00:00"/>
    <d v="2020-12-15T00:00:00"/>
    <s v="RF_ysmord"/>
    <x v="1"/>
    <s v="CHECK"/>
    <s v="Net14"/>
    <s v="11223344556677889900112233"/>
    <x v="0"/>
    <x v="0"/>
    <s v="US-111"/>
    <x v="0"/>
    <s v="[]"/>
    <x v="0"/>
    <x v="0"/>
  </r>
  <r>
    <n v="243.5"/>
    <x v="16"/>
    <s v="True"/>
    <s v="USD1"/>
    <n v="4.87"/>
    <n v="4.87"/>
    <s v="2%D10"/>
    <d v="2020-12-11T00:00:00"/>
    <s v="USMF"/>
    <s v="Test7260/400"/>
    <d v="2020-12-01T06:44:17"/>
    <s v="USD"/>
    <d v="2020-12-01T00:00:00"/>
    <d v="2020-12-15T00:00:00"/>
    <s v="RF_tkdvsc"/>
    <x v="1"/>
    <s v="CHECK"/>
    <s v="Net14"/>
    <s v="11223344556677889900112233"/>
    <x v="0"/>
    <x v="0"/>
    <s v="US-111"/>
    <x v="0"/>
    <s v="[]"/>
    <x v="0"/>
    <x v="0"/>
  </r>
  <r>
    <n v="107.25"/>
    <x v="17"/>
    <s v="True"/>
    <s v="USD1"/>
    <n v="3.96"/>
    <n v="3.96"/>
    <s v="2%D10"/>
    <d v="2020-12-11T00:00:00"/>
    <s v="USMF"/>
    <s v="Test7260/400"/>
    <d v="2020-12-01T06:44:14"/>
    <s v="USD"/>
    <d v="2020-12-01T00:00:00"/>
    <d v="2020-12-15T00:00:00"/>
    <s v="RF_sdymwx"/>
    <x v="1"/>
    <s v="CHECK"/>
    <s v="Net14"/>
    <s v="11223344556677889900112233"/>
    <x v="0"/>
    <x v="0"/>
    <s v="US-111"/>
    <x v="0"/>
    <s v="[]"/>
    <x v="0"/>
    <x v="0"/>
  </r>
  <r>
    <n v="121.75"/>
    <x v="8"/>
    <s v="True"/>
    <s v="USD1"/>
    <n v="3.96"/>
    <n v="3.96"/>
    <s v="2%D10"/>
    <d v="2020-12-11T00:00:00"/>
    <s v="USMF"/>
    <s v="Test7260/400"/>
    <d v="2020-12-01T06:44:12"/>
    <s v="USD"/>
    <d v="2020-12-01T00:00:00"/>
    <d v="2020-12-15T00:00:00"/>
    <s v="RF_itmjxf"/>
    <x v="1"/>
    <s v="CHECK"/>
    <s v="Net14"/>
    <s v="11223344556677889900112233"/>
    <x v="0"/>
    <x v="0"/>
    <s v="US-111"/>
    <x v="0"/>
    <s v="[]"/>
    <x v="0"/>
    <x v="0"/>
  </r>
  <r>
    <n v="53.63"/>
    <x v="18"/>
    <s v="True"/>
    <s v="USD1"/>
    <n v="3.96"/>
    <n v="3.96"/>
    <s v="2%D10"/>
    <d v="2020-12-11T00:00:00"/>
    <s v="USMF"/>
    <s v="Test7260/400"/>
    <d v="2020-12-01T06:44:10"/>
    <s v="USD"/>
    <d v="2020-12-01T00:00:00"/>
    <d v="2020-12-15T00:00:00"/>
    <s v="RF_gnshfw"/>
    <x v="1"/>
    <s v="CHECK"/>
    <s v="Net14"/>
    <s v="11223344556677889900112233"/>
    <x v="0"/>
    <x v="0"/>
    <s v="US-111"/>
    <x v="0"/>
    <s v="[]"/>
    <x v="0"/>
    <x v="0"/>
  </r>
  <r>
    <n v="214.5"/>
    <x v="19"/>
    <s v="True"/>
    <s v="USD1"/>
    <n v="3.96"/>
    <n v="3.96"/>
    <s v="2%D10"/>
    <d v="2020-12-11T00:00:00"/>
    <s v="USMF"/>
    <s v="Test7260/400"/>
    <d v="2020-12-01T06:44:08"/>
    <s v="USD"/>
    <d v="2020-12-01T00:00:00"/>
    <d v="2020-12-15T00:00:00"/>
    <s v="RF_fuboic"/>
    <x v="1"/>
    <s v="CHECK"/>
    <s v="Net14"/>
    <s v="11223344556677889900112233"/>
    <x v="0"/>
    <x v="0"/>
    <s v="US-111"/>
    <x v="0"/>
    <s v="[]"/>
    <x v="0"/>
    <x v="0"/>
  </r>
  <r>
    <n v="107.25"/>
    <x v="17"/>
    <s v="True"/>
    <s v="USD1"/>
    <n v="3.96"/>
    <n v="3.96"/>
    <s v="2%D10"/>
    <d v="2020-12-11T00:00:00"/>
    <s v="USMF"/>
    <s v="Test7260/400"/>
    <d v="2020-12-01T06:44:06"/>
    <s v="USD"/>
    <d v="2020-12-01T00:00:00"/>
    <d v="2020-12-15T00:00:00"/>
    <s v="RF_clnceb"/>
    <x v="1"/>
    <s v="CHECK"/>
    <s v="Net14"/>
    <s v="11223344556677889900112233"/>
    <x v="0"/>
    <x v="0"/>
    <s v="US-111"/>
    <x v="0"/>
    <s v="[]"/>
    <x v="0"/>
    <x v="0"/>
  </r>
  <r>
    <n v="198.18"/>
    <x v="0"/>
    <s v="False"/>
    <s v="USD1"/>
    <n v="3.96"/>
    <n v="3.96"/>
    <s v="2%D10"/>
    <d v="2020-12-11T00:00:00"/>
    <s v="USMF"/>
    <s v="Test7260/400"/>
    <d v="2020-12-01T06:36:06"/>
    <s v="USD"/>
    <d v="2020-12-01T00:00:00"/>
    <d v="2020-12-15T00:00:00"/>
    <s v="RF_teldll"/>
    <x v="0"/>
    <s v="CHECK"/>
    <s v="Net14"/>
    <s v="11223344556677889900112233"/>
    <x v="0"/>
    <x v="0"/>
    <s v="US-111"/>
    <x v="0"/>
    <s v="[]"/>
    <x v="0"/>
    <x v="0"/>
  </r>
  <r>
    <n v="200"/>
    <x v="20"/>
    <s v="True"/>
    <s v="USD1"/>
    <n v="3.96"/>
    <n v="3.96"/>
    <s v="2%D10"/>
    <d v="2020-12-11T00:00:00"/>
    <s v="USMF"/>
    <s v="Test7260/400"/>
    <d v="2020-12-01T06:35:55"/>
    <s v="USD"/>
    <d v="2020-12-01T00:00:00"/>
    <d v="2020-12-15T00:00:00"/>
    <s v="RF_qmykys"/>
    <x v="0"/>
    <s v="CHECK"/>
    <s v="Net14"/>
    <s v="11223344556677889900112233"/>
    <x v="0"/>
    <x v="0"/>
    <s v="US-111"/>
    <x v="0"/>
    <s v="[]"/>
    <x v="0"/>
    <x v="0"/>
  </r>
  <r>
    <n v="470"/>
    <x v="21"/>
    <s v="True"/>
    <s v="USD1"/>
    <n v="3.96"/>
    <n v="3.96"/>
    <s v="2%D10"/>
    <d v="2020-12-11T00:00:00"/>
    <s v="USMF"/>
    <s v="Test7260/400"/>
    <d v="2020-12-01T06:35:53"/>
    <s v="USD"/>
    <d v="2020-12-01T00:00:00"/>
    <d v="2020-12-15T00:00:00"/>
    <s v="RF_oypvjq"/>
    <x v="0"/>
    <s v="CHECK"/>
    <s v="Net14"/>
    <s v="11223344556677889900112233"/>
    <x v="0"/>
    <x v="0"/>
    <s v="US-111"/>
    <x v="0"/>
    <s v="[]"/>
    <x v="0"/>
    <x v="0"/>
  </r>
  <r>
    <n v="198.18"/>
    <x v="0"/>
    <s v="True"/>
    <s v="USD1"/>
    <n v="3.96"/>
    <n v="3.96"/>
    <s v="2%D10"/>
    <d v="2020-12-11T00:00:00"/>
    <s v="USMF"/>
    <s v="Test7260/400"/>
    <d v="2020-12-01T06:35:51"/>
    <s v="USD"/>
    <d v="2020-12-01T00:00:00"/>
    <d v="2020-12-15T00:00:00"/>
    <s v="RF_kxoqqy"/>
    <x v="0"/>
    <s v="CHECK"/>
    <s v="Net14"/>
    <s v="11223344556677889900112233"/>
    <x v="1"/>
    <x v="0"/>
    <s v="US-111"/>
    <x v="0"/>
    <s v="[]"/>
    <x v="0"/>
    <x v="0"/>
  </r>
  <r>
    <n v="500"/>
    <x v="22"/>
    <s v="True"/>
    <s v="USD1"/>
    <n v="3.96"/>
    <n v="3.96"/>
    <s v="2%D10"/>
    <d v="2020-12-11T00:00:00"/>
    <s v="USMF"/>
    <s v="Test7260/400"/>
    <d v="2020-12-01T06:35:38"/>
    <s v="USD"/>
    <d v="2020-12-01T00:00:00"/>
    <d v="2020-12-15T00:00:00"/>
    <s v="RF_ruzlyp"/>
    <x v="0"/>
    <s v="CHECK"/>
    <s v="Net14"/>
    <s v="11223344556677889900112233"/>
    <x v="0"/>
    <x v="0"/>
    <s v="US-111"/>
    <x v="0"/>
    <s v="[]"/>
    <x v="0"/>
    <x v="0"/>
  </r>
  <r>
    <n v="198.18"/>
    <x v="0"/>
    <s v="True"/>
    <m/>
    <n v="0"/>
    <n v="0"/>
    <m/>
    <m/>
    <s v="USMF"/>
    <s v="Test7260/400"/>
    <d v="2020-12-01T06:35:36"/>
    <s v="USD"/>
    <d v="2020-12-01T00:00:00"/>
    <d v="2020-12-15T00:00:00"/>
    <s v="RF_roeyih"/>
    <x v="0"/>
    <s v="ELECTRONIC"/>
    <s v="Net30"/>
    <s v="11223344556677889900112233"/>
    <x v="0"/>
    <x v="0"/>
    <s v="VendorW1099"/>
    <x v="1"/>
    <s v="[]"/>
    <x v="0"/>
    <x v="1"/>
  </r>
  <r>
    <n v="198.18"/>
    <x v="0"/>
    <s v="True"/>
    <s v="USD1"/>
    <n v="3.96"/>
    <n v="3.96"/>
    <s v="2%D10"/>
    <d v="2020-12-11T00:00:00"/>
    <s v="USMF"/>
    <s v="Test7260/400"/>
    <d v="2020-12-01T06:35:25"/>
    <s v="USD"/>
    <d v="2020-12-01T00:00:00"/>
    <d v="2020-12-15T00:00:00"/>
    <s v="RF_wggsmb"/>
    <x v="0"/>
    <s v="CHECK"/>
    <s v="Net14"/>
    <s v="11223344556677889900112233"/>
    <x v="0"/>
    <x v="0"/>
    <s v="US-111"/>
    <x v="0"/>
    <s v="[]"/>
    <x v="0"/>
    <x v="0"/>
  </r>
  <r>
    <n v="198.18"/>
    <x v="23"/>
    <s v="True"/>
    <s v="EUR1"/>
    <n v="0"/>
    <n v="0"/>
    <m/>
    <m/>
    <s v="DEMF"/>
    <s v="Test7260/400"/>
    <d v="2020-12-01T06:35:23"/>
    <s v="EUR"/>
    <d v="2020-12-01T00:00:00"/>
    <d v="2020-12-15T00:00:00"/>
    <s v="RF_ptrxof"/>
    <x v="0"/>
    <s v="SEPA CT"/>
    <s v="Net30"/>
    <s v="11223344556677889900112233"/>
    <x v="0"/>
    <x v="0"/>
    <s v="BELGIUM"/>
    <x v="2"/>
    <s v="[]"/>
    <x v="0"/>
    <x v="1"/>
  </r>
  <r>
    <n v="198.18"/>
    <x v="0"/>
    <s v="True"/>
    <m/>
    <n v="0"/>
    <n v="0"/>
    <m/>
    <m/>
    <s v="USSI"/>
    <s v="Test7260/400"/>
    <d v="2020-12-01T06:35:21"/>
    <s v="USD"/>
    <d v="2020-12-01T00:00:00"/>
    <d v="2020-12-15T00:00:00"/>
    <s v="RF_gzvdjd"/>
    <x v="0"/>
    <s v="CHECK"/>
    <s v="Net30"/>
    <s v="11223344556677889900112233"/>
    <x v="0"/>
    <x v="0"/>
    <s v="US_SI_000019"/>
    <x v="3"/>
    <s v="[]"/>
    <x v="0"/>
    <x v="1"/>
  </r>
  <r>
    <n v="198.18"/>
    <x v="0"/>
    <s v="True"/>
    <m/>
    <n v="0"/>
    <n v="0"/>
    <m/>
    <m/>
    <s v="USSI"/>
    <s v="Test7260/400"/>
    <d v="2020-12-01T06:35:08"/>
    <s v="USD"/>
    <d v="2020-12-01T00:00:00"/>
    <d v="2020-12-15T00:00:00"/>
    <s v="RF_wrtrqk"/>
    <x v="0"/>
    <s v="CHECK"/>
    <s v="Net30"/>
    <s v="11223344556677889900112233"/>
    <x v="0"/>
    <x v="0"/>
    <s v="US_SI_000019"/>
    <x v="3"/>
    <s v="[]"/>
    <x v="0"/>
    <x v="1"/>
  </r>
  <r>
    <n v="198.18"/>
    <x v="0"/>
    <s v="True"/>
    <m/>
    <n v="0"/>
    <n v="0"/>
    <m/>
    <m/>
    <s v="USSI"/>
    <s v="Test7260/400"/>
    <d v="2020-12-01T06:35:05"/>
    <s v="USD"/>
    <d v="2020-12-01T00:00:00"/>
    <d v="2020-12-15T00:00:00"/>
    <s v="RF_fuiuhr"/>
    <x v="0"/>
    <s v="CHECK"/>
    <s v="Net30"/>
    <s v="11223344556677889900112233"/>
    <x v="0"/>
    <x v="0"/>
    <s v="US_SI_000019"/>
    <x v="3"/>
    <s v="[]"/>
    <x v="0"/>
    <x v="1"/>
  </r>
  <r>
    <n v="198.18"/>
    <x v="0"/>
    <s v="True"/>
    <s v="USD1"/>
    <n v="3.96"/>
    <n v="3.96"/>
    <s v="2%D10"/>
    <d v="2020-12-11T00:00:00"/>
    <s v="USMF"/>
    <s v="Test7260/400"/>
    <d v="2020-12-01T06:34:53"/>
    <s v="USD"/>
    <d v="2020-12-01T00:00:00"/>
    <d v="2020-12-15T00:00:00"/>
    <s v="RF_opgaai"/>
    <x v="0"/>
    <s v="CHECK"/>
    <s v="Net14"/>
    <s v="11223344556677889900112233"/>
    <x v="0"/>
    <x v="0"/>
    <s v="US-111"/>
    <x v="0"/>
    <s v="[]"/>
    <x v="0"/>
    <x v="0"/>
  </r>
  <r>
    <n v="198.18"/>
    <x v="0"/>
    <s v="True"/>
    <m/>
    <n v="0"/>
    <n v="0"/>
    <m/>
    <m/>
    <s v="USSI"/>
    <s v="Test7260/400"/>
    <d v="2020-12-01T06:34:50"/>
    <s v="USD"/>
    <d v="2020-12-01T00:00:00"/>
    <d v="2020-12-15T00:00:00"/>
    <s v="RF_mcfiey"/>
    <x v="0"/>
    <s v="CHECK"/>
    <s v="Net30"/>
    <s v="11223344556677889900112233"/>
    <x v="0"/>
    <x v="0"/>
    <s v="US_SI_000019"/>
    <x v="3"/>
    <s v="[]"/>
    <x v="0"/>
    <x v="1"/>
  </r>
  <r>
    <n v="198.18"/>
    <x v="0"/>
    <s v="True"/>
    <m/>
    <n v="0"/>
    <n v="0"/>
    <m/>
    <m/>
    <s v="USSI"/>
    <s v="Test7260/400"/>
    <d v="2020-12-01T06:34:40"/>
    <s v="USD"/>
    <d v="2020-12-01T00:00:00"/>
    <d v="2020-12-15T00:00:00"/>
    <s v="RF_ybsxdi"/>
    <x v="0"/>
    <s v="CHECK"/>
    <s v="Net15"/>
    <s v="11223344556677889900112233"/>
    <x v="0"/>
    <x v="0"/>
    <s v="US_SI_000007"/>
    <x v="5"/>
    <s v="[]"/>
    <x v="0"/>
    <x v="1"/>
  </r>
  <r>
    <n v="198.18"/>
    <x v="0"/>
    <s v="True"/>
    <s v="USD1"/>
    <n v="3.96"/>
    <n v="3.96"/>
    <s v="2%D10"/>
    <d v="2020-12-11T00:00:00"/>
    <s v="USMF"/>
    <s v="Test7260/400"/>
    <d v="2020-12-01T06:34:37"/>
    <s v="USD"/>
    <d v="2020-12-01T00:00:00"/>
    <d v="2020-12-15T00:00:00"/>
    <s v="RF_xkikjz"/>
    <x v="0"/>
    <s v="CHECK"/>
    <s v="Net14"/>
    <s v="11223344556677889900112233"/>
    <x v="0"/>
    <x v="0"/>
    <s v="US-111"/>
    <x v="0"/>
    <s v="[]"/>
    <x v="0"/>
    <x v="0"/>
  </r>
  <r>
    <n v="198.18"/>
    <x v="0"/>
    <s v="True"/>
    <s v="USD1"/>
    <n v="0"/>
    <n v="0"/>
    <m/>
    <m/>
    <s v="USMF"/>
    <s v="Test7260/400"/>
    <d v="2020-12-01T06:34:35"/>
    <s v="USD"/>
    <d v="2020-12-01T00:00:00"/>
    <d v="2020-12-15T00:00:00"/>
    <s v="RF_bdrzkh"/>
    <x v="0"/>
    <s v="BRIDGING"/>
    <s v="Net30"/>
    <s v="11223344556677889900112233"/>
    <x v="0"/>
    <x v="0"/>
    <s v="DEFAULCODE"/>
    <x v="4"/>
    <s v="[]"/>
    <x v="0"/>
    <x v="1"/>
  </r>
  <r>
    <n v="198.18"/>
    <x v="0"/>
    <s v="True"/>
    <s v="USD1"/>
    <n v="3.96"/>
    <n v="3.96"/>
    <s v="2%D10"/>
    <d v="2020-12-11T00:00:00"/>
    <s v="USMF"/>
    <s v="Test7260/400"/>
    <d v="2020-12-01T06:34:25"/>
    <s v="USD"/>
    <d v="2020-12-01T00:00:00"/>
    <d v="2020-12-15T00:00:00"/>
    <s v="RF_zehcar"/>
    <x v="0"/>
    <s v="CHECK"/>
    <s v="Net14"/>
    <s v="11223344556677889900112233"/>
    <x v="2"/>
    <x v="0"/>
    <s v="US-111"/>
    <x v="0"/>
    <s v="[]"/>
    <x v="0"/>
    <x v="0"/>
  </r>
  <r>
    <n v="198.18"/>
    <x v="0"/>
    <s v="True"/>
    <s v="USD1"/>
    <n v="3.96"/>
    <n v="3.96"/>
    <s v="2%D10"/>
    <d v="2020-12-11T00:00:00"/>
    <s v="USMF"/>
    <s v="Test7260/400"/>
    <d v="2020-12-01T06:34:23"/>
    <s v="USD"/>
    <d v="2020-12-01T00:00:00"/>
    <d v="2020-12-15T00:00:00"/>
    <s v="RF_lniogx"/>
    <x v="0"/>
    <s v="CHECK"/>
    <s v="Net14"/>
    <s v="11223344556677889900112233"/>
    <x v="0"/>
    <x v="0"/>
    <s v="US-111"/>
    <x v="0"/>
    <s v="[]"/>
    <x v="0"/>
    <x v="0"/>
  </r>
  <r>
    <n v="198.18"/>
    <x v="0"/>
    <s v="True"/>
    <s v="USD1"/>
    <n v="3.96"/>
    <n v="3.96"/>
    <s v="2%D10"/>
    <d v="2020-12-11T00:00:00"/>
    <s v="USMF"/>
    <s v="Test7260/400"/>
    <d v="2020-12-01T06:34:20"/>
    <s v="USD"/>
    <d v="2020-12-01T00:00:00"/>
    <d v="2020-12-15T00:00:00"/>
    <s v="RF_gawyjr"/>
    <x v="0"/>
    <s v="CHECK"/>
    <s v="Net14"/>
    <s v="11223344556677889900112233"/>
    <x v="0"/>
    <x v="0"/>
    <s v="US-111"/>
    <x v="0"/>
    <s v="[]"/>
    <x v="0"/>
    <x v="0"/>
  </r>
  <r>
    <n v="198.18"/>
    <x v="0"/>
    <s v="True"/>
    <s v="USD1"/>
    <n v="3.96"/>
    <n v="3.96"/>
    <s v="2%D10"/>
    <d v="2020-12-11T00:00:00"/>
    <s v="USMF"/>
    <s v="Test7260/400"/>
    <d v="2020-12-01T06:34:07"/>
    <s v="USD"/>
    <d v="2020-12-01T00:00:00"/>
    <d v="2020-12-15T00:00:00"/>
    <s v="RF_xbuhxg"/>
    <x v="0"/>
    <s v="CHECK"/>
    <s v="Net14"/>
    <s v="11223344556677889900112233"/>
    <x v="0"/>
    <x v="0"/>
    <s v="US-111"/>
    <x v="0"/>
    <s v="[]"/>
    <x v="0"/>
    <x v="0"/>
  </r>
  <r>
    <n v="198.18"/>
    <x v="0"/>
    <s v="True"/>
    <s v="USD1"/>
    <n v="3.96"/>
    <n v="3.96"/>
    <s v="2%D10"/>
    <d v="2020-12-11T00:00:00"/>
    <s v="USMF"/>
    <s v="Test7260/400"/>
    <d v="2020-12-01T06:34:05"/>
    <s v="USD"/>
    <d v="2020-12-01T00:00:00"/>
    <d v="2020-12-15T00:00:00"/>
    <s v="RF_rbpmna"/>
    <x v="0"/>
    <s v="CHECK"/>
    <s v="Net14"/>
    <s v="11223344556677889900112233"/>
    <x v="1"/>
    <x v="0"/>
    <s v="US-111"/>
    <x v="0"/>
    <s v="[]"/>
    <x v="0"/>
    <x v="0"/>
  </r>
  <r>
    <n v="198.18"/>
    <x v="0"/>
    <s v="True"/>
    <s v="USD1"/>
    <n v="3.96"/>
    <n v="3.96"/>
    <s v="2%D10"/>
    <d v="2020-12-11T00:00:00"/>
    <s v="USMF"/>
    <s v="Test7260/400"/>
    <d v="2020-12-01T06:33:51"/>
    <s v="USD"/>
    <d v="2020-12-01T00:00:00"/>
    <d v="2020-12-15T00:00:00"/>
    <s v="RF_qdevxg"/>
    <x v="0"/>
    <s v="CHECK"/>
    <s v="Net14"/>
    <s v="11223344556677889900112233"/>
    <x v="0"/>
    <x v="0"/>
    <s v="US-111"/>
    <x v="0"/>
    <s v="[]"/>
    <x v="0"/>
    <x v="0"/>
  </r>
  <r>
    <n v="198.18"/>
    <x v="0"/>
    <s v="True"/>
    <s v="IBAN1"/>
    <n v="0"/>
    <n v="0"/>
    <m/>
    <m/>
    <s v="USMF"/>
    <s v="Test7260/400"/>
    <d v="2020-12-01T06:33:42"/>
    <s v="USD"/>
    <d v="2020-12-01T00:00:00"/>
    <d v="2020-12-15T00:00:00"/>
    <s v="RF_ywikvy"/>
    <x v="0"/>
    <s v="CHECK"/>
    <s v="Net30"/>
    <s v="11223344556677889900112233"/>
    <x v="0"/>
    <x v="0"/>
    <s v="BLOCKED VENDOR"/>
    <x v="6"/>
    <s v="[]"/>
    <x v="0"/>
    <x v="1"/>
  </r>
  <r>
    <n v="198.18"/>
    <x v="0"/>
    <s v="True"/>
    <s v="USD1"/>
    <n v="3.96"/>
    <n v="3.96"/>
    <s v="2%D10"/>
    <d v="2020-12-11T00:00:00"/>
    <s v="USMF"/>
    <s v="Test7260/400"/>
    <d v="2020-12-01T06:33:39"/>
    <s v="USD"/>
    <d v="2020-12-01T00:00:00"/>
    <d v="2020-12-15T00:00:00"/>
    <s v="RF_yaloyk"/>
    <x v="0"/>
    <s v="CHECK"/>
    <s v="Net14"/>
    <s v="11223344556677889900112233"/>
    <x v="0"/>
    <x v="0"/>
    <s v="US-111"/>
    <x v="0"/>
    <s v="[]"/>
    <x v="0"/>
    <x v="0"/>
  </r>
  <r>
    <n v="198.18"/>
    <x v="0"/>
    <s v="True"/>
    <s v="USD1"/>
    <n v="3.96"/>
    <n v="3.96"/>
    <s v="2%D10"/>
    <d v="2020-12-11T00:00:00"/>
    <s v="USMF"/>
    <s v="Test7260/400"/>
    <d v="2020-12-01T06:33:37"/>
    <s v="USD"/>
    <d v="2020-12-01T00:00:00"/>
    <d v="2020-12-15T00:00:00"/>
    <s v="RF_tdhgwh"/>
    <x v="0"/>
    <s v="CHECK"/>
    <s v="Net14"/>
    <s v="11223344556677889900112233"/>
    <x v="0"/>
    <x v="0"/>
    <s v="US-111"/>
    <x v="0"/>
    <s v="[]"/>
    <x v="0"/>
    <x v="0"/>
  </r>
  <r>
    <n v="198.18"/>
    <x v="0"/>
    <s v="True"/>
    <s v="USD1"/>
    <n v="3.96"/>
    <n v="3.96"/>
    <s v="2%D10"/>
    <d v="2020-12-11T00:00:00"/>
    <s v="USMF"/>
    <s v="Test7260/400"/>
    <d v="2020-12-01T06:33:35"/>
    <s v="USD"/>
    <d v="2020-12-01T00:00:00"/>
    <d v="2020-12-15T00:00:00"/>
    <s v="RF_jmfgth"/>
    <x v="0"/>
    <s v="CHECK"/>
    <s v="Net14"/>
    <s v="11223344556677889900112233"/>
    <x v="1"/>
    <x v="0"/>
    <s v="US-111"/>
    <x v="0"/>
    <s v="[]"/>
    <x v="0"/>
    <x v="0"/>
  </r>
  <r>
    <n v="198.18"/>
    <x v="0"/>
    <s v="True"/>
    <s v="USD1"/>
    <n v="3.96"/>
    <n v="3.96"/>
    <s v="2%D10"/>
    <d v="2020-12-11T00:00:00"/>
    <s v="USMF"/>
    <s v="Test7260/400"/>
    <d v="2020-12-01T06:33:22"/>
    <s v="USD"/>
    <d v="2020-12-01T00:00:00"/>
    <d v="2020-12-15T00:00:00"/>
    <s v="RF_xqtajx"/>
    <x v="0"/>
    <s v="CHECK"/>
    <s v="Net14"/>
    <s v="11223344556677889900112233"/>
    <x v="1"/>
    <x v="0"/>
    <s v="US-111"/>
    <x v="0"/>
    <s v="[]"/>
    <x v="0"/>
    <x v="0"/>
  </r>
  <r>
    <n v="198.18"/>
    <x v="0"/>
    <s v="True"/>
    <s v="USD1"/>
    <n v="3.96"/>
    <n v="3.96"/>
    <s v="2%D10"/>
    <d v="2020-12-11T00:00:00"/>
    <s v="USMF"/>
    <s v="Test7260/400"/>
    <d v="2020-12-01T06:33:20"/>
    <s v="USD"/>
    <d v="2020-12-01T00:00:00"/>
    <d v="2020-12-15T00:00:00"/>
    <s v="RF_rbpmna"/>
    <x v="0"/>
    <s v="CHECK"/>
    <s v="Net14"/>
    <s v="11223344556677889900112233"/>
    <x v="3"/>
    <x v="0"/>
    <s v="US-111"/>
    <x v="0"/>
    <s v="[]"/>
    <x v="0"/>
    <x v="0"/>
  </r>
  <r>
    <n v="198.18"/>
    <x v="0"/>
    <s v="True"/>
    <s v="USD1"/>
    <n v="3.96"/>
    <n v="3.96"/>
    <s v="2%D10"/>
    <d v="2020-12-11T00:00:00"/>
    <s v="USMF"/>
    <s v="Test7260/400"/>
    <d v="2020-12-01T06:33:08"/>
    <s v="USD"/>
    <d v="2020-12-01T00:00:00"/>
    <d v="2020-12-15T00:00:00"/>
    <s v="RF_hypkyh"/>
    <x v="0"/>
    <s v="CHECK"/>
    <s v="Net14"/>
    <s v="11223344556677889900112233"/>
    <x v="0"/>
    <x v="0"/>
    <s v="US-111"/>
    <x v="0"/>
    <s v="[]"/>
    <x v="0"/>
    <x v="0"/>
  </r>
  <r>
    <n v="198.18"/>
    <x v="0"/>
    <s v="True"/>
    <s v="USD1"/>
    <n v="3.96"/>
    <n v="3.96"/>
    <s v="2%D10"/>
    <d v="2020-12-11T00:00:00"/>
    <s v="USMF"/>
    <s v="Test7260/400"/>
    <d v="2020-12-01T06:32:42"/>
    <s v="USD"/>
    <d v="2020-12-01T00:00:00"/>
    <d v="2020-12-15T00:00:00"/>
    <s v="RF_zehrmn"/>
    <x v="0"/>
    <s v="CHECK"/>
    <s v="Net14"/>
    <s v="11223344556677889900112233"/>
    <x v="0"/>
    <x v="0"/>
    <s v="US-111"/>
    <x v="0"/>
    <s v="[]"/>
    <x v="0"/>
    <x v="0"/>
  </r>
  <r>
    <n v="198.18"/>
    <x v="0"/>
    <s v="True"/>
    <s v="USD1"/>
    <n v="3.96"/>
    <n v="3.96"/>
    <s v="2%D10"/>
    <d v="2020-12-11T00:00:00"/>
    <s v="USMF"/>
    <s v="Test7260/400"/>
    <d v="2020-12-01T06:32:40"/>
    <s v="EUR"/>
    <d v="2020-12-01T00:00:00"/>
    <d v="2020-12-15T00:00:00"/>
    <s v="RF_xxgykm"/>
    <x v="0"/>
    <s v="CHECK"/>
    <s v="Net14"/>
    <s v="11223344556677889900112233"/>
    <x v="0"/>
    <x v="0"/>
    <s v="US-111"/>
    <x v="0"/>
    <s v="[]"/>
    <x v="0"/>
    <x v="0"/>
  </r>
  <r>
    <n v="198.18"/>
    <x v="0"/>
    <s v="True"/>
    <s v="USD1"/>
    <n v="3.96"/>
    <n v="3.96"/>
    <s v="2%D10"/>
    <d v="2020-12-11T00:00:00"/>
    <s v="USMF"/>
    <s v="Test7260/400"/>
    <d v="2020-12-01T06:32:37"/>
    <s v="USD"/>
    <d v="2020-12-01T00:00:00"/>
    <d v="2020-12-15T00:00:00"/>
    <s v="RF_tnubga"/>
    <x v="0"/>
    <s v="CHECK"/>
    <s v="Net14"/>
    <s v="11223344556677889900112233"/>
    <x v="0"/>
    <x v="0"/>
    <s v="US-111"/>
    <x v="0"/>
    <s v="[]"/>
    <x v="0"/>
    <x v="0"/>
  </r>
  <r>
    <n v="198.18"/>
    <x v="0"/>
    <s v="True"/>
    <s v="USD1"/>
    <n v="3.96"/>
    <n v="3.96"/>
    <s v="2%D10"/>
    <d v="2020-12-11T00:00:00"/>
    <s v="USMF"/>
    <s v="Test7260/400"/>
    <d v="2020-12-01T06:32:35"/>
    <s v="EUR"/>
    <d v="2020-12-01T00:00:00"/>
    <d v="2020-12-15T00:00:00"/>
    <s v="RF_sqjcyu"/>
    <x v="0"/>
    <s v="CHECK"/>
    <s v="Net14"/>
    <s v="11223344556677889900112233"/>
    <x v="0"/>
    <x v="0"/>
    <s v="US-111"/>
    <x v="0"/>
    <s v="[]"/>
    <x v="0"/>
    <x v="0"/>
  </r>
  <r>
    <n v="198.18"/>
    <x v="0"/>
    <s v="True"/>
    <s v="USD1"/>
    <n v="3.96"/>
    <n v="3.96"/>
    <s v="2%D10"/>
    <d v="2020-12-11T00:00:00"/>
    <s v="USMF"/>
    <s v="Test7260/400"/>
    <d v="2020-12-01T06:32:33"/>
    <s v="USD"/>
    <d v="2020-12-01T00:00:00"/>
    <d v="2020-12-15T00:00:00"/>
    <s v="RF_gvktuz"/>
    <x v="0"/>
    <s v="CHECK"/>
    <s v="Net14"/>
    <s v="11223344556677889900112233"/>
    <x v="0"/>
    <x v="0"/>
    <s v="US-111"/>
    <x v="0"/>
    <s v="[]"/>
    <x v="0"/>
    <x v="0"/>
  </r>
  <r>
    <n v="198.18"/>
    <x v="0"/>
    <s v="True"/>
    <s v="USD1"/>
    <n v="3.96"/>
    <n v="3.96"/>
    <s v="2%D10"/>
    <d v="2020-12-11T00:00:00"/>
    <s v="USMF"/>
    <s v="Test7260/400"/>
    <d v="2020-12-01T06:32:31"/>
    <s v="USD"/>
    <d v="2020-12-01T00:00:00"/>
    <d v="2020-12-15T00:00:00"/>
    <s v="RF_frkbck"/>
    <x v="0"/>
    <s v="CHECK"/>
    <s v="Net14"/>
    <s v="11223344556677889900112233"/>
    <x v="0"/>
    <x v="0"/>
    <s v="US-111"/>
    <x v="0"/>
    <s v="[]"/>
    <x v="0"/>
    <x v="0"/>
  </r>
  <r>
    <n v="198.18"/>
    <x v="0"/>
    <s v="True"/>
    <s v="USD1"/>
    <n v="3.96"/>
    <n v="3.96"/>
    <s v="2%D10"/>
    <d v="2020-12-11T00:00:00"/>
    <s v="USMF"/>
    <s v="Test7260/400"/>
    <d v="2020-12-01T06:32:29"/>
    <s v="EUR"/>
    <d v="2020-12-01T00:00:00"/>
    <d v="2020-12-15T00:00:00"/>
    <s v="RF_ewxwtl"/>
    <x v="0"/>
    <s v="CHECK"/>
    <s v="Net14"/>
    <s v="11223344556677889900112233"/>
    <x v="0"/>
    <x v="0"/>
    <s v="US-111"/>
    <x v="0"/>
    <s v="[]"/>
    <x v="0"/>
    <x v="0"/>
  </r>
  <r>
    <n v="198.18"/>
    <x v="0"/>
    <s v="True"/>
    <s v="USD1"/>
    <n v="3.96"/>
    <n v="3.96"/>
    <s v="2%D10"/>
    <d v="2020-12-11T00:00:00"/>
    <s v="USMF"/>
    <s v="Test7260/400"/>
    <d v="2020-12-01T06:32:26"/>
    <s v="USD"/>
    <d v="2020-12-01T00:00:00"/>
    <d v="2020-12-15T00:00:00"/>
    <s v="RF_bobhpe"/>
    <x v="0"/>
    <s v="CHECK"/>
    <s v="Net14"/>
    <s v="11223344556677889900112233"/>
    <x v="0"/>
    <x v="0"/>
    <s v="US-111"/>
    <x v="0"/>
    <s v="[]"/>
    <x v="0"/>
    <x v="0"/>
  </r>
  <r>
    <n v="90"/>
    <x v="12"/>
    <s v="True"/>
    <s v="USD1"/>
    <n v="1.8"/>
    <n v="1.8"/>
    <s v="2%D10"/>
    <d v="2020-12-10T00:00:00"/>
    <s v="USMF"/>
    <s v="Test7260/400"/>
    <d v="2020-11-30T23:14:33"/>
    <s v="USD"/>
    <d v="2020-11-30T00:00:00"/>
    <d v="2020-12-14T00:00:00"/>
    <s v="RF_umsqdg"/>
    <x v="1"/>
    <s v="CHECK"/>
    <s v="Net14"/>
    <s v="11223344556677889900112233"/>
    <x v="0"/>
    <x v="1"/>
    <s v="US-111"/>
    <x v="0"/>
    <s v="[]"/>
    <x v="0"/>
    <x v="0"/>
  </r>
  <r>
    <n v="90"/>
    <x v="12"/>
    <s v="True"/>
    <s v="USD1"/>
    <n v="1.8"/>
    <n v="1.8"/>
    <s v="2%D10"/>
    <d v="2020-12-10T00:00:00"/>
    <s v="USMF"/>
    <s v="Test7260/400"/>
    <d v="2020-11-30T23:14:31"/>
    <s v="USD"/>
    <d v="2020-11-30T00:00:00"/>
    <d v="2020-12-14T00:00:00"/>
    <s v="RF_llvpkn"/>
    <x v="1"/>
    <s v="CHECK"/>
    <s v="Net14"/>
    <s v="11223344556677889900112233"/>
    <x v="0"/>
    <x v="1"/>
    <s v="US-111"/>
    <x v="0"/>
    <s v="[]"/>
    <x v="0"/>
    <x v="0"/>
  </r>
  <r>
    <n v="121.75"/>
    <x v="8"/>
    <s v="True"/>
    <s v="USD1"/>
    <n v="3.96"/>
    <n v="3.96"/>
    <s v="2%D10"/>
    <d v="2020-12-10T00:00:00"/>
    <s v="USMF"/>
    <s v="Test7260/400"/>
    <d v="2020-11-30T23:11:23"/>
    <s v="USD"/>
    <d v="2020-11-30T00:00:00"/>
    <d v="2020-12-14T00:00:00"/>
    <s v="RF_ulohan"/>
    <x v="1"/>
    <s v="CHECK"/>
    <s v="Net14"/>
    <s v="11223344556677889900112233"/>
    <x v="0"/>
    <x v="1"/>
    <s v="US-111"/>
    <x v="0"/>
    <s v="[]"/>
    <x v="0"/>
    <x v="0"/>
  </r>
  <r>
    <n v="243.5"/>
    <x v="16"/>
    <s v="True"/>
    <s v="USD1"/>
    <n v="4.87"/>
    <n v="4.87"/>
    <s v="2%D10"/>
    <d v="2020-12-10T00:00:00"/>
    <s v="USMF"/>
    <s v="Test7260/400"/>
    <d v="2020-11-30T23:11:21"/>
    <s v="USD"/>
    <d v="2020-11-30T00:00:00"/>
    <d v="2020-12-14T00:00:00"/>
    <s v="RF_tshyvx"/>
    <x v="1"/>
    <s v="CHECK"/>
    <s v="Net14"/>
    <s v="11223344556677889900112233"/>
    <x v="0"/>
    <x v="1"/>
    <s v="US-111"/>
    <x v="0"/>
    <s v="[]"/>
    <x v="0"/>
    <x v="0"/>
  </r>
  <r>
    <n v="53.63"/>
    <x v="18"/>
    <s v="True"/>
    <s v="USD1"/>
    <n v="3.96"/>
    <n v="3.96"/>
    <s v="2%D10"/>
    <d v="2020-12-10T00:00:00"/>
    <s v="USMF"/>
    <s v="Test7260/400"/>
    <d v="2020-11-30T23:11:19"/>
    <s v="USD"/>
    <d v="2020-11-30T00:00:00"/>
    <d v="2020-12-14T00:00:00"/>
    <s v="RF_sfgasy"/>
    <x v="1"/>
    <s v="CHECK"/>
    <s v="Net14"/>
    <s v="11223344556677889900112233"/>
    <x v="0"/>
    <x v="1"/>
    <s v="US-111"/>
    <x v="0"/>
    <s v="[]"/>
    <x v="0"/>
    <x v="0"/>
  </r>
  <r>
    <n v="214.5"/>
    <x v="19"/>
    <s v="True"/>
    <s v="USD1"/>
    <n v="3.96"/>
    <n v="3.96"/>
    <s v="2%D10"/>
    <d v="2020-12-10T00:00:00"/>
    <s v="USMF"/>
    <s v="Test7260/400"/>
    <d v="2020-11-30T23:11:17"/>
    <s v="USD"/>
    <d v="2020-11-30T00:00:00"/>
    <d v="2020-12-14T00:00:00"/>
    <s v="RF_qdmoil"/>
    <x v="1"/>
    <s v="CHECK"/>
    <s v="Net14"/>
    <s v="11223344556677889900112233"/>
    <x v="0"/>
    <x v="1"/>
    <s v="US-111"/>
    <x v="0"/>
    <s v="[]"/>
    <x v="0"/>
    <x v="0"/>
  </r>
  <r>
    <n v="107.25"/>
    <x v="17"/>
    <s v="True"/>
    <s v="USD1"/>
    <n v="3.96"/>
    <n v="3.96"/>
    <s v="2%D10"/>
    <d v="2020-12-10T00:00:00"/>
    <s v="USMF"/>
    <s v="Test7260/400"/>
    <d v="2020-11-30T23:11:14"/>
    <s v="USD"/>
    <d v="2020-11-30T00:00:00"/>
    <d v="2020-12-14T00:00:00"/>
    <s v="RF_osbypw"/>
    <x v="1"/>
    <s v="CHECK"/>
    <s v="Net14"/>
    <s v="11223344556677889900112233"/>
    <x v="0"/>
    <x v="1"/>
    <s v="US-111"/>
    <x v="0"/>
    <s v="[]"/>
    <x v="0"/>
    <x v="0"/>
  </r>
  <r>
    <n v="243.5"/>
    <x v="16"/>
    <s v="True"/>
    <s v="USD1"/>
    <n v="4.87"/>
    <n v="4.87"/>
    <s v="2%D10"/>
    <d v="2020-12-10T00:00:00"/>
    <s v="USMF"/>
    <s v="Test7260/400"/>
    <d v="2020-11-30T23:11:12"/>
    <s v="USD"/>
    <d v="2020-11-30T00:00:00"/>
    <d v="2020-12-14T00:00:00"/>
    <s v="RF_mhimhy"/>
    <x v="1"/>
    <s v="CHECK"/>
    <s v="Net14"/>
    <s v="11223344556677889900112233"/>
    <x v="0"/>
    <x v="1"/>
    <s v="US-111"/>
    <x v="0"/>
    <s v="[]"/>
    <x v="0"/>
    <x v="0"/>
  </r>
  <r>
    <n v="107.25"/>
    <x v="17"/>
    <s v="True"/>
    <s v="USD1"/>
    <n v="3.96"/>
    <n v="3.96"/>
    <s v="2%D10"/>
    <d v="2020-12-10T00:00:00"/>
    <s v="USMF"/>
    <s v="Test7260/400"/>
    <d v="2020-11-30T23:11:10"/>
    <s v="USD"/>
    <d v="2020-11-30T00:00:00"/>
    <d v="2020-12-14T00:00:00"/>
    <s v="RF_kjmssa"/>
    <x v="1"/>
    <s v="CHECK"/>
    <s v="Net14"/>
    <s v="11223344556677889900112233"/>
    <x v="0"/>
    <x v="1"/>
    <s v="US-111"/>
    <x v="0"/>
    <s v="[]"/>
    <x v="0"/>
    <x v="0"/>
  </r>
  <r>
    <n v="121.75"/>
    <x v="8"/>
    <s v="True"/>
    <s v="USD1"/>
    <n v="2.44"/>
    <n v="2.44"/>
    <s v="2%D10"/>
    <d v="2020-12-10T00:00:00"/>
    <s v="USMF"/>
    <s v="Test7260/400"/>
    <d v="2020-11-30T23:11:08"/>
    <s v="USD"/>
    <d v="2020-11-30T00:00:00"/>
    <d v="2020-12-14T00:00:00"/>
    <s v="RF_eymtiq"/>
    <x v="1"/>
    <s v="CHECK"/>
    <s v="Net14"/>
    <s v="11223344556677889900112233"/>
    <x v="0"/>
    <x v="1"/>
    <s v="US-111"/>
    <x v="0"/>
    <s v="[]"/>
    <x v="0"/>
    <x v="0"/>
  </r>
  <r>
    <n v="90"/>
    <x v="12"/>
    <s v="True"/>
    <s v="USD1"/>
    <n v="1.8"/>
    <n v="1.8"/>
    <s v="2%D10"/>
    <d v="2020-12-10T00:00:00"/>
    <s v="USMF"/>
    <s v="Test7260/400"/>
    <d v="2020-11-30T17:42:58"/>
    <s v="USD"/>
    <d v="2020-11-30T00:00:00"/>
    <d v="2020-12-14T00:00:00"/>
    <s v="RF_kzudwx"/>
    <x v="1"/>
    <s v="CHECK"/>
    <s v="Net14"/>
    <s v="11223344556677889900112233"/>
    <x v="0"/>
    <x v="1"/>
    <s v="US-111"/>
    <x v="0"/>
    <s v="[]"/>
    <x v="0"/>
    <x v="0"/>
  </r>
  <r>
    <n v="90"/>
    <x v="12"/>
    <s v="True"/>
    <s v="USD1"/>
    <n v="1.8"/>
    <n v="1.8"/>
    <s v="2%D10"/>
    <d v="2020-12-10T00:00:00"/>
    <s v="USMF"/>
    <s v="Test7260/400"/>
    <d v="2020-11-30T17:42:49"/>
    <s v="USD"/>
    <d v="2020-11-30T00:00:00"/>
    <d v="2020-12-14T00:00:00"/>
    <s v="RF_xvejcs"/>
    <x v="1"/>
    <s v="CHECK"/>
    <s v="Net14"/>
    <s v="11223344556677889900112233"/>
    <x v="0"/>
    <x v="1"/>
    <s v="US-111"/>
    <x v="0"/>
    <s v="[]"/>
    <x v="0"/>
    <x v="0"/>
  </r>
  <r>
    <n v="214.5"/>
    <x v="19"/>
    <s v="True"/>
    <s v="USD1"/>
    <n v="3.96"/>
    <n v="3.96"/>
    <s v="2%D10"/>
    <d v="2020-12-10T00:00:00"/>
    <s v="USMF"/>
    <s v="Test7260/400"/>
    <d v="2020-11-30T17:40:21"/>
    <s v="USD"/>
    <d v="2020-11-30T00:00:00"/>
    <d v="2020-12-14T00:00:00"/>
    <s v="RF_wgluuy"/>
    <x v="1"/>
    <s v="CHECK"/>
    <s v="Net14"/>
    <s v="11223344556677889900112233"/>
    <x v="0"/>
    <x v="1"/>
    <s v="US-111"/>
    <x v="0"/>
    <s v="[]"/>
    <x v="0"/>
    <x v="0"/>
  </r>
  <r>
    <n v="107.25"/>
    <x v="17"/>
    <s v="True"/>
    <s v="USD1"/>
    <n v="3.96"/>
    <n v="3.96"/>
    <s v="2%D10"/>
    <d v="2020-12-10T00:00:00"/>
    <s v="USMF"/>
    <s v="Test7260/400"/>
    <d v="2020-11-30T17:40:18"/>
    <s v="USD"/>
    <d v="2020-11-30T00:00:00"/>
    <d v="2020-12-14T00:00:00"/>
    <s v="RF_tdmtcs"/>
    <x v="1"/>
    <s v="CHECK"/>
    <s v="Net14"/>
    <s v="11223344556677889900112233"/>
    <x v="0"/>
    <x v="1"/>
    <s v="US-111"/>
    <x v="0"/>
    <s v="[]"/>
    <x v="0"/>
    <x v="0"/>
  </r>
  <r>
    <n v="243.5"/>
    <x v="16"/>
    <s v="True"/>
    <s v="USD1"/>
    <n v="4.87"/>
    <n v="4.87"/>
    <s v="2%D10"/>
    <d v="2020-12-10T00:00:00"/>
    <s v="USMF"/>
    <s v="Test7260/400"/>
    <d v="2020-11-30T17:40:16"/>
    <s v="USD"/>
    <d v="2020-11-30T00:00:00"/>
    <d v="2020-12-14T00:00:00"/>
    <s v="RF_rzeezw"/>
    <x v="1"/>
    <s v="CHECK"/>
    <s v="Net14"/>
    <s v="11223344556677889900112233"/>
    <x v="0"/>
    <x v="1"/>
    <s v="US-111"/>
    <x v="0"/>
    <s v="[]"/>
    <x v="0"/>
    <x v="0"/>
  </r>
  <r>
    <n v="53.63"/>
    <x v="18"/>
    <s v="True"/>
    <s v="USD1"/>
    <n v="3.96"/>
    <n v="3.96"/>
    <s v="2%D10"/>
    <d v="2020-12-10T00:00:00"/>
    <s v="USMF"/>
    <s v="Test7260/400"/>
    <d v="2020-11-30T17:40:14"/>
    <s v="USD"/>
    <d v="2020-11-30T00:00:00"/>
    <d v="2020-12-14T00:00:00"/>
    <s v="RF_nluvfn"/>
    <x v="1"/>
    <s v="CHECK"/>
    <s v="Net14"/>
    <s v="11223344556677889900112233"/>
    <x v="0"/>
    <x v="1"/>
    <s v="US-111"/>
    <x v="0"/>
    <s v="[]"/>
    <x v="0"/>
    <x v="0"/>
  </r>
  <r>
    <n v="107.25"/>
    <x v="17"/>
    <s v="True"/>
    <s v="USD1"/>
    <n v="3.96"/>
    <n v="3.96"/>
    <s v="2%D10"/>
    <d v="2020-12-10T00:00:00"/>
    <s v="USMF"/>
    <s v="Test7260/400"/>
    <d v="2020-11-30T17:40:12"/>
    <s v="USD"/>
    <d v="2020-11-30T00:00:00"/>
    <d v="2020-12-14T00:00:00"/>
    <s v="RF_mtqpse"/>
    <x v="1"/>
    <s v="CHECK"/>
    <s v="Net14"/>
    <s v="11223344556677889900112233"/>
    <x v="0"/>
    <x v="1"/>
    <s v="US-111"/>
    <x v="0"/>
    <s v="[]"/>
    <x v="0"/>
    <x v="0"/>
  </r>
  <r>
    <n v="121.75"/>
    <x v="8"/>
    <s v="True"/>
    <s v="USD1"/>
    <n v="2.44"/>
    <n v="2.44"/>
    <s v="2%D10"/>
    <d v="2020-12-10T00:00:00"/>
    <s v="USMF"/>
    <s v="Test7260/400"/>
    <d v="2020-11-30T17:40:10"/>
    <s v="USD"/>
    <d v="2020-11-30T00:00:00"/>
    <d v="2020-12-14T00:00:00"/>
    <s v="RF_lmgolx"/>
    <x v="1"/>
    <s v="CHECK"/>
    <s v="Net14"/>
    <s v="11223344556677889900112233"/>
    <x v="0"/>
    <x v="1"/>
    <s v="US-111"/>
    <x v="0"/>
    <s v="[]"/>
    <x v="0"/>
    <x v="0"/>
  </r>
  <r>
    <n v="121.75"/>
    <x v="8"/>
    <s v="True"/>
    <s v="USD1"/>
    <n v="3.96"/>
    <n v="3.96"/>
    <s v="2%D10"/>
    <d v="2020-12-10T00:00:00"/>
    <s v="USMF"/>
    <s v="Test7260/400"/>
    <d v="2020-11-30T17:40:07"/>
    <s v="USD"/>
    <d v="2020-11-30T00:00:00"/>
    <d v="2020-12-14T00:00:00"/>
    <s v="RF_lewfey"/>
    <x v="1"/>
    <s v="CHECK"/>
    <s v="Net14"/>
    <s v="11223344556677889900112233"/>
    <x v="0"/>
    <x v="1"/>
    <s v="US-111"/>
    <x v="0"/>
    <s v="[]"/>
    <x v="0"/>
    <x v="0"/>
  </r>
  <r>
    <n v="243.5"/>
    <x v="16"/>
    <s v="True"/>
    <s v="USD1"/>
    <n v="4.87"/>
    <n v="4.87"/>
    <s v="2%D10"/>
    <d v="2020-12-10T00:00:00"/>
    <s v="USMF"/>
    <s v="Test7260/400"/>
    <d v="2020-11-30T17:40:04"/>
    <s v="USD"/>
    <d v="2020-11-30T00:00:00"/>
    <d v="2020-12-14T00:00:00"/>
    <s v="RF_inmkbj"/>
    <x v="1"/>
    <s v="CHECK"/>
    <s v="Net14"/>
    <s v="11223344556677889900112233"/>
    <x v="0"/>
    <x v="1"/>
    <s v="US-111"/>
    <x v="0"/>
    <s v="[]"/>
    <x v="0"/>
    <x v="0"/>
  </r>
  <r>
    <n v="100"/>
    <x v="1"/>
    <s v="False"/>
    <s v="USD1"/>
    <n v="2"/>
    <n v="2"/>
    <s v="2%D10"/>
    <d v="2020-12-10T00:00:00"/>
    <s v="USMF"/>
    <s v="Test7260/400"/>
    <d v="2020-11-30T15:36:35"/>
    <s v="USD"/>
    <d v="2020-11-30T00:00:00"/>
    <d v="2020-12-14T00:00:00"/>
    <s v="RF_qzppnl"/>
    <x v="1"/>
    <s v="CHECK"/>
    <s v="Net14"/>
    <s v="11223344556677889900112233"/>
    <x v="0"/>
    <x v="1"/>
    <s v="US-111"/>
    <x v="0"/>
    <s v="[]"/>
    <x v="0"/>
    <x v="0"/>
  </r>
  <r>
    <n v="100"/>
    <x v="1"/>
    <s v="True"/>
    <s v="USD1"/>
    <n v="2"/>
    <n v="2"/>
    <s v="2%D10"/>
    <d v="2020-12-10T00:00:00"/>
    <s v="USMF"/>
    <s v="Test7260/400"/>
    <d v="2020-11-30T15:35:50"/>
    <s v="USD"/>
    <d v="2020-11-30T00:00:00"/>
    <d v="2020-12-14T00:00:00"/>
    <s v="RF_lcyffi"/>
    <x v="1"/>
    <s v="CHECK"/>
    <s v="Net14"/>
    <s v="11223344556677889900112233"/>
    <x v="0"/>
    <x v="1"/>
    <s v="US-111"/>
    <x v="0"/>
    <s v="[]"/>
    <x v="0"/>
    <x v="0"/>
  </r>
  <r>
    <n v="100"/>
    <x v="1"/>
    <s v="True"/>
    <s v="USD1"/>
    <n v="2"/>
    <n v="2"/>
    <s v="2%D10"/>
    <d v="2020-12-10T00:00:00"/>
    <s v="USMF"/>
    <s v="Test7260/400"/>
    <d v="2020-11-30T15:35:05"/>
    <s v="USD"/>
    <d v="2020-11-30T00:00:00"/>
    <d v="2020-12-14T00:00:00"/>
    <s v="RF_rgmofq"/>
    <x v="1"/>
    <s v="CHECK"/>
    <s v="Net14"/>
    <s v="11223344556677889900112233"/>
    <x v="0"/>
    <x v="1"/>
    <s v="US-111"/>
    <x v="0"/>
    <s v="[]"/>
    <x v="0"/>
    <x v="0"/>
  </r>
  <r>
    <n v="100"/>
    <x v="1"/>
    <s v="True"/>
    <s v="USD1"/>
    <n v="2"/>
    <n v="2"/>
    <s v="2%D10"/>
    <d v="2020-12-10T00:00:00"/>
    <s v="USMF"/>
    <s v="Test7260/400"/>
    <d v="2020-11-30T15:31:19"/>
    <s v="USD"/>
    <d v="2020-11-30T00:00:00"/>
    <d v="2020-12-14T00:00:00"/>
    <s v="RF_imzoew"/>
    <x v="1"/>
    <s v="CHECK"/>
    <s v="Net14"/>
    <s v="11223344556677889900112233"/>
    <x v="0"/>
    <x v="1"/>
    <s v="US-111"/>
    <x v="0"/>
    <s v="[]"/>
    <x v="0"/>
    <x v="0"/>
  </r>
  <r>
    <n v="100"/>
    <x v="1"/>
    <s v="True"/>
    <s v="USD1"/>
    <n v="2"/>
    <n v="2"/>
    <s v="2%D10"/>
    <d v="2020-12-10T00:00:00"/>
    <s v="USMF"/>
    <s v="Test7260/400"/>
    <d v="2020-11-30T15:30:35"/>
    <s v="USD"/>
    <d v="2020-11-30T00:00:00"/>
    <d v="2020-12-14T00:00:00"/>
    <s v="RF_qsxbxc"/>
    <x v="1"/>
    <s v="CHECK"/>
    <s v="Net14"/>
    <s v="11223344556677889900112233"/>
    <x v="0"/>
    <x v="1"/>
    <s v="US-111"/>
    <x v="0"/>
    <s v="[]"/>
    <x v="0"/>
    <x v="0"/>
  </r>
  <r>
    <n v="90"/>
    <x v="12"/>
    <s v="True"/>
    <s v="USD1"/>
    <n v="1.8"/>
    <n v="1.8"/>
    <s v="2%D10"/>
    <d v="2020-12-10T00:00:00"/>
    <s v="USMF"/>
    <s v="Test7260/400"/>
    <d v="2020-11-30T14:48:36"/>
    <s v="USD"/>
    <d v="2020-11-30T00:00:00"/>
    <d v="2020-12-14T00:00:00"/>
    <s v="RF_ynbmhu"/>
    <x v="1"/>
    <s v="CHECK"/>
    <s v="Net14"/>
    <s v="11223344556677889900112233"/>
    <x v="0"/>
    <x v="1"/>
    <s v="US-111"/>
    <x v="0"/>
    <s v="[]"/>
    <x v="0"/>
    <x v="0"/>
  </r>
  <r>
    <n v="90"/>
    <x v="12"/>
    <s v="True"/>
    <s v="USD1"/>
    <n v="1.8"/>
    <n v="1.8"/>
    <s v="2%D10"/>
    <d v="2020-12-10T00:00:00"/>
    <s v="USMF"/>
    <s v="Test7260/400"/>
    <d v="2020-11-30T14:48:34"/>
    <s v="USD"/>
    <d v="2020-11-30T00:00:00"/>
    <d v="2020-12-14T00:00:00"/>
    <s v="RF_fweckf"/>
    <x v="1"/>
    <s v="CHECK"/>
    <s v="Net14"/>
    <s v="11223344556677889900112233"/>
    <x v="0"/>
    <x v="1"/>
    <s v="US-111"/>
    <x v="0"/>
    <s v="[]"/>
    <x v="0"/>
    <x v="0"/>
  </r>
  <r>
    <n v="121.75"/>
    <x v="8"/>
    <s v="True"/>
    <s v="USD1"/>
    <n v="2.44"/>
    <n v="2.44"/>
    <s v="2%D10"/>
    <d v="2020-12-10T00:00:00"/>
    <s v="USMF"/>
    <s v="Test7260/400"/>
    <d v="2020-11-30T14:48:04"/>
    <s v="USD"/>
    <d v="2020-11-30T00:00:00"/>
    <d v="2020-12-14T00:00:00"/>
    <s v="RF_vjqwyf"/>
    <x v="1"/>
    <s v="CHECK"/>
    <s v="Net14"/>
    <s v="11223344556677889900112233"/>
    <x v="1"/>
    <x v="1"/>
    <s v="US-111"/>
    <x v="0"/>
    <s v="[]"/>
    <x v="0"/>
    <x v="0"/>
  </r>
  <r>
    <n v="243.5"/>
    <x v="16"/>
    <s v="True"/>
    <s v="USD1"/>
    <n v="4.87"/>
    <n v="4.87"/>
    <s v="2%D10"/>
    <d v="2020-12-10T00:00:00"/>
    <s v="USMF"/>
    <s v="Test7260/400"/>
    <d v="2020-11-30T14:46:49"/>
    <s v="USD"/>
    <d v="2020-11-30T00:00:00"/>
    <d v="2020-12-14T00:00:00"/>
    <s v="RF_luhchi"/>
    <x v="1"/>
    <s v="CHECK"/>
    <s v="Net14"/>
    <s v="11223344556677889900112233"/>
    <x v="0"/>
    <x v="1"/>
    <s v="US-111"/>
    <x v="0"/>
    <s v="[]"/>
    <x v="0"/>
    <x v="0"/>
  </r>
  <r>
    <n v="107.25"/>
    <x v="17"/>
    <s v="True"/>
    <s v="USD1"/>
    <n v="3.96"/>
    <n v="3.96"/>
    <s v="2%D10"/>
    <d v="2020-12-10T00:00:00"/>
    <s v="USMF"/>
    <s v="Test7260/400"/>
    <d v="2020-11-30T14:46:37"/>
    <s v="USD"/>
    <d v="2020-11-30T00:00:00"/>
    <d v="2020-12-14T00:00:00"/>
    <s v="RF_zxcgft"/>
    <x v="1"/>
    <s v="CHECK"/>
    <s v="Net14"/>
    <s v="11223344556677889900112233"/>
    <x v="0"/>
    <x v="1"/>
    <s v="US-111"/>
    <x v="0"/>
    <s v="[]"/>
    <x v="0"/>
    <x v="0"/>
  </r>
  <r>
    <n v="121.75"/>
    <x v="8"/>
    <s v="True"/>
    <s v="USD1"/>
    <n v="3.96"/>
    <n v="3.96"/>
    <s v="2%D10"/>
    <d v="2020-12-10T00:00:00"/>
    <s v="USMF"/>
    <s v="Test7260/400"/>
    <d v="2020-11-30T14:46:35"/>
    <s v="USD"/>
    <d v="2020-11-30T00:00:00"/>
    <d v="2020-12-14T00:00:00"/>
    <s v="RF_wctjee"/>
    <x v="1"/>
    <s v="CHECK"/>
    <s v="Net14"/>
    <s v="11223344556677889900112233"/>
    <x v="0"/>
    <x v="1"/>
    <s v="US-111"/>
    <x v="0"/>
    <s v="[]"/>
    <x v="0"/>
    <x v="0"/>
  </r>
  <r>
    <n v="107.25"/>
    <x v="17"/>
    <s v="True"/>
    <s v="USD1"/>
    <n v="3.96"/>
    <n v="3.96"/>
    <s v="2%D10"/>
    <d v="2020-12-10T00:00:00"/>
    <s v="USMF"/>
    <s v="Test7260/400"/>
    <d v="2020-11-30T14:46:33"/>
    <s v="USD"/>
    <d v="2020-11-30T00:00:00"/>
    <d v="2020-12-14T00:00:00"/>
    <s v="RF_vhswjk"/>
    <x v="1"/>
    <s v="CHECK"/>
    <s v="Net14"/>
    <s v="11223344556677889900112233"/>
    <x v="0"/>
    <x v="1"/>
    <s v="US-111"/>
    <x v="0"/>
    <s v="[]"/>
    <x v="0"/>
    <x v="0"/>
  </r>
  <r>
    <n v="53.63"/>
    <x v="18"/>
    <s v="True"/>
    <s v="USD1"/>
    <n v="3.96"/>
    <n v="3.96"/>
    <s v="2%D10"/>
    <d v="2020-12-10T00:00:00"/>
    <s v="USMF"/>
    <s v="Test7260/400"/>
    <d v="2020-11-30T14:46:31"/>
    <s v="USD"/>
    <d v="2020-11-30T00:00:00"/>
    <d v="2020-12-14T00:00:00"/>
    <s v="RF_nvnuov"/>
    <x v="1"/>
    <s v="CHECK"/>
    <s v="Net14"/>
    <s v="11223344556677889900112233"/>
    <x v="0"/>
    <x v="1"/>
    <s v="US-111"/>
    <x v="0"/>
    <s v="[]"/>
    <x v="0"/>
    <x v="0"/>
  </r>
  <r>
    <n v="214.5"/>
    <x v="19"/>
    <s v="True"/>
    <s v="USD1"/>
    <n v="3.96"/>
    <n v="3.96"/>
    <s v="2%D10"/>
    <d v="2020-12-10T00:00:00"/>
    <s v="USMF"/>
    <s v="Test7260/400"/>
    <d v="2020-11-30T14:46:28"/>
    <s v="USD"/>
    <d v="2020-11-30T00:00:00"/>
    <d v="2020-12-14T00:00:00"/>
    <s v="RF_bnymkr"/>
    <x v="1"/>
    <s v="CHECK"/>
    <s v="Net14"/>
    <s v="11223344556677889900112233"/>
    <x v="0"/>
    <x v="1"/>
    <s v="US-111"/>
    <x v="0"/>
    <s v="[]"/>
    <x v="0"/>
    <x v="0"/>
  </r>
  <r>
    <n v="243.5"/>
    <x v="16"/>
    <s v="True"/>
    <s v="USD1"/>
    <n v="4.87"/>
    <n v="4.87"/>
    <s v="2%D10"/>
    <d v="2020-12-10T00:00:00"/>
    <s v="USMF"/>
    <s v="Test7260/400"/>
    <d v="2020-11-30T14:46:26"/>
    <s v="USD"/>
    <d v="2020-11-30T00:00:00"/>
    <d v="2020-12-14T00:00:00"/>
    <s v="RF_ajmnrc"/>
    <x v="1"/>
    <s v="CHECK"/>
    <s v="Net14"/>
    <s v="11223344556677889900112233"/>
    <x v="0"/>
    <x v="1"/>
    <s v="US-111"/>
    <x v="0"/>
    <s v="[]"/>
    <x v="0"/>
    <x v="0"/>
  </r>
  <r>
    <n v="90"/>
    <x v="12"/>
    <s v="True"/>
    <s v="USD1"/>
    <n v="1.8"/>
    <n v="1.8"/>
    <s v="2%D10"/>
    <d v="2020-12-10T00:00:00"/>
    <s v="USMF"/>
    <s v="Test7260/400"/>
    <d v="2020-11-30T14:37:28"/>
    <s v="USD"/>
    <d v="2020-11-30T00:00:00"/>
    <d v="2020-12-14T00:00:00"/>
    <s v="RF_fhoilx"/>
    <x v="1"/>
    <s v="CHECK"/>
    <s v="Net14"/>
    <s v="11223344556677889900112233"/>
    <x v="0"/>
    <x v="1"/>
    <s v="US-111"/>
    <x v="0"/>
    <s v="[]"/>
    <x v="0"/>
    <x v="0"/>
  </r>
  <r>
    <n v="90"/>
    <x v="12"/>
    <s v="True"/>
    <s v="USD1"/>
    <n v="1.8"/>
    <n v="1.8"/>
    <s v="2%D10"/>
    <d v="2020-12-10T00:00:00"/>
    <s v="USMF"/>
    <s v="Test7260/400"/>
    <d v="2020-11-30T14:37:26"/>
    <s v="USD"/>
    <d v="2020-11-30T00:00:00"/>
    <d v="2020-12-14T00:00:00"/>
    <s v="RF_drirey"/>
    <x v="1"/>
    <s v="CHECK"/>
    <s v="Net14"/>
    <s v="11223344556677889900112233"/>
    <x v="0"/>
    <x v="1"/>
    <s v="US-111"/>
    <x v="0"/>
    <s v="[]"/>
    <x v="0"/>
    <x v="0"/>
  </r>
  <r>
    <n v="121.75"/>
    <x v="8"/>
    <s v="True"/>
    <s v="USD1"/>
    <n v="3.96"/>
    <n v="3.96"/>
    <s v="2%D10"/>
    <d v="2020-12-10T00:00:00"/>
    <s v="USMF"/>
    <s v="Test7260/400"/>
    <d v="2020-11-30T14:36:26"/>
    <s v="USD"/>
    <d v="2020-11-30T00:00:00"/>
    <d v="2020-12-14T00:00:00"/>
    <s v="RF_vfwmzr"/>
    <x v="1"/>
    <s v="CHECK"/>
    <s v="Net14"/>
    <s v="11223344556677889900112233"/>
    <x v="2"/>
    <x v="1"/>
    <s v="US-111"/>
    <x v="0"/>
    <s v="[]"/>
    <x v="0"/>
    <x v="0"/>
  </r>
  <r>
    <n v="243.5"/>
    <x v="16"/>
    <s v="True"/>
    <s v="USD1"/>
    <n v="4.87"/>
    <n v="4.87"/>
    <s v="2%D10"/>
    <d v="2020-12-10T00:00:00"/>
    <s v="USMF"/>
    <s v="Test7260/400"/>
    <d v="2020-11-30T14:35:11"/>
    <s v="USD"/>
    <d v="2020-11-30T00:00:00"/>
    <d v="2020-12-14T00:00:00"/>
    <s v="RF_hqaicy"/>
    <x v="1"/>
    <s v="CHECK"/>
    <s v="Net14"/>
    <s v="11223344556677889900112233"/>
    <x v="0"/>
    <x v="1"/>
    <s v="US-111"/>
    <x v="0"/>
    <s v="[]"/>
    <x v="0"/>
    <x v="0"/>
  </r>
  <r>
    <n v="214.5"/>
    <x v="19"/>
    <s v="True"/>
    <s v="USD1"/>
    <n v="3.96"/>
    <n v="3.96"/>
    <s v="2%D10"/>
    <d v="2020-12-10T00:00:00"/>
    <s v="USMF"/>
    <s v="Test7260/400"/>
    <d v="2020-11-30T14:35:02"/>
    <s v="USD"/>
    <d v="2020-11-30T00:00:00"/>
    <d v="2020-12-14T00:00:00"/>
    <s v="RF_ylmpum"/>
    <x v="1"/>
    <s v="CHECK"/>
    <s v="Net14"/>
    <s v="11223344556677889900112233"/>
    <x v="0"/>
    <x v="1"/>
    <s v="US-111"/>
    <x v="0"/>
    <s v="[]"/>
    <x v="0"/>
    <x v="0"/>
  </r>
  <r>
    <n v="121.75"/>
    <x v="8"/>
    <s v="True"/>
    <s v="USD1"/>
    <n v="3.96"/>
    <n v="3.96"/>
    <s v="2%D10"/>
    <d v="2020-12-10T00:00:00"/>
    <s v="USMF"/>
    <s v="Test7260/400"/>
    <d v="2020-11-30T14:34:59"/>
    <s v="USD"/>
    <d v="2020-11-30T00:00:00"/>
    <d v="2020-12-14T00:00:00"/>
    <s v="RF_yigrwy"/>
    <x v="1"/>
    <s v="CHECK"/>
    <s v="Net14"/>
    <s v="11223344556677889900112233"/>
    <x v="0"/>
    <x v="1"/>
    <s v="US-111"/>
    <x v="0"/>
    <s v="[]"/>
    <x v="0"/>
    <x v="0"/>
  </r>
  <r>
    <n v="107.25"/>
    <x v="17"/>
    <s v="True"/>
    <s v="USD1"/>
    <n v="3.96"/>
    <n v="3.96"/>
    <s v="2%D10"/>
    <d v="2020-12-10T00:00:00"/>
    <s v="USMF"/>
    <s v="Test7260/400"/>
    <d v="2020-11-30T14:34:57"/>
    <s v="USD"/>
    <d v="2020-11-30T00:00:00"/>
    <d v="2020-12-14T00:00:00"/>
    <s v="RF_tupmoq"/>
    <x v="1"/>
    <s v="CHECK"/>
    <s v="Net14"/>
    <s v="11223344556677889900112233"/>
    <x v="0"/>
    <x v="1"/>
    <s v="US-111"/>
    <x v="0"/>
    <s v="[]"/>
    <x v="0"/>
    <x v="0"/>
  </r>
  <r>
    <n v="243.5"/>
    <x v="16"/>
    <s v="True"/>
    <s v="USD1"/>
    <n v="4.87"/>
    <n v="4.87"/>
    <s v="2%D10"/>
    <d v="2020-12-10T00:00:00"/>
    <s v="USMF"/>
    <s v="Test7260/400"/>
    <d v="2020-11-30T14:34:53"/>
    <s v="USD"/>
    <d v="2020-11-30T00:00:00"/>
    <d v="2020-12-14T00:00:00"/>
    <s v="RF_mftjmk"/>
    <x v="1"/>
    <s v="CHECK"/>
    <s v="Net14"/>
    <s v="11223344556677889900112233"/>
    <x v="0"/>
    <x v="1"/>
    <s v="US-111"/>
    <x v="0"/>
    <s v="[]"/>
    <x v="0"/>
    <x v="0"/>
  </r>
  <r>
    <n v="53.63"/>
    <x v="18"/>
    <s v="True"/>
    <s v="USD1"/>
    <n v="3.96"/>
    <n v="3.96"/>
    <s v="2%D10"/>
    <d v="2020-12-10T00:00:00"/>
    <s v="USMF"/>
    <s v="Test7260/400"/>
    <d v="2020-11-30T14:34:50"/>
    <s v="USD"/>
    <d v="2020-11-30T00:00:00"/>
    <d v="2020-12-14T00:00:00"/>
    <s v="RF_lecfni"/>
    <x v="1"/>
    <s v="CHECK"/>
    <s v="Net14"/>
    <s v="11223344556677889900112233"/>
    <x v="0"/>
    <x v="1"/>
    <s v="US-111"/>
    <x v="0"/>
    <s v="[]"/>
    <x v="0"/>
    <x v="0"/>
  </r>
  <r>
    <n v="107.25"/>
    <x v="17"/>
    <s v="True"/>
    <s v="USD1"/>
    <n v="3.96"/>
    <n v="3.96"/>
    <s v="2%D10"/>
    <d v="2020-12-10T00:00:00"/>
    <s v="USMF"/>
    <s v="Test7260/400"/>
    <d v="2020-11-30T14:34:48"/>
    <s v="USD"/>
    <d v="2020-11-30T00:00:00"/>
    <d v="2020-12-14T00:00:00"/>
    <s v="RF_eljfnv"/>
    <x v="1"/>
    <s v="CHECK"/>
    <s v="Net14"/>
    <s v="11223344556677889900112233"/>
    <x v="0"/>
    <x v="1"/>
    <s v="US-111"/>
    <x v="0"/>
    <s v="[]"/>
    <x v="0"/>
    <x v="0"/>
  </r>
  <r>
    <n v="90"/>
    <x v="12"/>
    <s v="True"/>
    <s v="USD1"/>
    <n v="1.8"/>
    <n v="1.8"/>
    <s v="2%D10"/>
    <d v="2020-12-10T00:00:00"/>
    <s v="USMF"/>
    <s v="Test7260/400"/>
    <d v="2020-11-30T14:26:47"/>
    <s v="USD"/>
    <d v="2020-11-30T00:00:00"/>
    <d v="2020-12-14T00:00:00"/>
    <s v="RF_agyzya"/>
    <x v="1"/>
    <s v="CHECK"/>
    <s v="Net14"/>
    <s v="11223344556677889900112233"/>
    <x v="3"/>
    <x v="1"/>
    <s v="US-111"/>
    <x v="0"/>
    <s v="[]"/>
    <x v="0"/>
    <x v="0"/>
  </r>
  <r>
    <n v="90"/>
    <x v="12"/>
    <s v="True"/>
    <s v="USD1"/>
    <n v="1.8"/>
    <n v="1.8"/>
    <s v="2%D10"/>
    <d v="2020-12-10T00:00:00"/>
    <s v="USMF"/>
    <s v="Test7260/400"/>
    <d v="2020-11-30T14:25:03"/>
    <s v="USD"/>
    <d v="2020-11-30T00:00:00"/>
    <d v="2020-12-14T00:00:00"/>
    <s v="RF_ujstee"/>
    <x v="1"/>
    <s v="CHECK"/>
    <s v="Net14"/>
    <s v="11223344556677889900112233"/>
    <x v="0"/>
    <x v="1"/>
    <s v="US-111"/>
    <x v="0"/>
    <s v="[]"/>
    <x v="0"/>
    <x v="0"/>
  </r>
  <r>
    <n v="121.75"/>
    <x v="8"/>
    <s v="True"/>
    <s v="USD1"/>
    <n v="2.44"/>
    <n v="2.44"/>
    <s v="2%D10"/>
    <d v="2020-12-10T00:00:00"/>
    <s v="USMF"/>
    <s v="Test7260/400"/>
    <d v="2020-11-30T14:22:03"/>
    <s v="USD"/>
    <d v="2020-11-30T00:00:00"/>
    <d v="2020-12-14T00:00:00"/>
    <s v="RF_chvjum"/>
    <x v="1"/>
    <s v="CHECK"/>
    <s v="Net14"/>
    <s v="11223344556677889900112233"/>
    <x v="0"/>
    <x v="1"/>
    <s v="US-111"/>
    <x v="0"/>
    <s v="[]"/>
    <x v="0"/>
    <x v="0"/>
  </r>
  <r>
    <n v="243.5"/>
    <x v="16"/>
    <s v="True"/>
    <s v="USD1"/>
    <n v="4.87"/>
    <n v="4.87"/>
    <s v="2%D10"/>
    <d v="2020-12-10T00:00:00"/>
    <s v="USMF"/>
    <s v="Test7260/400"/>
    <d v="2020-11-30T14:18:47"/>
    <s v="USD"/>
    <d v="2020-11-30T00:00:00"/>
    <d v="2020-12-14T00:00:00"/>
    <s v="RF_sxryyy"/>
    <x v="1"/>
    <s v="CHECK"/>
    <s v="Net14"/>
    <s v="11223344556677889900112233"/>
    <x v="0"/>
    <x v="1"/>
    <s v="US-111"/>
    <x v="0"/>
    <s v="[]"/>
    <x v="0"/>
    <x v="0"/>
  </r>
  <r>
    <n v="243.5"/>
    <x v="16"/>
    <s v="True"/>
    <s v="USD1"/>
    <n v="4.87"/>
    <n v="4.87"/>
    <s v="2%D10"/>
    <d v="2020-12-10T00:00:00"/>
    <s v="USMF"/>
    <s v="Test7260/400"/>
    <d v="2020-11-30T14:17:02"/>
    <s v="USD"/>
    <d v="2020-11-30T00:00:00"/>
    <d v="2020-12-14T00:00:00"/>
    <s v="RF_pxesum"/>
    <x v="1"/>
    <s v="CHECK"/>
    <s v="Net14"/>
    <s v="11223344556677889900112233"/>
    <x v="0"/>
    <x v="1"/>
    <s v="US-111"/>
    <x v="0"/>
    <s v="[]"/>
    <x v="0"/>
    <x v="0"/>
  </r>
  <r>
    <n v="121.75"/>
    <x v="8"/>
    <s v="True"/>
    <s v="USD1"/>
    <n v="3.96"/>
    <n v="3.96"/>
    <s v="2%D10"/>
    <d v="2020-12-10T00:00:00"/>
    <s v="USMF"/>
    <s v="Test7260/400"/>
    <d v="2020-11-30T14:15:17"/>
    <s v="USD"/>
    <d v="2020-11-30T00:00:00"/>
    <d v="2020-12-14T00:00:00"/>
    <s v="RF_ilxgal"/>
    <x v="1"/>
    <s v="CHECK"/>
    <s v="Net14"/>
    <s v="11223344556677889900112233"/>
    <x v="0"/>
    <x v="1"/>
    <s v="US-111"/>
    <x v="0"/>
    <s v="[]"/>
    <x v="0"/>
    <x v="0"/>
  </r>
  <r>
    <n v="107.25"/>
    <x v="17"/>
    <s v="True"/>
    <s v="USD1"/>
    <n v="3.96"/>
    <n v="3.96"/>
    <s v="2%D10"/>
    <d v="2020-12-10T00:00:00"/>
    <s v="USMF"/>
    <s v="Test7260/400"/>
    <d v="2020-11-30T14:13:47"/>
    <s v="USD"/>
    <d v="2020-11-30T00:00:00"/>
    <d v="2020-12-14T00:00:00"/>
    <s v="RF_hbfqos"/>
    <x v="1"/>
    <s v="CHECK"/>
    <s v="Net14"/>
    <s v="11223344556677889900112233"/>
    <x v="0"/>
    <x v="1"/>
    <s v="US-111"/>
    <x v="0"/>
    <s v="[]"/>
    <x v="0"/>
    <x v="0"/>
  </r>
  <r>
    <n v="53.63"/>
    <x v="18"/>
    <s v="True"/>
    <s v="USD1"/>
    <n v="3.96"/>
    <n v="3.96"/>
    <s v="2%D10"/>
    <d v="2020-12-10T00:00:00"/>
    <s v="USMF"/>
    <s v="Test7260/400"/>
    <d v="2020-11-30T14:12:02"/>
    <s v="USD"/>
    <d v="2020-11-30T00:00:00"/>
    <d v="2020-12-14T00:00:00"/>
    <s v="RF_fkhriz"/>
    <x v="1"/>
    <s v="CHECK"/>
    <s v="Net14"/>
    <s v="11223344556677889900112233"/>
    <x v="0"/>
    <x v="1"/>
    <s v="US-111"/>
    <x v="0"/>
    <s v="[]"/>
    <x v="0"/>
    <x v="0"/>
  </r>
  <r>
    <n v="214.5"/>
    <x v="19"/>
    <s v="True"/>
    <s v="USD1"/>
    <n v="3.96"/>
    <n v="3.96"/>
    <s v="2%D10"/>
    <d v="2020-12-10T00:00:00"/>
    <s v="USMF"/>
    <s v="Test7260/400"/>
    <d v="2020-11-30T14:08:32"/>
    <s v="USD"/>
    <d v="2020-11-30T00:00:00"/>
    <d v="2020-12-14T00:00:00"/>
    <s v="RF_ljwccc"/>
    <x v="1"/>
    <s v="CHECK"/>
    <s v="Net14"/>
    <s v="11223344556677889900112233"/>
    <x v="0"/>
    <x v="1"/>
    <s v="US-111"/>
    <x v="0"/>
    <s v="[]"/>
    <x v="0"/>
    <x v="0"/>
  </r>
  <r>
    <n v="214.5"/>
    <x v="19"/>
    <s v="True"/>
    <s v="USD1"/>
    <n v="3.96"/>
    <n v="3.96"/>
    <s v="2%D10"/>
    <d v="2020-12-10T00:00:00"/>
    <s v="USMF"/>
    <s v="Test7260/400"/>
    <d v="2020-11-30T14:03:02"/>
    <s v="USD"/>
    <d v="2020-11-30T00:00:00"/>
    <d v="2020-12-14T00:00:00"/>
    <s v="RF_adpcyn"/>
    <x v="1"/>
    <s v="CHECK"/>
    <s v="Net14"/>
    <s v="11223344556677889900112233"/>
    <x v="2"/>
    <x v="1"/>
    <s v="US-111"/>
    <x v="0"/>
    <s v="[]"/>
    <x v="0"/>
    <x v="0"/>
  </r>
  <r>
    <n v="107.25"/>
    <x v="17"/>
    <s v="True"/>
    <s v="USD1"/>
    <n v="3.96"/>
    <n v="3.96"/>
    <s v="2%D10"/>
    <d v="2020-12-10T00:00:00"/>
    <s v="USMF"/>
    <s v="Test7260/400"/>
    <d v="2020-11-30T14:00:32"/>
    <s v="USD"/>
    <d v="2020-11-30T00:00:00"/>
    <d v="2020-12-14T00:00:00"/>
    <s v="RF_vwdocd"/>
    <x v="1"/>
    <s v="CHECK"/>
    <s v="Net14"/>
    <s v="11223344556677889900112233"/>
    <x v="0"/>
    <x v="1"/>
    <s v="US-111"/>
    <x v="0"/>
    <s v="[]"/>
    <x v="0"/>
    <x v="0"/>
  </r>
  <r>
    <n v="0"/>
    <x v="24"/>
    <s v="True"/>
    <m/>
    <n v="0"/>
    <n v="0"/>
    <m/>
    <m/>
    <s v="USMF"/>
    <m/>
    <d v="2020-11-30T13:57:14"/>
    <m/>
    <d v="2020-11-30T00:00:00"/>
    <d v="2020-11-30T00:00:00"/>
    <m/>
    <x v="1"/>
    <m/>
    <m/>
    <m/>
    <x v="2"/>
    <x v="1"/>
    <m/>
    <x v="7"/>
    <s v="[]"/>
    <x v="1"/>
    <x v="1"/>
  </r>
  <r>
    <n v="0"/>
    <x v="24"/>
    <s v="True"/>
    <m/>
    <n v="0"/>
    <n v="0"/>
    <m/>
    <m/>
    <s v="USMF"/>
    <m/>
    <d v="2020-11-30T13:57:08"/>
    <m/>
    <d v="2020-11-30T00:00:00"/>
    <d v="2020-11-30T00:00:00"/>
    <m/>
    <x v="1"/>
    <m/>
    <m/>
    <m/>
    <x v="2"/>
    <x v="1"/>
    <m/>
    <x v="7"/>
    <s v="[]"/>
    <x v="1"/>
    <x v="1"/>
  </r>
  <r>
    <n v="0"/>
    <x v="24"/>
    <s v="True"/>
    <m/>
    <n v="0"/>
    <n v="0"/>
    <m/>
    <m/>
    <s v="USMF"/>
    <m/>
    <d v="2020-11-30T13:57:02"/>
    <m/>
    <d v="2020-11-30T00:00:00"/>
    <d v="2020-11-30T00:00:00"/>
    <m/>
    <x v="1"/>
    <m/>
    <m/>
    <m/>
    <x v="2"/>
    <x v="1"/>
    <m/>
    <x v="7"/>
    <s v="[]"/>
    <x v="1"/>
    <x v="1"/>
  </r>
  <r>
    <n v="0"/>
    <x v="24"/>
    <s v="True"/>
    <m/>
    <n v="0"/>
    <n v="0"/>
    <m/>
    <m/>
    <s v="USMF"/>
    <m/>
    <d v="2020-11-30T13:56:55"/>
    <m/>
    <d v="2020-11-30T00:00:00"/>
    <d v="2020-11-30T00:00:00"/>
    <m/>
    <x v="1"/>
    <m/>
    <m/>
    <m/>
    <x v="2"/>
    <x v="1"/>
    <m/>
    <x v="7"/>
    <s v="[]"/>
    <x v="1"/>
    <x v="1"/>
  </r>
  <r>
    <n v="0"/>
    <x v="24"/>
    <s v="True"/>
    <m/>
    <n v="0"/>
    <n v="0"/>
    <m/>
    <m/>
    <s v="USMF"/>
    <m/>
    <d v="2020-11-30T13:56:49"/>
    <m/>
    <d v="2020-11-30T00:00:00"/>
    <d v="2020-11-30T00:00:00"/>
    <m/>
    <x v="1"/>
    <m/>
    <m/>
    <m/>
    <x v="2"/>
    <x v="1"/>
    <m/>
    <x v="7"/>
    <s v="[]"/>
    <x v="1"/>
    <x v="1"/>
  </r>
  <r>
    <n v="0"/>
    <x v="24"/>
    <s v="True"/>
    <m/>
    <n v="0"/>
    <n v="0"/>
    <m/>
    <m/>
    <s v="USMF"/>
    <m/>
    <d v="2020-11-30T13:56:43"/>
    <m/>
    <d v="2020-11-30T00:00:00"/>
    <d v="2020-11-30T00:00:00"/>
    <m/>
    <x v="1"/>
    <m/>
    <m/>
    <m/>
    <x v="2"/>
    <x v="1"/>
    <m/>
    <x v="7"/>
    <s v="[]"/>
    <x v="1"/>
    <x v="1"/>
  </r>
  <r>
    <n v="0"/>
    <x v="24"/>
    <s v="True"/>
    <m/>
    <n v="0"/>
    <n v="0"/>
    <m/>
    <m/>
    <s v="USMF"/>
    <m/>
    <d v="2020-11-30T13:56:37"/>
    <m/>
    <d v="2020-11-30T00:00:00"/>
    <d v="2020-11-30T00:00:00"/>
    <m/>
    <x v="1"/>
    <m/>
    <m/>
    <m/>
    <x v="2"/>
    <x v="1"/>
    <m/>
    <x v="7"/>
    <s v="[]"/>
    <x v="1"/>
    <x v="1"/>
  </r>
  <r>
    <n v="0"/>
    <x v="24"/>
    <s v="True"/>
    <m/>
    <n v="0"/>
    <n v="0"/>
    <m/>
    <m/>
    <s v="USMF"/>
    <m/>
    <d v="2020-11-30T13:56:31"/>
    <m/>
    <d v="2020-11-30T00:00:00"/>
    <d v="2020-11-30T00:00:00"/>
    <m/>
    <x v="1"/>
    <m/>
    <m/>
    <m/>
    <x v="2"/>
    <x v="1"/>
    <m/>
    <x v="7"/>
    <s v="[]"/>
    <x v="1"/>
    <x v="1"/>
  </r>
  <r>
    <n v="0"/>
    <x v="24"/>
    <s v="True"/>
    <m/>
    <n v="0"/>
    <n v="0"/>
    <m/>
    <m/>
    <s v="USMF"/>
    <m/>
    <d v="2020-11-30T13:56:25"/>
    <m/>
    <d v="2020-11-30T00:00:00"/>
    <d v="2020-11-30T00:00:00"/>
    <m/>
    <x v="1"/>
    <m/>
    <m/>
    <m/>
    <x v="2"/>
    <x v="1"/>
    <m/>
    <x v="7"/>
    <s v="[]"/>
    <x v="1"/>
    <x v="1"/>
  </r>
  <r>
    <n v="0"/>
    <x v="24"/>
    <s v="True"/>
    <m/>
    <n v="0"/>
    <n v="0"/>
    <m/>
    <m/>
    <s v="USMF"/>
    <m/>
    <d v="2020-11-30T13:56:19"/>
    <m/>
    <d v="2020-11-30T00:00:00"/>
    <d v="2020-11-30T00:00:00"/>
    <m/>
    <x v="1"/>
    <m/>
    <m/>
    <m/>
    <x v="2"/>
    <x v="1"/>
    <m/>
    <x v="7"/>
    <s v="[]"/>
    <x v="1"/>
    <x v="1"/>
  </r>
  <r>
    <n v="100"/>
    <x v="1"/>
    <s v="True"/>
    <m/>
    <n v="0"/>
    <n v="0"/>
    <m/>
    <m/>
    <s v="USMF"/>
    <m/>
    <d v="2020-11-30T13:56:12"/>
    <s v="USD"/>
    <d v="2020-11-30T00:00:00"/>
    <d v="2020-12-30T00:00:00"/>
    <s v="suvitest"/>
    <x v="0"/>
    <m/>
    <s v="Net30"/>
    <m/>
    <x v="2"/>
    <x v="1"/>
    <s v="666666"/>
    <x v="8"/>
    <s v="[]"/>
    <x v="0"/>
    <x v="1"/>
  </r>
  <r>
    <n v="90"/>
    <x v="12"/>
    <s v="True"/>
    <s v="USD1"/>
    <n v="1.8"/>
    <n v="1.8"/>
    <s v="2%D10"/>
    <d v="2020-12-10T00:00:00"/>
    <s v="USMF"/>
    <s v="Test7260/400"/>
    <d v="2020-11-30T13:51:50"/>
    <s v="USD"/>
    <d v="2020-11-30T00:00:00"/>
    <d v="2020-12-14T00:00:00"/>
    <s v="RF_lqzswv"/>
    <x v="1"/>
    <s v="CHECK"/>
    <s v="Net14"/>
    <s v="11223344556677889900112233"/>
    <x v="0"/>
    <x v="1"/>
    <s v="US-111"/>
    <x v="0"/>
    <s v="[]"/>
    <x v="0"/>
    <x v="0"/>
  </r>
  <r>
    <n v="90"/>
    <x v="12"/>
    <s v="True"/>
    <s v="USD1"/>
    <n v="3.96"/>
    <n v="3.96"/>
    <s v="2%D10"/>
    <d v="2020-12-10T00:00:00"/>
    <s v="USMF"/>
    <s v="Test7260/400"/>
    <d v="2020-11-30T13:51:47"/>
    <s v="USD"/>
    <d v="2020-11-30T00:00:00"/>
    <d v="2020-12-14T00:00:00"/>
    <s v="RF_grzuhb"/>
    <x v="1"/>
    <s v="CHECK"/>
    <s v="Net14"/>
    <s v="11223344556677889900112233"/>
    <x v="2"/>
    <x v="1"/>
    <s v="US-111"/>
    <x v="0"/>
    <s v="[]"/>
    <x v="0"/>
    <x v="0"/>
  </r>
  <r>
    <n v="214.5"/>
    <x v="19"/>
    <s v="True"/>
    <s v="USD1"/>
    <n v="3.96"/>
    <n v="3.96"/>
    <s v="2%D10"/>
    <d v="2020-12-10T00:00:00"/>
    <s v="USMF"/>
    <s v="Test7260/400"/>
    <d v="2020-11-30T13:47:05"/>
    <s v="USD"/>
    <d v="2020-11-30T00:00:00"/>
    <d v="2020-12-14T00:00:00"/>
    <s v="RF_kawkwt"/>
    <x v="1"/>
    <s v="CHECK"/>
    <s v="Net14"/>
    <s v="11223344556677889900112233"/>
    <x v="0"/>
    <x v="1"/>
    <s v="US-111"/>
    <x v="0"/>
    <s v="[]"/>
    <x v="0"/>
    <x v="0"/>
  </r>
  <r>
    <n v="121.75"/>
    <x v="8"/>
    <s v="True"/>
    <s v="USD1"/>
    <n v="3.96"/>
    <n v="3.96"/>
    <s v="2%D10"/>
    <d v="2020-12-10T00:00:00"/>
    <s v="USMF"/>
    <s v="Test7260/400"/>
    <d v="2020-11-30T13:47:03"/>
    <s v="USD"/>
    <d v="2020-11-30T00:00:00"/>
    <d v="2020-12-14T00:00:00"/>
    <s v="RF_jbqpoe"/>
    <x v="1"/>
    <s v="CHECK"/>
    <s v="Net14"/>
    <s v="11223344556677889900112233"/>
    <x v="2"/>
    <x v="1"/>
    <s v="US-111"/>
    <x v="0"/>
    <s v="[]"/>
    <x v="0"/>
    <x v="0"/>
  </r>
  <r>
    <n v="243.5"/>
    <x v="16"/>
    <s v="True"/>
    <s v="USD1"/>
    <n v="3.96"/>
    <n v="3.96"/>
    <s v="2%D10"/>
    <d v="2020-12-10T00:00:00"/>
    <s v="USMF"/>
    <s v="Test7260/400"/>
    <d v="2020-11-30T13:46:55"/>
    <s v="USD"/>
    <d v="2020-11-30T00:00:00"/>
    <d v="2020-12-14T00:00:00"/>
    <s v="RF_zmaadd"/>
    <x v="1"/>
    <s v="CHECK"/>
    <s v="Net14"/>
    <s v="11223344556677889900112233"/>
    <x v="2"/>
    <x v="1"/>
    <s v="US-111"/>
    <x v="0"/>
    <s v="[]"/>
    <x v="0"/>
    <x v="0"/>
  </r>
  <r>
    <n v="198.18"/>
    <x v="0"/>
    <s v="True"/>
    <s v="USD1"/>
    <n v="3.96"/>
    <n v="3.96"/>
    <s v="2%D10"/>
    <d v="2020-12-10T00:00:00"/>
    <s v="USMF"/>
    <s v="Test7260/400"/>
    <d v="2020-11-30T13:46:52"/>
    <s v="USD"/>
    <d v="2020-11-30T00:00:00"/>
    <d v="2020-12-14T00:00:00"/>
    <s v="RF_sczcwo"/>
    <x v="1"/>
    <s v="CHECK"/>
    <s v="Net14"/>
    <s v="11223344556677889900112233"/>
    <x v="2"/>
    <x v="1"/>
    <s v="US-111"/>
    <x v="0"/>
    <s v="[]"/>
    <x v="0"/>
    <x v="0"/>
  </r>
  <r>
    <n v="243.5"/>
    <x v="16"/>
    <s v="True"/>
    <s v="USD1"/>
    <n v="3.96"/>
    <n v="3.96"/>
    <s v="2%D10"/>
    <d v="2020-12-10T00:00:00"/>
    <s v="USMF"/>
    <s v="Test7260/400"/>
    <d v="2020-11-30T13:46:48"/>
    <s v="USD"/>
    <d v="2020-11-30T00:00:00"/>
    <d v="2020-12-14T00:00:00"/>
    <s v="RF_hphdgz"/>
    <x v="1"/>
    <s v="CHECK"/>
    <s v="Net14"/>
    <s v="11223344556677889900112233"/>
    <x v="2"/>
    <x v="1"/>
    <s v="US-111"/>
    <x v="0"/>
    <s v="[]"/>
    <x v="0"/>
    <x v="0"/>
  </r>
  <r>
    <n v="198.18"/>
    <x v="0"/>
    <s v="True"/>
    <s v="USD1"/>
    <n v="3.96"/>
    <n v="3.96"/>
    <s v="2%D10"/>
    <d v="2020-12-10T00:00:00"/>
    <s v="USMF"/>
    <s v="Test7260/400"/>
    <d v="2020-11-30T13:46:45"/>
    <s v="USD"/>
    <d v="2020-11-30T00:00:00"/>
    <d v="2020-12-14T00:00:00"/>
    <s v="RF_gzvyvc"/>
    <x v="1"/>
    <s v="CHECK"/>
    <s v="Net14"/>
    <s v="11223344556677889900112233"/>
    <x v="2"/>
    <x v="1"/>
    <s v="US-111"/>
    <x v="0"/>
    <s v="[]"/>
    <x v="0"/>
    <x v="0"/>
  </r>
  <r>
    <n v="198.18"/>
    <x v="0"/>
    <s v="True"/>
    <s v="USD1"/>
    <n v="3.96"/>
    <n v="3.96"/>
    <s v="2%D10"/>
    <d v="2020-12-10T00:00:00"/>
    <s v="USMF"/>
    <s v="Test7260/400"/>
    <d v="2020-11-30T13:46:42"/>
    <s v="USD"/>
    <d v="2020-11-30T00:00:00"/>
    <d v="2020-12-14T00:00:00"/>
    <s v="RF_ebprqs"/>
    <x v="1"/>
    <s v="CHECK"/>
    <s v="Net14"/>
    <s v="11223344556677889900112233"/>
    <x v="2"/>
    <x v="1"/>
    <s v="US-111"/>
    <x v="0"/>
    <s v="[]"/>
    <x v="0"/>
    <x v="0"/>
  </r>
  <r>
    <n v="198.18"/>
    <x v="0"/>
    <s v="True"/>
    <s v="USD1"/>
    <n v="3.96"/>
    <n v="3.96"/>
    <s v="2%D10"/>
    <d v="2020-12-10T00:00:00"/>
    <s v="USMF"/>
    <s v="Test7260/400"/>
    <d v="2020-11-30T13:46:39"/>
    <s v="USD"/>
    <d v="2020-11-30T00:00:00"/>
    <d v="2020-12-14T00:00:00"/>
    <s v="RF_dtgusx"/>
    <x v="1"/>
    <s v="CHECK"/>
    <s v="Net14"/>
    <s v="11223344556677889900112233"/>
    <x v="2"/>
    <x v="1"/>
    <s v="US-111"/>
    <x v="0"/>
    <s v="[]"/>
    <x v="0"/>
    <x v="0"/>
  </r>
  <r>
    <n v="90"/>
    <x v="12"/>
    <s v="True"/>
    <s v="USD1"/>
    <n v="1.8"/>
    <n v="1.8"/>
    <s v="2%D10"/>
    <d v="2020-12-10T00:00:00"/>
    <s v="USMF"/>
    <s v="Test7260/400"/>
    <d v="2020-11-30T13:46:17"/>
    <s v="USD"/>
    <d v="2020-11-30T00:00:00"/>
    <d v="2020-12-14T00:00:00"/>
    <s v="RF_pqrivg"/>
    <x v="1"/>
    <s v="CHECK"/>
    <s v="Net14"/>
    <s v="11223344556677889900112233"/>
    <x v="0"/>
    <x v="1"/>
    <s v="US-111"/>
    <x v="0"/>
    <s v="[]"/>
    <x v="0"/>
    <x v="0"/>
  </r>
  <r>
    <n v="90"/>
    <x v="12"/>
    <s v="True"/>
    <s v="USD1"/>
    <n v="1.8"/>
    <n v="1.8"/>
    <s v="2%D10"/>
    <d v="2020-12-10T00:00:00"/>
    <s v="USMF"/>
    <s v="Test7260/400"/>
    <d v="2020-11-30T13:46:12"/>
    <s v="USD"/>
    <d v="2020-11-30T00:00:00"/>
    <d v="2020-12-14T00:00:00"/>
    <s v="RF_jvzhbu"/>
    <x v="1"/>
    <s v="CHECK"/>
    <s v="Net14"/>
    <s v="11223344556677889900112233"/>
    <x v="0"/>
    <x v="1"/>
    <s v="US-111"/>
    <x v="0"/>
    <s v="[]"/>
    <x v="0"/>
    <x v="0"/>
  </r>
  <r>
    <n v="107.25"/>
    <x v="17"/>
    <s v="True"/>
    <s v="USD1"/>
    <n v="3.96"/>
    <n v="3.96"/>
    <s v="2%D10"/>
    <d v="2020-12-10T00:00:00"/>
    <s v="USMF"/>
    <s v="Test7260/400"/>
    <d v="2020-11-30T13:44:16"/>
    <s v="USD"/>
    <d v="2020-11-30T00:00:00"/>
    <d v="2020-12-14T00:00:00"/>
    <s v="RF_rkqrvu"/>
    <x v="1"/>
    <s v="CHECK"/>
    <s v="Net14"/>
    <s v="11223344556677889900112233"/>
    <x v="0"/>
    <x v="1"/>
    <s v="US-111"/>
    <x v="0"/>
    <s v="[]"/>
    <x v="0"/>
    <x v="0"/>
  </r>
  <r>
    <n v="243.5"/>
    <x v="16"/>
    <s v="True"/>
    <s v="USD1"/>
    <n v="3.96"/>
    <n v="3.96"/>
    <s v="2%D10"/>
    <d v="2020-12-10T00:00:00"/>
    <s v="USMF"/>
    <s v="Test7260/400"/>
    <d v="2020-11-30T13:44:14"/>
    <s v="USD"/>
    <d v="2020-11-30T00:00:00"/>
    <d v="2020-12-14T00:00:00"/>
    <s v="RF_qwxnzg"/>
    <x v="1"/>
    <s v="CHECK"/>
    <s v="Net14"/>
    <s v="11223344556677889900112233"/>
    <x v="2"/>
    <x v="1"/>
    <s v="US-111"/>
    <x v="0"/>
    <s v="[]"/>
    <x v="0"/>
    <x v="0"/>
  </r>
  <r>
    <n v="53.63"/>
    <x v="18"/>
    <s v="True"/>
    <s v="USD1"/>
    <n v="3.96"/>
    <n v="3.96"/>
    <s v="2%D10"/>
    <d v="2020-12-10T00:00:00"/>
    <s v="USMF"/>
    <s v="Test7260/400"/>
    <d v="2020-11-30T13:44:12"/>
    <s v="USD"/>
    <d v="2020-11-30T00:00:00"/>
    <d v="2020-12-14T00:00:00"/>
    <s v="RF_qhiakg"/>
    <x v="1"/>
    <s v="CHECK"/>
    <s v="Net14"/>
    <s v="11223344556677889900112233"/>
    <x v="2"/>
    <x v="1"/>
    <s v="US-111"/>
    <x v="0"/>
    <s v="[]"/>
    <x v="0"/>
    <x v="0"/>
  </r>
  <r>
    <n v="107.25"/>
    <x v="17"/>
    <s v="True"/>
    <s v="USD1"/>
    <n v="3.96"/>
    <n v="3.96"/>
    <s v="2%D10"/>
    <d v="2020-12-10T00:00:00"/>
    <s v="USMF"/>
    <s v="Test7260/400"/>
    <d v="2020-11-30T13:44:10"/>
    <s v="USD"/>
    <d v="2020-11-30T00:00:00"/>
    <d v="2020-12-14T00:00:00"/>
    <s v="RF_pgwbfo"/>
    <x v="1"/>
    <s v="CHECK"/>
    <s v="Net14"/>
    <s v="11223344556677889900112233"/>
    <x v="0"/>
    <x v="1"/>
    <s v="US-111"/>
    <x v="0"/>
    <s v="[]"/>
    <x v="0"/>
    <x v="0"/>
  </r>
  <r>
    <n v="121.75"/>
    <x v="8"/>
    <s v="True"/>
    <s v="USD1"/>
    <n v="3.96"/>
    <n v="3.96"/>
    <s v="2%D10"/>
    <d v="2020-12-10T00:00:00"/>
    <s v="USMF"/>
    <s v="Test7260/400"/>
    <d v="2020-11-30T13:44:07"/>
    <s v="USD"/>
    <d v="2020-11-30T00:00:00"/>
    <d v="2020-12-14T00:00:00"/>
    <s v="RF_nqoxbi"/>
    <x v="1"/>
    <s v="CHECK"/>
    <s v="Net14"/>
    <s v="11223344556677889900112233"/>
    <x v="2"/>
    <x v="1"/>
    <s v="US-111"/>
    <x v="0"/>
    <s v="[]"/>
    <x v="0"/>
    <x v="0"/>
  </r>
  <r>
    <n v="121.75"/>
    <x v="8"/>
    <s v="True"/>
    <s v="USD1"/>
    <n v="3.96"/>
    <n v="3.96"/>
    <s v="2%D10"/>
    <d v="2020-12-10T00:00:00"/>
    <s v="USMF"/>
    <s v="Test7260/400"/>
    <d v="2020-11-30T13:44:05"/>
    <s v="USD"/>
    <d v="2020-11-30T00:00:00"/>
    <d v="2020-12-14T00:00:00"/>
    <s v="RF_lamacf"/>
    <x v="1"/>
    <s v="CHECK"/>
    <s v="Net14"/>
    <s v="11223344556677889900112233"/>
    <x v="2"/>
    <x v="1"/>
    <s v="US-111"/>
    <x v="0"/>
    <s v="[]"/>
    <x v="0"/>
    <x v="0"/>
  </r>
  <r>
    <n v="214.5"/>
    <x v="19"/>
    <s v="True"/>
    <s v="USD1"/>
    <n v="3.96"/>
    <n v="3.96"/>
    <s v="2%D10"/>
    <d v="2020-12-10T00:00:00"/>
    <s v="USMF"/>
    <s v="Test7260/400"/>
    <d v="2020-11-30T13:44:03"/>
    <s v="USD"/>
    <d v="2020-11-30T00:00:00"/>
    <d v="2020-12-14T00:00:00"/>
    <s v="RF_ddaqim"/>
    <x v="1"/>
    <s v="CHECK"/>
    <s v="Net14"/>
    <s v="11223344556677889900112233"/>
    <x v="2"/>
    <x v="1"/>
    <s v="US-111"/>
    <x v="0"/>
    <s v="[]"/>
    <x v="0"/>
    <x v="0"/>
  </r>
  <r>
    <n v="243.5"/>
    <x v="16"/>
    <s v="True"/>
    <s v="USD1"/>
    <n v="4.87"/>
    <n v="4.87"/>
    <s v="2%D10"/>
    <d v="2020-12-10T00:00:00"/>
    <s v="USMF"/>
    <s v="Test7260/400"/>
    <d v="2020-11-30T13:44:01"/>
    <s v="USD"/>
    <d v="2020-11-30T00:00:00"/>
    <d v="2020-12-14T00:00:00"/>
    <s v="RF_bqsliz"/>
    <x v="1"/>
    <s v="CHECK"/>
    <s v="Net14"/>
    <s v="11223344556677889900112233"/>
    <x v="2"/>
    <x v="1"/>
    <s v="US-111"/>
    <x v="0"/>
    <s v="[]"/>
    <x v="0"/>
    <x v="0"/>
  </r>
  <r>
    <n v="198.18"/>
    <x v="0"/>
    <s v="False"/>
    <s v="USD1"/>
    <n v="3.96"/>
    <n v="3.96"/>
    <s v="2%D10"/>
    <d v="2020-12-10T00:00:00"/>
    <s v="USMF"/>
    <s v="Test7260/400"/>
    <d v="2020-11-30T12:52:19"/>
    <s v="USD"/>
    <d v="2020-11-30T00:00:00"/>
    <d v="2020-12-14T00:00:00"/>
    <s v="RF_lddqqq"/>
    <x v="0"/>
    <s v="CHECK"/>
    <s v="Net14"/>
    <s v="11223344556677889900112233"/>
    <x v="0"/>
    <x v="1"/>
    <s v="US-111"/>
    <x v="0"/>
    <s v="[]"/>
    <x v="0"/>
    <x v="0"/>
  </r>
  <r>
    <n v="200"/>
    <x v="20"/>
    <s v="True"/>
    <s v="USD1"/>
    <n v="3.96"/>
    <n v="3.96"/>
    <s v="2%D10"/>
    <d v="2020-12-10T00:00:00"/>
    <s v="USMF"/>
    <s v="Test7260/400"/>
    <d v="2020-11-30T12:52:17"/>
    <s v="USD"/>
    <d v="2020-11-30T00:00:00"/>
    <d v="2020-12-14T00:00:00"/>
    <s v="RF_aapkkw"/>
    <x v="0"/>
    <s v="CHECK"/>
    <s v="Net14"/>
    <s v="11223344556677889900112233"/>
    <x v="0"/>
    <x v="1"/>
    <s v="US-111"/>
    <x v="0"/>
    <s v="[]"/>
    <x v="0"/>
    <x v="0"/>
  </r>
  <r>
    <n v="198.18"/>
    <x v="0"/>
    <s v="True"/>
    <s v="USD1"/>
    <n v="3.96"/>
    <n v="3.96"/>
    <s v="2%D10"/>
    <d v="2020-12-10T00:00:00"/>
    <s v="USMF"/>
    <s v="Test7260/400"/>
    <d v="2020-11-30T12:52:05"/>
    <s v="USD"/>
    <d v="2020-11-30T00:00:00"/>
    <d v="2020-12-14T00:00:00"/>
    <s v="RF_vetslb"/>
    <x v="0"/>
    <s v="CHECK"/>
    <s v="Net14"/>
    <s v="11223344556677889900112233"/>
    <x v="0"/>
    <x v="1"/>
    <s v="US-111"/>
    <x v="0"/>
    <s v="[]"/>
    <x v="0"/>
    <x v="0"/>
  </r>
  <r>
    <n v="198.18"/>
    <x v="0"/>
    <s v="True"/>
    <m/>
    <n v="0"/>
    <n v="0"/>
    <m/>
    <m/>
    <s v="USMF"/>
    <s v="Test7260/400"/>
    <d v="2020-11-30T12:52:03"/>
    <s v="USD"/>
    <d v="2020-11-30T00:00:00"/>
    <d v="2020-12-14T00:00:00"/>
    <s v="RF_nozksn"/>
    <x v="0"/>
    <s v="ELECTRONIC"/>
    <s v="Net30"/>
    <s v="11223344556677889900112233"/>
    <x v="0"/>
    <x v="1"/>
    <s v="VendorW1099"/>
    <x v="1"/>
    <s v="[]"/>
    <x v="0"/>
    <x v="1"/>
  </r>
  <r>
    <n v="500"/>
    <x v="22"/>
    <s v="True"/>
    <s v="USD1"/>
    <n v="3.96"/>
    <n v="3.96"/>
    <s v="2%D10"/>
    <d v="2020-12-10T00:00:00"/>
    <s v="USMF"/>
    <s v="Test7260/400"/>
    <d v="2020-11-30T12:52:01"/>
    <s v="USD"/>
    <d v="2020-11-30T00:00:00"/>
    <d v="2020-12-14T00:00:00"/>
    <s v="RF_lismkl"/>
    <x v="0"/>
    <s v="CHECK"/>
    <s v="Net14"/>
    <s v="11223344556677889900112233"/>
    <x v="0"/>
    <x v="1"/>
    <s v="US-111"/>
    <x v="0"/>
    <s v="[]"/>
    <x v="0"/>
    <x v="0"/>
  </r>
  <r>
    <n v="198.18"/>
    <x v="0"/>
    <s v="True"/>
    <s v="USD1"/>
    <n v="3.96"/>
    <n v="3.96"/>
    <s v="2%D10"/>
    <d v="2020-12-10T00:00:00"/>
    <s v="USMF"/>
    <s v="Test7260/400"/>
    <d v="2020-11-30T12:51:46"/>
    <s v="USD"/>
    <d v="2020-11-30T00:00:00"/>
    <d v="2020-12-14T00:00:00"/>
    <s v="RF_lqhaqa"/>
    <x v="0"/>
    <s v="CHECK"/>
    <s v="Net14"/>
    <s v="11223344556677889900112233"/>
    <x v="0"/>
    <x v="1"/>
    <s v="US-111"/>
    <x v="0"/>
    <s v="[]"/>
    <x v="0"/>
    <x v="0"/>
  </r>
  <r>
    <n v="198.18"/>
    <x v="0"/>
    <s v="True"/>
    <m/>
    <n v="0"/>
    <n v="0"/>
    <m/>
    <m/>
    <s v="USSI"/>
    <s v="Test7260/400"/>
    <d v="2020-11-30T12:51:36"/>
    <s v="USD"/>
    <d v="2020-11-30T00:00:00"/>
    <d v="2020-12-14T00:00:00"/>
    <s v="RF_rtalar"/>
    <x v="0"/>
    <s v="CHECK"/>
    <s v="Net30"/>
    <s v="11223344556677889900112233"/>
    <x v="0"/>
    <x v="1"/>
    <s v="US_SI_000019"/>
    <x v="3"/>
    <s v="[]"/>
    <x v="0"/>
    <x v="1"/>
  </r>
  <r>
    <n v="198.18"/>
    <x v="0"/>
    <s v="True"/>
    <m/>
    <n v="0"/>
    <n v="0"/>
    <m/>
    <m/>
    <s v="USSI"/>
    <s v="Test7260/400"/>
    <d v="2020-11-30T12:51:33"/>
    <s v="USD"/>
    <d v="2020-11-30T00:00:00"/>
    <d v="2020-12-14T00:00:00"/>
    <s v="RF_rjuwpc"/>
    <x v="0"/>
    <s v="CHECK"/>
    <s v="Net30"/>
    <s v="11223344556677889900112233"/>
    <x v="0"/>
    <x v="1"/>
    <s v="US_SI_000019"/>
    <x v="3"/>
    <s v="[]"/>
    <x v="0"/>
    <x v="1"/>
  </r>
  <r>
    <n v="198.18"/>
    <x v="25"/>
    <s v="True"/>
    <s v="EUR1"/>
    <n v="0"/>
    <n v="0"/>
    <m/>
    <m/>
    <s v="DEMF"/>
    <s v="Test7260/400"/>
    <d v="2020-11-30T12:51:31"/>
    <s v="EUR"/>
    <d v="2020-11-30T00:00:00"/>
    <d v="2020-12-14T00:00:00"/>
    <s v="RF_qetgoh"/>
    <x v="0"/>
    <s v="SEPA CT"/>
    <s v="Net30"/>
    <s v="11223344556677889900112233"/>
    <x v="0"/>
    <x v="1"/>
    <s v="BELGIUM"/>
    <x v="2"/>
    <s v="[]"/>
    <x v="0"/>
    <x v="1"/>
  </r>
  <r>
    <n v="198.18"/>
    <x v="0"/>
    <s v="True"/>
    <m/>
    <n v="0"/>
    <n v="0"/>
    <m/>
    <m/>
    <s v="USSI"/>
    <s v="Test7260/400"/>
    <d v="2020-11-30T12:51:16"/>
    <s v="USD"/>
    <d v="2020-11-30T00:00:00"/>
    <d v="2020-12-14T00:00:00"/>
    <s v="RF_duaabq"/>
    <x v="0"/>
    <s v="CHECK"/>
    <s v="Net30"/>
    <s v="11223344556677889900112233"/>
    <x v="0"/>
    <x v="1"/>
    <s v="US_SI_000019"/>
    <x v="3"/>
    <s v="[]"/>
    <x v="0"/>
    <x v="1"/>
  </r>
  <r>
    <n v="198.18"/>
    <x v="0"/>
    <s v="True"/>
    <s v="USD1"/>
    <n v="3.96"/>
    <n v="3.96"/>
    <s v="2%D10"/>
    <d v="2020-12-10T00:00:00"/>
    <s v="USMF"/>
    <s v="Test7260/400"/>
    <d v="2020-11-30T12:51:05"/>
    <s v="USD"/>
    <d v="2020-11-30T00:00:00"/>
    <d v="2020-12-14T00:00:00"/>
    <s v="RF_uxuciz"/>
    <x v="0"/>
    <s v="CHECK"/>
    <s v="Net14"/>
    <s v="11223344556677889900112233"/>
    <x v="0"/>
    <x v="1"/>
    <s v="US-111"/>
    <x v="0"/>
    <s v="[]"/>
    <x v="0"/>
    <x v="0"/>
  </r>
  <r>
    <n v="198.18"/>
    <x v="0"/>
    <s v="True"/>
    <m/>
    <n v="0"/>
    <n v="0"/>
    <m/>
    <m/>
    <s v="USSI"/>
    <s v="Test7260/400"/>
    <d v="2020-11-30T12:51:03"/>
    <s v="USD"/>
    <d v="2020-11-30T00:00:00"/>
    <d v="2020-12-14T00:00:00"/>
    <s v="RF_gomwew"/>
    <x v="0"/>
    <s v="CHECK"/>
    <s v="Net30"/>
    <s v="11223344556677889900112233"/>
    <x v="0"/>
    <x v="1"/>
    <s v="US_SI_000019"/>
    <x v="3"/>
    <s v="[]"/>
    <x v="0"/>
    <x v="1"/>
  </r>
  <r>
    <n v="198.18"/>
    <x v="0"/>
    <s v="True"/>
    <s v="USD1"/>
    <n v="3.96"/>
    <n v="3.96"/>
    <s v="2%D10"/>
    <d v="2020-12-10T00:00:00"/>
    <s v="USMF"/>
    <s v="Test7260/400"/>
    <d v="2020-11-30T12:51:01"/>
    <s v="USD"/>
    <d v="2020-11-30T00:00:00"/>
    <d v="2020-12-14T00:00:00"/>
    <s v="RF_bkbbtl"/>
    <x v="0"/>
    <s v="CHECK"/>
    <s v="Net14"/>
    <s v="11223344556677889900112233"/>
    <x v="0"/>
    <x v="1"/>
    <s v="US-111"/>
    <x v="0"/>
    <s v="[]"/>
    <x v="0"/>
    <x v="0"/>
  </r>
  <r>
    <n v="198.18"/>
    <x v="0"/>
    <s v="True"/>
    <s v="USD1"/>
    <n v="3.96"/>
    <n v="3.96"/>
    <s v="2%D10"/>
    <d v="2020-12-10T00:00:00"/>
    <s v="USMF"/>
    <s v="Test7260/400"/>
    <d v="2020-11-30T12:50:35"/>
    <s v="USD"/>
    <d v="2020-11-30T00:00:00"/>
    <d v="2020-12-14T00:00:00"/>
    <s v="RF_xkiutt"/>
    <x v="0"/>
    <s v="CHECK"/>
    <s v="Net14"/>
    <s v="11223344556677889900112233"/>
    <x v="3"/>
    <x v="1"/>
    <s v="US-111"/>
    <x v="0"/>
    <s v="[]"/>
    <x v="0"/>
    <x v="0"/>
  </r>
  <r>
    <n v="198.18"/>
    <x v="0"/>
    <s v="True"/>
    <s v="USD1"/>
    <n v="3.96"/>
    <n v="3.96"/>
    <s v="2%D10"/>
    <d v="2020-12-10T00:00:00"/>
    <s v="USMF"/>
    <s v="Test7260/400"/>
    <d v="2020-11-30T12:50:33"/>
    <s v="USD"/>
    <d v="2020-11-30T00:00:00"/>
    <d v="2020-12-14T00:00:00"/>
    <s v="RF_tgifql"/>
    <x v="0"/>
    <s v="CHECK"/>
    <s v="Net14"/>
    <s v="11223344556677889900112233"/>
    <x v="3"/>
    <x v="1"/>
    <s v="US-111"/>
    <x v="0"/>
    <s v="[]"/>
    <x v="0"/>
    <x v="0"/>
  </r>
  <r>
    <n v="198.18"/>
    <x v="0"/>
    <s v="True"/>
    <s v="USD1"/>
    <n v="3.96"/>
    <n v="3.96"/>
    <s v="2%D10"/>
    <d v="2020-12-10T00:00:00"/>
    <s v="USMF"/>
    <s v="Test7260/400"/>
    <d v="2020-11-30T12:50:30"/>
    <s v="USD"/>
    <d v="2020-11-30T00:00:00"/>
    <d v="2020-12-14T00:00:00"/>
    <s v="RF_slatkh"/>
    <x v="0"/>
    <s v="CHECK"/>
    <s v="Net14"/>
    <s v="11223344556677889900112233"/>
    <x v="3"/>
    <x v="1"/>
    <s v="US-111"/>
    <x v="0"/>
    <s v="[]"/>
    <x v="0"/>
    <x v="0"/>
  </r>
  <r>
    <n v="198.18"/>
    <x v="0"/>
    <s v="True"/>
    <s v="USD1"/>
    <n v="3.96"/>
    <n v="3.96"/>
    <s v="2%D10"/>
    <d v="2020-12-10T00:00:00"/>
    <s v="USMF"/>
    <s v="Test7260/400"/>
    <d v="2020-11-30T12:50:28"/>
    <s v="USD"/>
    <d v="2020-11-30T00:00:00"/>
    <d v="2020-12-14T00:00:00"/>
    <s v="RF_olehgp"/>
    <x v="0"/>
    <s v="CHECK"/>
    <s v="Net14"/>
    <s v="11223344556677889900112233"/>
    <x v="2"/>
    <x v="1"/>
    <s v="US-111"/>
    <x v="0"/>
    <s v="[]"/>
    <x v="0"/>
    <x v="0"/>
  </r>
  <r>
    <n v="198.18"/>
    <x v="0"/>
    <s v="True"/>
    <s v="USD1"/>
    <n v="0"/>
    <n v="0"/>
    <m/>
    <m/>
    <s v="USMF"/>
    <s v="Test7260/400"/>
    <d v="2020-11-30T12:50:26"/>
    <s v="USD"/>
    <d v="2020-11-30T00:00:00"/>
    <d v="2020-12-14T00:00:00"/>
    <s v="RF_ocmbao"/>
    <x v="0"/>
    <s v="BRIDGING"/>
    <s v="Net30"/>
    <s v="11223344556677889900112233"/>
    <x v="3"/>
    <x v="1"/>
    <s v="DEFAULCODE"/>
    <x v="4"/>
    <s v="[]"/>
    <x v="0"/>
    <x v="1"/>
  </r>
  <r>
    <n v="198.18"/>
    <x v="0"/>
    <s v="True"/>
    <s v="USD1"/>
    <n v="3.96"/>
    <n v="3.96"/>
    <s v="2%D10"/>
    <d v="2020-12-10T00:00:00"/>
    <s v="USMF"/>
    <s v="Test7260/400"/>
    <d v="2020-11-30T12:50:23"/>
    <s v="USD"/>
    <d v="2020-11-30T00:00:00"/>
    <d v="2020-12-14T00:00:00"/>
    <s v="RF_lniftp"/>
    <x v="0"/>
    <s v="CHECK"/>
    <s v="Net14"/>
    <s v="11223344556677889900112233"/>
    <x v="3"/>
    <x v="1"/>
    <s v="US-111"/>
    <x v="0"/>
    <s v="[]"/>
    <x v="0"/>
    <x v="0"/>
  </r>
  <r>
    <n v="198.18"/>
    <x v="0"/>
    <s v="True"/>
    <m/>
    <n v="0"/>
    <n v="0"/>
    <m/>
    <m/>
    <s v="USSI"/>
    <s v="Test7260/400"/>
    <d v="2020-11-30T12:50:21"/>
    <s v="USD"/>
    <d v="2020-11-30T00:00:00"/>
    <d v="2020-12-14T00:00:00"/>
    <s v="RF_kwyfsk"/>
    <x v="0"/>
    <s v="CHECK"/>
    <s v="Net15"/>
    <s v="11223344556677889900112233"/>
    <x v="3"/>
    <x v="1"/>
    <s v="US_SI_000007"/>
    <x v="5"/>
    <s v="[]"/>
    <x v="0"/>
    <x v="1"/>
  </r>
  <r>
    <n v="198.18"/>
    <x v="0"/>
    <s v="True"/>
    <s v="USD1"/>
    <n v="3.96"/>
    <n v="3.96"/>
    <s v="2%D10"/>
    <d v="2020-12-10T00:00:00"/>
    <s v="USMF"/>
    <s v="Test7260/400"/>
    <d v="2020-11-30T12:50:18"/>
    <s v="USD"/>
    <d v="2020-11-30T00:00:00"/>
    <d v="2020-12-14T00:00:00"/>
    <s v="RF_gyxjgw"/>
    <x v="0"/>
    <s v="CHECK"/>
    <s v="Net14"/>
    <s v="11223344556677889900112233"/>
    <x v="3"/>
    <x v="1"/>
    <s v="US-111"/>
    <x v="0"/>
    <s v="[]"/>
    <x v="0"/>
    <x v="0"/>
  </r>
  <r>
    <n v="198.18"/>
    <x v="0"/>
    <s v="True"/>
    <s v="USD1"/>
    <n v="3.96"/>
    <n v="3.96"/>
    <s v="2%D10"/>
    <d v="2020-12-10T00:00:00"/>
    <s v="USMF"/>
    <s v="Test7260/400"/>
    <d v="2020-11-30T12:49:16"/>
    <s v="USD"/>
    <d v="2020-11-30T00:00:00"/>
    <d v="2020-12-14T00:00:00"/>
    <s v="RF_snxbkk"/>
    <x v="0"/>
    <s v="CHECK"/>
    <s v="Net14"/>
    <s v="11223344556677889900112233"/>
    <x v="0"/>
    <x v="1"/>
    <s v="US-111"/>
    <x v="0"/>
    <s v="[]"/>
    <x v="0"/>
    <x v="0"/>
  </r>
  <r>
    <n v="198.18"/>
    <x v="0"/>
    <s v="True"/>
    <s v="IBAN1"/>
    <n v="0"/>
    <n v="0"/>
    <m/>
    <m/>
    <s v="USMF"/>
    <s v="Test7260/400"/>
    <d v="2020-11-30T12:49:13"/>
    <s v="USD"/>
    <d v="2020-11-30T00:00:00"/>
    <d v="2020-12-14T00:00:00"/>
    <s v="RF_gvkbue"/>
    <x v="0"/>
    <s v="CHECK"/>
    <s v="Net30"/>
    <s v="11223344556677889900112233"/>
    <x v="0"/>
    <x v="1"/>
    <s v="BLOCKED VENDOR"/>
    <x v="6"/>
    <s v="[]"/>
    <x v="0"/>
    <x v="1"/>
  </r>
  <r>
    <n v="198.18"/>
    <x v="0"/>
    <s v="True"/>
    <s v="USD1"/>
    <n v="3.96"/>
    <n v="3.96"/>
    <s v="2%D10"/>
    <d v="2020-12-10T00:00:00"/>
    <s v="USMF"/>
    <s v="Test7260/400"/>
    <d v="2020-11-30T12:49:09"/>
    <s v="USD"/>
    <d v="2020-11-30T00:00:00"/>
    <d v="2020-12-14T00:00:00"/>
    <s v="RF_cvyqjl"/>
    <x v="0"/>
    <s v="CHECK"/>
    <s v="Net14"/>
    <s v="11223344556677889900112233"/>
    <x v="1"/>
    <x v="1"/>
    <s v="US-111"/>
    <x v="0"/>
    <s v="[]"/>
    <x v="0"/>
    <x v="0"/>
  </r>
  <r>
    <n v="198.18"/>
    <x v="0"/>
    <s v="True"/>
    <s v="USD1"/>
    <n v="3.96"/>
    <n v="3.96"/>
    <s v="2%D10"/>
    <d v="2020-12-10T00:00:00"/>
    <s v="USMF"/>
    <s v="Test7260/400"/>
    <d v="2020-11-30T12:48:59"/>
    <s v="USD"/>
    <d v="2020-11-30T00:00:00"/>
    <d v="2020-12-14T00:00:00"/>
    <s v="RF_youbia"/>
    <x v="0"/>
    <s v="CHECK"/>
    <s v="Net14"/>
    <s v="11223344556677889900112233"/>
    <x v="3"/>
    <x v="1"/>
    <s v="US-111"/>
    <x v="0"/>
    <s v="[]"/>
    <x v="0"/>
    <x v="0"/>
  </r>
  <r>
    <n v="198.18"/>
    <x v="0"/>
    <s v="True"/>
    <s v="USD1"/>
    <n v="3.96"/>
    <n v="3.96"/>
    <s v="2%D10"/>
    <d v="2020-12-10T00:00:00"/>
    <s v="USMF"/>
    <s v="Test7260/400"/>
    <d v="2020-11-30T12:48:55"/>
    <s v="USD"/>
    <d v="2020-11-30T00:00:00"/>
    <d v="2020-12-14T00:00:00"/>
    <s v="RF_wxsnhl"/>
    <x v="0"/>
    <s v="CHECK"/>
    <s v="Net14"/>
    <s v="11223344556677889900112233"/>
    <x v="3"/>
    <x v="1"/>
    <s v="US-111"/>
    <x v="0"/>
    <s v="[]"/>
    <x v="0"/>
    <x v="0"/>
  </r>
  <r>
    <n v="198.18"/>
    <x v="0"/>
    <s v="True"/>
    <s v="USD1"/>
    <n v="3.96"/>
    <n v="3.96"/>
    <s v="2%D10"/>
    <d v="2020-12-10T00:00:00"/>
    <s v="USMF"/>
    <s v="Test7260/400"/>
    <d v="2020-11-30T12:48:53"/>
    <s v="USD"/>
    <d v="2020-11-30T00:00:00"/>
    <d v="2020-12-14T00:00:00"/>
    <s v="RF_vqajzs"/>
    <x v="0"/>
    <s v="CHECK"/>
    <s v="Net14"/>
    <s v="11223344556677889900112233"/>
    <x v="0"/>
    <x v="1"/>
    <s v="US-111"/>
    <x v="0"/>
    <s v="[]"/>
    <x v="0"/>
    <x v="0"/>
  </r>
  <r>
    <n v="198.18"/>
    <x v="0"/>
    <s v="True"/>
    <s v="USD1"/>
    <n v="3.96"/>
    <n v="3.96"/>
    <s v="2%D10"/>
    <d v="2020-12-10T00:00:00"/>
    <s v="USMF"/>
    <s v="Test7260/400"/>
    <d v="2020-11-30T12:48:49"/>
    <s v="USD"/>
    <d v="2020-11-30T00:00:00"/>
    <d v="2020-12-14T00:00:00"/>
    <s v="RF_nmfezl"/>
    <x v="0"/>
    <s v="CHECK"/>
    <s v="Net14"/>
    <s v="11223344556677889900112233"/>
    <x v="3"/>
    <x v="1"/>
    <s v="US-111"/>
    <x v="0"/>
    <s v="[]"/>
    <x v="0"/>
    <x v="0"/>
  </r>
  <r>
    <n v="198.18"/>
    <x v="0"/>
    <s v="True"/>
    <s v="USD1"/>
    <n v="3.96"/>
    <n v="3.96"/>
    <s v="2%D10"/>
    <d v="2020-12-10T00:00:00"/>
    <s v="USMF"/>
    <s v="Test7260/400"/>
    <d v="2020-11-30T12:48:45"/>
    <s v="USD"/>
    <d v="2020-11-30T00:00:00"/>
    <d v="2020-12-14T00:00:00"/>
    <s v="RF_gyxjgw"/>
    <x v="0"/>
    <s v="CHECK"/>
    <s v="Net14"/>
    <s v="11223344556677889900112233"/>
    <x v="3"/>
    <x v="1"/>
    <s v="US-111"/>
    <x v="0"/>
    <s v="[]"/>
    <x v="0"/>
    <x v="0"/>
  </r>
  <r>
    <n v="470"/>
    <x v="21"/>
    <s v="True"/>
    <s v="USD1"/>
    <n v="3.96"/>
    <n v="3.96"/>
    <s v="2%D10"/>
    <d v="2020-12-10T00:00:00"/>
    <s v="USMF"/>
    <s v="Test7260/400"/>
    <d v="2020-11-30T12:48:07"/>
    <s v="USD"/>
    <d v="2020-11-30T00:00:00"/>
    <d v="2020-12-14T00:00:00"/>
    <s v="RF_ztcycl"/>
    <x v="0"/>
    <s v="CHECK"/>
    <s v="Net14"/>
    <s v="11223344556677889900112233"/>
    <x v="0"/>
    <x v="1"/>
    <s v="US-111"/>
    <x v="0"/>
    <s v="[]"/>
    <x v="0"/>
    <x v="0"/>
  </r>
  <r>
    <n v="198.18"/>
    <x v="0"/>
    <s v="True"/>
    <s v="USD1"/>
    <n v="3.96"/>
    <n v="3.96"/>
    <s v="2%D10"/>
    <d v="2020-12-10T00:00:00"/>
    <s v="USMF"/>
    <s v="Test7260/400"/>
    <d v="2020-11-30T12:48:05"/>
    <s v="USD"/>
    <d v="2020-11-30T00:00:00"/>
    <d v="2020-12-14T00:00:00"/>
    <s v="RF_yljhtu"/>
    <x v="0"/>
    <s v="CHECK"/>
    <s v="Net14"/>
    <s v="11223344556677889900112233"/>
    <x v="0"/>
    <x v="1"/>
    <s v="US-111"/>
    <x v="0"/>
    <s v="[]"/>
    <x v="0"/>
    <x v="0"/>
  </r>
  <r>
    <n v="198.18"/>
    <x v="0"/>
    <s v="True"/>
    <s v="USD1"/>
    <n v="3.96"/>
    <n v="3.96"/>
    <s v="2%D10"/>
    <d v="2020-12-10T00:00:00"/>
    <s v="USMF"/>
    <s v="Test7260/400"/>
    <d v="2020-11-30T12:48:02"/>
    <s v="EUR"/>
    <d v="2020-11-30T00:00:00"/>
    <d v="2020-12-14T00:00:00"/>
    <s v="RF_wfyboe"/>
    <x v="0"/>
    <s v="CHECK"/>
    <s v="Net14"/>
    <s v="11223344556677889900112233"/>
    <x v="0"/>
    <x v="1"/>
    <s v="US-111"/>
    <x v="0"/>
    <s v="[]"/>
    <x v="0"/>
    <x v="0"/>
  </r>
  <r>
    <n v="198.18"/>
    <x v="0"/>
    <s v="True"/>
    <s v="USD1"/>
    <n v="3.96"/>
    <n v="3.96"/>
    <s v="2%D10"/>
    <d v="2020-12-10T00:00:00"/>
    <s v="USMF"/>
    <s v="Test7260/400"/>
    <d v="2020-11-30T12:48:00"/>
    <s v="USD"/>
    <d v="2020-11-30T00:00:00"/>
    <d v="2020-12-14T00:00:00"/>
    <s v="RF_waugha"/>
    <x v="0"/>
    <s v="CHECK"/>
    <s v="Net14"/>
    <s v="11223344556677889900112233"/>
    <x v="0"/>
    <x v="1"/>
    <s v="US-111"/>
    <x v="0"/>
    <s v="[]"/>
    <x v="0"/>
    <x v="0"/>
  </r>
  <r>
    <n v="198.18"/>
    <x v="0"/>
    <s v="True"/>
    <s v="USD1"/>
    <n v="3.96"/>
    <n v="3.96"/>
    <s v="2%D10"/>
    <d v="2020-12-10T00:00:00"/>
    <s v="USMF"/>
    <s v="Test7260/400"/>
    <d v="2020-11-30T12:47:58"/>
    <s v="EUR"/>
    <d v="2020-11-30T00:00:00"/>
    <d v="2020-12-14T00:00:00"/>
    <s v="RF_tynejy"/>
    <x v="0"/>
    <s v="CHECK"/>
    <s v="Net14"/>
    <s v="11223344556677889900112233"/>
    <x v="0"/>
    <x v="1"/>
    <s v="US-111"/>
    <x v="0"/>
    <s v="[]"/>
    <x v="0"/>
    <x v="0"/>
  </r>
  <r>
    <n v="198.18"/>
    <x v="0"/>
    <s v="True"/>
    <s v="USD1"/>
    <n v="3.96"/>
    <n v="3.96"/>
    <s v="2%D10"/>
    <d v="2020-12-10T00:00:00"/>
    <s v="USMF"/>
    <s v="Test7260/400"/>
    <d v="2020-11-30T12:47:56"/>
    <s v="EUR"/>
    <d v="2020-11-30T00:00:00"/>
    <d v="2020-12-14T00:00:00"/>
    <s v="RF_sdfejd"/>
    <x v="0"/>
    <s v="CHECK"/>
    <s v="Net14"/>
    <s v="11223344556677889900112233"/>
    <x v="0"/>
    <x v="1"/>
    <s v="US-111"/>
    <x v="0"/>
    <s v="[]"/>
    <x v="0"/>
    <x v="0"/>
  </r>
  <r>
    <n v="198.18"/>
    <x v="0"/>
    <s v="True"/>
    <s v="USD1"/>
    <n v="3.96"/>
    <n v="3.96"/>
    <s v="2%D10"/>
    <d v="2020-12-10T00:00:00"/>
    <s v="USMF"/>
    <s v="Test7260/400"/>
    <d v="2020-11-30T12:47:53"/>
    <s v="USD"/>
    <d v="2020-11-30T00:00:00"/>
    <d v="2020-12-14T00:00:00"/>
    <s v="RF_nnoczk"/>
    <x v="0"/>
    <s v="CHECK"/>
    <s v="Net14"/>
    <s v="11223344556677889900112233"/>
    <x v="0"/>
    <x v="1"/>
    <s v="US-111"/>
    <x v="0"/>
    <s v="[]"/>
    <x v="0"/>
    <x v="0"/>
  </r>
  <r>
    <n v="198.18"/>
    <x v="0"/>
    <s v="True"/>
    <s v="USD1"/>
    <n v="3.96"/>
    <n v="3.96"/>
    <s v="2%D10"/>
    <d v="2020-12-10T00:00:00"/>
    <s v="USMF"/>
    <s v="Test7260/400"/>
    <d v="2020-11-30T12:47:50"/>
    <s v="USD"/>
    <d v="2020-11-30T00:00:00"/>
    <d v="2020-12-14T00:00:00"/>
    <s v="RF_hhzlha"/>
    <x v="0"/>
    <s v="CHECK"/>
    <s v="Net14"/>
    <s v="11223344556677889900112233"/>
    <x v="0"/>
    <x v="1"/>
    <s v="US-111"/>
    <x v="0"/>
    <s v="[]"/>
    <x v="0"/>
    <x v="0"/>
  </r>
  <r>
    <n v="198.18"/>
    <x v="0"/>
    <s v="False"/>
    <s v="USD1"/>
    <n v="3.96"/>
    <n v="3.96"/>
    <s v="2%D10"/>
    <d v="2020-12-10T00:00:00"/>
    <s v="USMF"/>
    <s v="Test7260/400"/>
    <d v="2020-11-30T12:38:34"/>
    <s v="USD"/>
    <d v="2020-11-30T00:00:00"/>
    <d v="2020-12-14T00:00:00"/>
    <s v="RF_egcrvr"/>
    <x v="0"/>
    <s v="CHECK"/>
    <s v="Net14"/>
    <s v="11223344556677889900112233"/>
    <x v="0"/>
    <x v="1"/>
    <s v="US-111"/>
    <x v="0"/>
    <s v="[]"/>
    <x v="0"/>
    <x v="0"/>
  </r>
  <r>
    <n v="200"/>
    <x v="20"/>
    <s v="True"/>
    <s v="USD1"/>
    <n v="3.96"/>
    <n v="3.96"/>
    <s v="2%D10"/>
    <d v="2020-12-10T00:00:00"/>
    <s v="USMF"/>
    <s v="Test7260/400"/>
    <d v="2020-11-30T12:38:06"/>
    <s v="USD"/>
    <d v="2020-11-30T00:00:00"/>
    <d v="2020-12-14T00:00:00"/>
    <s v="RF_tjgeky"/>
    <x v="0"/>
    <s v="CHECK"/>
    <s v="Net14"/>
    <s v="11223344556677889900112233"/>
    <x v="0"/>
    <x v="1"/>
    <s v="US-111"/>
    <x v="0"/>
    <s v="[]"/>
    <x v="0"/>
    <x v="0"/>
  </r>
  <r>
    <n v="198.18"/>
    <x v="0"/>
    <s v="True"/>
    <s v="USD1"/>
    <n v="3.96"/>
    <n v="3.96"/>
    <s v="2%D10"/>
    <d v="2020-12-10T00:00:00"/>
    <s v="USMF"/>
    <s v="Test7260/400"/>
    <d v="2020-11-30T12:38:04"/>
    <s v="USD"/>
    <d v="2020-11-30T00:00:00"/>
    <d v="2020-12-14T00:00:00"/>
    <s v="RF_tarqnq"/>
    <x v="0"/>
    <s v="CHECK"/>
    <s v="Net14"/>
    <s v="11223344556677889900112233"/>
    <x v="0"/>
    <x v="1"/>
    <s v="US-111"/>
    <x v="0"/>
    <s v="[]"/>
    <x v="0"/>
    <x v="0"/>
  </r>
  <r>
    <n v="500"/>
    <x v="22"/>
    <s v="True"/>
    <s v="USD1"/>
    <n v="3.96"/>
    <n v="3.96"/>
    <s v="2%D10"/>
    <d v="2020-12-10T00:00:00"/>
    <s v="USMF"/>
    <s v="Test7260/400"/>
    <d v="2020-11-30T12:37:51"/>
    <s v="USD"/>
    <d v="2020-11-30T00:00:00"/>
    <d v="2020-12-14T00:00:00"/>
    <s v="RF_qbanai"/>
    <x v="0"/>
    <s v="CHECK"/>
    <s v="Net14"/>
    <s v="11223344556677889900112233"/>
    <x v="2"/>
    <x v="1"/>
    <s v="US-111"/>
    <x v="0"/>
    <s v="[]"/>
    <x v="0"/>
    <x v="0"/>
  </r>
  <r>
    <n v="198.18"/>
    <x v="0"/>
    <s v="True"/>
    <m/>
    <n v="0"/>
    <n v="0"/>
    <m/>
    <m/>
    <s v="USMF"/>
    <s v="Test7260/400"/>
    <d v="2020-11-30T12:37:49"/>
    <s v="USD"/>
    <d v="2020-11-30T00:00:00"/>
    <d v="2020-12-14T00:00:00"/>
    <s v="RF_eggkwb"/>
    <x v="0"/>
    <s v="ELECTRONIC"/>
    <s v="Net30"/>
    <s v="11223344556677889900112233"/>
    <x v="1"/>
    <x v="1"/>
    <s v="VendorW1099"/>
    <x v="1"/>
    <s v="[]"/>
    <x v="0"/>
    <x v="1"/>
  </r>
  <r>
    <n v="198.18"/>
    <x v="0"/>
    <s v="True"/>
    <s v="USD1"/>
    <n v="3.96"/>
    <n v="3.96"/>
    <s v="2%D10"/>
    <d v="2020-12-10T00:00:00"/>
    <s v="USMF"/>
    <s v="Test7260/400"/>
    <d v="2020-11-30T12:37:36"/>
    <s v="USD"/>
    <d v="2020-11-30T00:00:00"/>
    <d v="2020-12-14T00:00:00"/>
    <s v="RF_sqhjma"/>
    <x v="0"/>
    <s v="CHECK"/>
    <s v="Net14"/>
    <s v="11223344556677889900112233"/>
    <x v="0"/>
    <x v="1"/>
    <s v="US-111"/>
    <x v="0"/>
    <s v="[]"/>
    <x v="0"/>
    <x v="0"/>
  </r>
  <r>
    <n v="198.18"/>
    <x v="25"/>
    <s v="True"/>
    <s v="EUR1"/>
    <n v="0"/>
    <n v="0"/>
    <m/>
    <m/>
    <s v="DEMF"/>
    <s v="Test7260/400"/>
    <d v="2020-11-30T12:37:34"/>
    <s v="EUR"/>
    <d v="2020-11-30T00:00:00"/>
    <d v="2020-12-14T00:00:00"/>
    <s v="RF_gigsjp"/>
    <x v="0"/>
    <s v="SEPA CT"/>
    <s v="Net30"/>
    <s v="11223344556677889900112233"/>
    <x v="0"/>
    <x v="1"/>
    <s v="BELGIUM"/>
    <x v="2"/>
    <s v="[]"/>
    <x v="0"/>
    <x v="1"/>
  </r>
  <r>
    <n v="198.18"/>
    <x v="0"/>
    <s v="True"/>
    <m/>
    <n v="0"/>
    <n v="0"/>
    <m/>
    <m/>
    <s v="USSI"/>
    <s v="Test7260/400"/>
    <d v="2020-11-30T12:37:21"/>
    <s v="USD"/>
    <d v="2020-11-30T00:00:00"/>
    <d v="2020-12-14T00:00:00"/>
    <s v="RF_qbqsbd"/>
    <x v="0"/>
    <s v="CHECK"/>
    <s v="Net30"/>
    <s v="11223344556677889900112233"/>
    <x v="0"/>
    <x v="1"/>
    <s v="US_SI_000019"/>
    <x v="3"/>
    <s v="[]"/>
    <x v="0"/>
    <x v="1"/>
  </r>
  <r>
    <n v="198.18"/>
    <x v="0"/>
    <s v="True"/>
    <m/>
    <n v="0"/>
    <n v="0"/>
    <m/>
    <m/>
    <s v="USSI"/>
    <s v="Test7260/400"/>
    <d v="2020-11-30T12:37:19"/>
    <s v="USD"/>
    <d v="2020-11-30T00:00:00"/>
    <d v="2020-12-14T00:00:00"/>
    <s v="RF_cfehbv"/>
    <x v="0"/>
    <s v="CHECK"/>
    <s v="Net30"/>
    <s v="11223344556677889900112233"/>
    <x v="0"/>
    <x v="1"/>
    <s v="US_SI_000019"/>
    <x v="3"/>
    <s v="[]"/>
    <x v="0"/>
    <x v="1"/>
  </r>
  <r>
    <n v="198.18"/>
    <x v="0"/>
    <s v="True"/>
    <m/>
    <n v="0"/>
    <n v="0"/>
    <m/>
    <m/>
    <s v="USSI"/>
    <s v="Test7260/400"/>
    <d v="2020-11-30T12:37:08"/>
    <s v="USD"/>
    <d v="2020-11-30T00:00:00"/>
    <d v="2020-12-14T00:00:00"/>
    <s v="RF_zjghlr"/>
    <x v="0"/>
    <s v="CHECK"/>
    <s v="Net30"/>
    <s v="11223344556677889900112233"/>
    <x v="0"/>
    <x v="1"/>
    <s v="US_SI_000019"/>
    <x v="3"/>
    <s v="[]"/>
    <x v="0"/>
    <x v="1"/>
  </r>
  <r>
    <n v="198.18"/>
    <x v="0"/>
    <s v="True"/>
    <s v="USD1"/>
    <n v="3.96"/>
    <n v="3.96"/>
    <s v="2%D10"/>
    <d v="2020-12-10T00:00:00"/>
    <s v="USMF"/>
    <s v="Test7260/400"/>
    <d v="2020-11-30T12:37:06"/>
    <s v="USD"/>
    <d v="2020-11-30T00:00:00"/>
    <d v="2020-12-14T00:00:00"/>
    <s v="RF_yzuvko"/>
    <x v="0"/>
    <s v="CHECK"/>
    <s v="Net14"/>
    <s v="11223344556677889900112233"/>
    <x v="0"/>
    <x v="1"/>
    <s v="US-111"/>
    <x v="0"/>
    <s v="[]"/>
    <x v="0"/>
    <x v="0"/>
  </r>
  <r>
    <n v="198.18"/>
    <x v="0"/>
    <s v="True"/>
    <m/>
    <n v="0"/>
    <n v="0"/>
    <m/>
    <m/>
    <s v="USSI"/>
    <s v="Test7260/400"/>
    <d v="2020-11-30T12:37:04"/>
    <s v="USD"/>
    <d v="2020-11-30T00:00:00"/>
    <d v="2020-12-14T00:00:00"/>
    <s v="RF_dvytgk"/>
    <x v="0"/>
    <s v="CHECK"/>
    <s v="Net30"/>
    <s v="11223344556677889900112233"/>
    <x v="0"/>
    <x v="1"/>
    <s v="US_SI_000019"/>
    <x v="3"/>
    <s v="[]"/>
    <x v="0"/>
    <x v="1"/>
  </r>
  <r>
    <n v="198.18"/>
    <x v="0"/>
    <s v="True"/>
    <s v="USD1"/>
    <n v="0"/>
    <n v="0"/>
    <m/>
    <m/>
    <s v="USMF"/>
    <s v="Test7260/400"/>
    <d v="2020-11-30T12:36:53"/>
    <s v="USD"/>
    <d v="2020-11-30T00:00:00"/>
    <d v="2020-12-14T00:00:00"/>
    <s v="RF_sqhmaz"/>
    <x v="0"/>
    <s v="BRIDGING"/>
    <s v="Net30"/>
    <s v="11223344556677889900112233"/>
    <x v="0"/>
    <x v="1"/>
    <s v="DEFAULCODE"/>
    <x v="4"/>
    <s v="[]"/>
    <x v="0"/>
    <x v="1"/>
  </r>
  <r>
    <n v="198.18"/>
    <x v="0"/>
    <s v="True"/>
    <s v="USD1"/>
    <n v="3.96"/>
    <n v="3.96"/>
    <s v="2%D10"/>
    <d v="2020-12-10T00:00:00"/>
    <s v="USMF"/>
    <s v="Test7260/400"/>
    <d v="2020-11-30T12:36:51"/>
    <s v="USD"/>
    <d v="2020-11-30T00:00:00"/>
    <d v="2020-12-14T00:00:00"/>
    <s v="RF_jkfrrj"/>
    <x v="0"/>
    <s v="CHECK"/>
    <s v="Net14"/>
    <s v="11223344556677889900112233"/>
    <x v="0"/>
    <x v="1"/>
    <s v="US-111"/>
    <x v="0"/>
    <s v="[]"/>
    <x v="0"/>
    <x v="0"/>
  </r>
  <r>
    <n v="198.18"/>
    <x v="0"/>
    <s v="True"/>
    <m/>
    <n v="0"/>
    <n v="0"/>
    <m/>
    <m/>
    <s v="USSI"/>
    <s v="Test7260/400"/>
    <d v="2020-11-30T12:36:49"/>
    <s v="USD"/>
    <d v="2020-11-30T00:00:00"/>
    <d v="2020-12-14T00:00:00"/>
    <s v="RF_fwwxpv"/>
    <x v="0"/>
    <s v="CHECK"/>
    <s v="Net15"/>
    <s v="11223344556677889900112233"/>
    <x v="0"/>
    <x v="1"/>
    <s v="US_SI_000007"/>
    <x v="5"/>
    <s v="[]"/>
    <x v="0"/>
    <x v="1"/>
  </r>
  <r>
    <n v="198.18"/>
    <x v="0"/>
    <s v="True"/>
    <s v="USD1"/>
    <n v="3.96"/>
    <n v="3.96"/>
    <s v="2%D10"/>
    <d v="2020-12-10T00:00:00"/>
    <s v="USMF"/>
    <s v="Test7260/400"/>
    <d v="2020-11-30T12:36:34"/>
    <s v="USD"/>
    <d v="2020-11-30T00:00:00"/>
    <d v="2020-12-14T00:00:00"/>
    <s v="RF_xnzcbg"/>
    <x v="0"/>
    <s v="CHECK"/>
    <s v="Net14"/>
    <s v="11223344556677889900112233"/>
    <x v="2"/>
    <x v="1"/>
    <s v="US-111"/>
    <x v="0"/>
    <s v="[]"/>
    <x v="0"/>
    <x v="0"/>
  </r>
  <r>
    <n v="198.18"/>
    <x v="0"/>
    <s v="True"/>
    <s v="USD1"/>
    <n v="3.96"/>
    <n v="3.96"/>
    <s v="2%D10"/>
    <d v="2020-12-10T00:00:00"/>
    <s v="USMF"/>
    <s v="Test7260/400"/>
    <d v="2020-11-30T12:36:25"/>
    <s v="USD"/>
    <d v="2020-11-30T00:00:00"/>
    <d v="2020-12-14T00:00:00"/>
    <s v="RF_warmhq"/>
    <x v="0"/>
    <s v="CHECK"/>
    <s v="Net14"/>
    <s v="11223344556677889900112233"/>
    <x v="0"/>
    <x v="1"/>
    <s v="US-111"/>
    <x v="0"/>
    <s v="[]"/>
    <x v="0"/>
    <x v="0"/>
  </r>
  <r>
    <n v="198.18"/>
    <x v="0"/>
    <s v="True"/>
    <s v="USD1"/>
    <n v="3.96"/>
    <n v="3.96"/>
    <s v="2%D10"/>
    <d v="2020-12-10T00:00:00"/>
    <s v="USMF"/>
    <s v="Test7260/400"/>
    <d v="2020-11-30T12:36:23"/>
    <s v="USD"/>
    <d v="2020-11-30T00:00:00"/>
    <d v="2020-12-14T00:00:00"/>
    <s v="RF_vlcfaf"/>
    <x v="0"/>
    <s v="CHECK"/>
    <s v="Net14"/>
    <s v="11223344556677889900112233"/>
    <x v="0"/>
    <x v="1"/>
    <s v="US-111"/>
    <x v="0"/>
    <s v="[]"/>
    <x v="0"/>
    <x v="0"/>
  </r>
  <r>
    <n v="198.18"/>
    <x v="0"/>
    <s v="True"/>
    <s v="USD1"/>
    <n v="3.96"/>
    <n v="3.96"/>
    <s v="2%D10"/>
    <d v="2020-12-10T00:00:00"/>
    <s v="USMF"/>
    <s v="Test7260/400"/>
    <d v="2020-11-30T12:36:21"/>
    <s v="USD"/>
    <d v="2020-11-30T00:00:00"/>
    <d v="2020-12-14T00:00:00"/>
    <s v="RF_rskkou"/>
    <x v="0"/>
    <s v="CHECK"/>
    <s v="Net14"/>
    <s v="11223344556677889900112233"/>
    <x v="0"/>
    <x v="1"/>
    <s v="US-111"/>
    <x v="0"/>
    <s v="[]"/>
    <x v="0"/>
    <x v="0"/>
  </r>
  <r>
    <n v="198.18"/>
    <x v="0"/>
    <s v="True"/>
    <s v="USD1"/>
    <n v="3.96"/>
    <n v="3.96"/>
    <s v="2%D10"/>
    <d v="2020-12-10T00:00:00"/>
    <s v="USMF"/>
    <s v="Test7260/400"/>
    <d v="2020-11-30T12:36:19"/>
    <s v="USD"/>
    <d v="2020-11-30T00:00:00"/>
    <d v="2020-12-14T00:00:00"/>
    <s v="RF_bvuokr"/>
    <x v="0"/>
    <s v="CHECK"/>
    <s v="Net14"/>
    <s v="11223344556677889900112233"/>
    <x v="0"/>
    <x v="1"/>
    <s v="US-111"/>
    <x v="0"/>
    <s v="[]"/>
    <x v="0"/>
    <x v="0"/>
  </r>
  <r>
    <n v="198.18"/>
    <x v="0"/>
    <s v="True"/>
    <s v="USD1"/>
    <n v="3.96"/>
    <n v="3.96"/>
    <s v="2%D10"/>
    <d v="2020-12-10T00:00:00"/>
    <s v="USMF"/>
    <s v="Test7260/400"/>
    <d v="2020-11-30T12:36:04"/>
    <s v="USD"/>
    <d v="2020-11-30T00:00:00"/>
    <d v="2020-12-14T00:00:00"/>
    <s v="RF_gbxpml"/>
    <x v="0"/>
    <s v="CHECK"/>
    <s v="Net14"/>
    <s v="11223344556677889900112233"/>
    <x v="0"/>
    <x v="1"/>
    <s v="US-111"/>
    <x v="0"/>
    <s v="[]"/>
    <x v="0"/>
    <x v="0"/>
  </r>
  <r>
    <n v="198.18"/>
    <x v="0"/>
    <s v="True"/>
    <s v="IBAN1"/>
    <n v="0"/>
    <n v="0"/>
    <m/>
    <m/>
    <s v="USMF"/>
    <s v="Test7260/400"/>
    <d v="2020-11-30T12:35:57"/>
    <s v="USD"/>
    <d v="2020-11-30T00:00:00"/>
    <d v="2020-12-14T00:00:00"/>
    <s v="RF_xtpfga"/>
    <x v="0"/>
    <s v="CHECK"/>
    <s v="Net30"/>
    <s v="11223344556677889900112233"/>
    <x v="0"/>
    <x v="1"/>
    <s v="BLOCKED VENDOR"/>
    <x v="6"/>
    <s v="[]"/>
    <x v="0"/>
    <x v="1"/>
  </r>
  <r>
    <n v="198.18"/>
    <x v="0"/>
    <s v="True"/>
    <s v="USD1"/>
    <n v="3.96"/>
    <n v="3.96"/>
    <s v="2%D10"/>
    <d v="2020-12-10T00:00:00"/>
    <s v="USMF"/>
    <s v="Test7260/400"/>
    <d v="2020-11-30T12:35:55"/>
    <s v="USD"/>
    <d v="2020-11-30T00:00:00"/>
    <d v="2020-12-14T00:00:00"/>
    <s v="RF_pwioyy"/>
    <x v="0"/>
    <s v="CHECK"/>
    <s v="Net14"/>
    <s v="11223344556677889900112233"/>
    <x v="0"/>
    <x v="1"/>
    <s v="US-111"/>
    <x v="0"/>
    <s v="[]"/>
    <x v="0"/>
    <x v="0"/>
  </r>
  <r>
    <n v="198.18"/>
    <x v="0"/>
    <s v="True"/>
    <s v="USD1"/>
    <n v="3.96"/>
    <n v="3.96"/>
    <s v="2%D10"/>
    <d v="2020-12-10T00:00:00"/>
    <s v="USMF"/>
    <s v="Test7260/400"/>
    <d v="2020-11-30T12:35:53"/>
    <s v="USD"/>
    <d v="2020-11-30T00:00:00"/>
    <d v="2020-12-14T00:00:00"/>
    <s v="RF_moznrp"/>
    <x v="0"/>
    <s v="CHECK"/>
    <s v="Net14"/>
    <s v="11223344556677889900112233"/>
    <x v="0"/>
    <x v="1"/>
    <s v="US-111"/>
    <x v="0"/>
    <s v="[]"/>
    <x v="0"/>
    <x v="0"/>
  </r>
  <r>
    <n v="198.18"/>
    <x v="0"/>
    <s v="True"/>
    <s v="USD1"/>
    <n v="3.96"/>
    <n v="3.96"/>
    <s v="2%D10"/>
    <d v="2020-12-10T00:00:00"/>
    <s v="USMF"/>
    <s v="Test7260/400"/>
    <d v="2020-11-30T12:35:51"/>
    <s v="USD"/>
    <d v="2020-11-30T00:00:00"/>
    <d v="2020-12-14T00:00:00"/>
    <s v="RF_lqoiyy"/>
    <x v="0"/>
    <s v="CHECK"/>
    <s v="Net14"/>
    <s v="11223344556677889900112233"/>
    <x v="1"/>
    <x v="1"/>
    <s v="US-111"/>
    <x v="0"/>
    <s v="[]"/>
    <x v="0"/>
    <x v="0"/>
  </r>
  <r>
    <n v="198.18"/>
    <x v="0"/>
    <s v="True"/>
    <s v="USD1"/>
    <n v="3.96"/>
    <n v="3.96"/>
    <s v="2%D10"/>
    <d v="2020-12-10T00:00:00"/>
    <s v="USMF"/>
    <s v="Test7260/400"/>
    <d v="2020-11-30T12:35:49"/>
    <s v="USD"/>
    <d v="2020-11-30T00:00:00"/>
    <d v="2020-12-14T00:00:00"/>
    <s v="RF_bvuokr"/>
    <x v="0"/>
    <s v="CHECK"/>
    <s v="Net14"/>
    <s v="11223344556677889900112233"/>
    <x v="3"/>
    <x v="1"/>
    <s v="US-111"/>
    <x v="0"/>
    <s v="[]"/>
    <x v="0"/>
    <x v="0"/>
  </r>
  <r>
    <n v="198.18"/>
    <x v="0"/>
    <s v="True"/>
    <s v="USD1"/>
    <n v="3.96"/>
    <n v="3.96"/>
    <s v="2%D10"/>
    <d v="2020-12-10T00:00:00"/>
    <s v="USMF"/>
    <s v="Test7260/400"/>
    <d v="2020-11-30T12:35:34"/>
    <s v="USD"/>
    <d v="2020-11-30T00:00:00"/>
    <d v="2020-12-14T00:00:00"/>
    <s v="RF_rdxwon"/>
    <x v="0"/>
    <s v="CHECK"/>
    <s v="Net14"/>
    <s v="11223344556677889900112233"/>
    <x v="1"/>
    <x v="1"/>
    <s v="US-111"/>
    <x v="0"/>
    <s v="[]"/>
    <x v="0"/>
    <x v="0"/>
  </r>
  <r>
    <n v="198.18"/>
    <x v="0"/>
    <s v="True"/>
    <s v="USD1"/>
    <n v="3.96"/>
    <n v="3.96"/>
    <s v="2%D10"/>
    <d v="2020-12-10T00:00:00"/>
    <s v="USMF"/>
    <s v="Test7260/400"/>
    <d v="2020-11-30T12:35:21"/>
    <s v="USD"/>
    <d v="2020-11-30T00:00:00"/>
    <d v="2020-12-14T00:00:00"/>
    <s v="RF_zdvlec"/>
    <x v="0"/>
    <s v="CHECK"/>
    <s v="Net14"/>
    <s v="11223344556677889900112233"/>
    <x v="0"/>
    <x v="1"/>
    <s v="US-111"/>
    <x v="0"/>
    <s v="[]"/>
    <x v="0"/>
    <x v="0"/>
  </r>
  <r>
    <n v="198.18"/>
    <x v="0"/>
    <s v="True"/>
    <s v="USD1"/>
    <n v="3.96"/>
    <n v="3.96"/>
    <s v="2%D10"/>
    <d v="2020-12-10T00:00:00"/>
    <s v="USMF"/>
    <s v="Test7260/400"/>
    <d v="2020-11-30T12:35:18"/>
    <s v="USD"/>
    <d v="2020-11-30T00:00:00"/>
    <d v="2020-12-14T00:00:00"/>
    <s v="RF_iljdcf"/>
    <x v="0"/>
    <s v="CHECK"/>
    <s v="Net14"/>
    <s v="11223344556677889900112233"/>
    <x v="0"/>
    <x v="1"/>
    <s v="US-111"/>
    <x v="0"/>
    <s v="[]"/>
    <x v="0"/>
    <x v="0"/>
  </r>
  <r>
    <n v="198.18"/>
    <x v="0"/>
    <s v="True"/>
    <s v="USD1"/>
    <n v="3.96"/>
    <n v="3.96"/>
    <s v="2%D10"/>
    <d v="2020-12-10T00:00:00"/>
    <s v="USMF"/>
    <s v="Test7260/400"/>
    <d v="2020-11-30T12:34:55"/>
    <s v="USD"/>
    <d v="2020-11-30T00:00:00"/>
    <d v="2020-12-14T00:00:00"/>
    <s v="RF_ofdhes"/>
    <x v="0"/>
    <s v="CHECK"/>
    <s v="Net14"/>
    <s v="11223344556677889900112233"/>
    <x v="0"/>
    <x v="1"/>
    <s v="US-111"/>
    <x v="0"/>
    <s v="[]"/>
    <x v="0"/>
    <x v="0"/>
  </r>
  <r>
    <n v="198.18"/>
    <x v="0"/>
    <s v="True"/>
    <s v="USD1"/>
    <n v="3.96"/>
    <n v="3.96"/>
    <s v="2%D10"/>
    <d v="2020-12-10T00:00:00"/>
    <s v="USMF"/>
    <s v="Test7260/400"/>
    <d v="2020-11-30T12:34:53"/>
    <s v="USD"/>
    <d v="2020-11-30T00:00:00"/>
    <d v="2020-12-14T00:00:00"/>
    <s v="RF_nwrmtm"/>
    <x v="0"/>
    <s v="CHECK"/>
    <s v="Net14"/>
    <s v="11223344556677889900112233"/>
    <x v="0"/>
    <x v="1"/>
    <s v="US-111"/>
    <x v="0"/>
    <s v="[]"/>
    <x v="0"/>
    <x v="0"/>
  </r>
  <r>
    <n v="198.18"/>
    <x v="0"/>
    <s v="True"/>
    <s v="USD1"/>
    <n v="3.96"/>
    <n v="3.96"/>
    <s v="2%D10"/>
    <d v="2020-12-10T00:00:00"/>
    <s v="USMF"/>
    <s v="Test7260/400"/>
    <d v="2020-11-30T12:34:51"/>
    <s v="USD"/>
    <d v="2020-11-30T00:00:00"/>
    <d v="2020-12-14T00:00:00"/>
    <s v="RF_mphlme"/>
    <x v="0"/>
    <s v="CHECK"/>
    <s v="Net14"/>
    <s v="11223344556677889900112233"/>
    <x v="0"/>
    <x v="1"/>
    <s v="US-111"/>
    <x v="0"/>
    <s v="[]"/>
    <x v="0"/>
    <x v="0"/>
  </r>
  <r>
    <n v="198.18"/>
    <x v="0"/>
    <s v="True"/>
    <s v="USD1"/>
    <n v="3.96"/>
    <n v="3.96"/>
    <s v="2%D10"/>
    <d v="2020-12-10T00:00:00"/>
    <s v="USMF"/>
    <s v="Test7260/400"/>
    <d v="2020-11-30T12:34:48"/>
    <s v="USD"/>
    <d v="2020-11-30T00:00:00"/>
    <d v="2020-12-14T00:00:00"/>
    <s v="RF_kfmqip"/>
    <x v="0"/>
    <s v="CHECK"/>
    <s v="Net14"/>
    <s v="11223344556677889900112233"/>
    <x v="0"/>
    <x v="1"/>
    <s v="US-111"/>
    <x v="0"/>
    <s v="[]"/>
    <x v="0"/>
    <x v="0"/>
  </r>
  <r>
    <n v="470"/>
    <x v="21"/>
    <s v="True"/>
    <s v="USD1"/>
    <n v="3.96"/>
    <n v="3.96"/>
    <s v="2%D10"/>
    <d v="2020-12-10T00:00:00"/>
    <s v="USMF"/>
    <s v="Test7260/400"/>
    <d v="2020-11-30T12:34:46"/>
    <s v="USD"/>
    <d v="2020-11-30T00:00:00"/>
    <d v="2020-12-14T00:00:00"/>
    <s v="RF_jnzibc"/>
    <x v="0"/>
    <s v="CHECK"/>
    <s v="Net14"/>
    <s v="11223344556677889900112233"/>
    <x v="0"/>
    <x v="1"/>
    <s v="US-111"/>
    <x v="0"/>
    <s v="[]"/>
    <x v="0"/>
    <x v="0"/>
  </r>
  <r>
    <n v="198.18"/>
    <x v="0"/>
    <s v="True"/>
    <s v="USD1"/>
    <n v="3.96"/>
    <n v="3.96"/>
    <s v="2%D10"/>
    <d v="2020-12-10T00:00:00"/>
    <s v="USMF"/>
    <s v="Test7260/400"/>
    <d v="2020-11-30T12:34:44"/>
    <s v="EUR"/>
    <d v="2020-11-30T00:00:00"/>
    <d v="2020-12-14T00:00:00"/>
    <s v="RF_gdxudb"/>
    <x v="0"/>
    <s v="CHECK"/>
    <s v="Net14"/>
    <s v="11223344556677889900112233"/>
    <x v="0"/>
    <x v="1"/>
    <s v="US-111"/>
    <x v="0"/>
    <s v="[]"/>
    <x v="0"/>
    <x v="0"/>
  </r>
  <r>
    <n v="198.18"/>
    <x v="0"/>
    <s v="True"/>
    <s v="USD1"/>
    <n v="3.96"/>
    <n v="3.96"/>
    <s v="2%D10"/>
    <d v="2020-12-10T00:00:00"/>
    <s v="USMF"/>
    <s v="Test7260/400"/>
    <d v="2020-11-30T12:34:42"/>
    <s v="EUR"/>
    <d v="2020-11-30T00:00:00"/>
    <d v="2020-12-14T00:00:00"/>
    <s v="RF_bsucop"/>
    <x v="0"/>
    <s v="CHECK"/>
    <s v="Net14"/>
    <s v="11223344556677889900112233"/>
    <x v="0"/>
    <x v="1"/>
    <s v="US-111"/>
    <x v="0"/>
    <s v="[]"/>
    <x v="0"/>
    <x v="0"/>
  </r>
  <r>
    <n v="198.18"/>
    <x v="0"/>
    <s v="True"/>
    <s v="USD1"/>
    <n v="3.96"/>
    <n v="3.96"/>
    <s v="2%D10"/>
    <d v="2020-12-10T00:00:00"/>
    <s v="USMF"/>
    <s v="Test7260/400"/>
    <d v="2020-11-30T12:34:38"/>
    <s v="EUR"/>
    <d v="2020-11-30T00:00:00"/>
    <d v="2020-12-14T00:00:00"/>
    <s v="RF_bdyuur"/>
    <x v="0"/>
    <s v="CHECK"/>
    <s v="Net14"/>
    <s v="11223344556677889900112233"/>
    <x v="0"/>
    <x v="1"/>
    <s v="US-111"/>
    <x v="0"/>
    <s v="[]"/>
    <x v="0"/>
    <x v="0"/>
  </r>
  <r>
    <n v="470"/>
    <x v="21"/>
    <s v="True"/>
    <s v="USD1"/>
    <n v="3.96"/>
    <n v="3.96"/>
    <s v="2%D10"/>
    <d v="2020-12-10T00:00:00"/>
    <s v="USMF"/>
    <s v="Test7260/400"/>
    <d v="2020-11-30T12:30:47"/>
    <s v="USD"/>
    <d v="2020-11-30T00:00:00"/>
    <d v="2020-12-14T00:00:00"/>
    <s v="RF_obnzhr"/>
    <x v="0"/>
    <s v="CHECK"/>
    <s v="Net14"/>
    <s v="11223344556677889900112233"/>
    <x v="0"/>
    <x v="1"/>
    <s v="US-111"/>
    <x v="0"/>
    <s v="[]"/>
    <x v="0"/>
    <x v="0"/>
  </r>
  <r>
    <n v="200"/>
    <x v="20"/>
    <s v="True"/>
    <s v="USD1"/>
    <n v="3.96"/>
    <n v="3.96"/>
    <s v="2%D10"/>
    <d v="2020-12-10T00:00:00"/>
    <s v="USMF"/>
    <s v="Test7260/400"/>
    <d v="2020-11-30T12:26:19"/>
    <s v="USD"/>
    <d v="2020-11-30T00:00:00"/>
    <d v="2020-12-14T00:00:00"/>
    <s v="RF_ttfkxs"/>
    <x v="0"/>
    <s v="CHECK"/>
    <s v="Net14"/>
    <s v="11223344556677889900112233"/>
    <x v="0"/>
    <x v="1"/>
    <s v="US-111"/>
    <x v="0"/>
    <s v="[]"/>
    <x v="0"/>
    <x v="0"/>
  </r>
  <r>
    <n v="200"/>
    <x v="20"/>
    <s v="True"/>
    <s v="USD1"/>
    <n v="3.96"/>
    <n v="3.96"/>
    <s v="2%D10"/>
    <d v="2020-12-10T00:00:00"/>
    <s v="USMF"/>
    <s v="Test7260/400"/>
    <d v="2020-11-30T12:22:32"/>
    <s v="USD"/>
    <d v="2020-11-30T00:00:00"/>
    <d v="2020-12-14T00:00:00"/>
    <s v="RF_xwnrwf"/>
    <x v="0"/>
    <s v="CHECK"/>
    <s v="Net14"/>
    <s v="11223344556677889900112233"/>
    <x v="2"/>
    <x v="1"/>
    <s v="US-111"/>
    <x v="0"/>
    <s v="[]"/>
    <x v="0"/>
    <x v="0"/>
  </r>
  <r>
    <n v="198.18"/>
    <x v="0"/>
    <s v="False"/>
    <s v="USD1"/>
    <n v="3.96"/>
    <n v="3.96"/>
    <s v="2%D10"/>
    <d v="2020-12-10T00:00:00"/>
    <s v="USMF"/>
    <s v="Test7260/400"/>
    <d v="2020-11-30T12:19:31"/>
    <s v="USD"/>
    <d v="2020-11-30T00:00:00"/>
    <d v="2020-12-14T00:00:00"/>
    <s v="RF_kbxmpe"/>
    <x v="0"/>
    <s v="CHECK"/>
    <s v="Net14"/>
    <s v="11223344556677889900112233"/>
    <x v="0"/>
    <x v="1"/>
    <s v="US-111"/>
    <x v="0"/>
    <s v="[]"/>
    <x v="0"/>
    <x v="0"/>
  </r>
  <r>
    <n v="198.18"/>
    <x v="0"/>
    <s v="True"/>
    <s v="USD1"/>
    <n v="3.96"/>
    <n v="3.96"/>
    <s v="2%D10"/>
    <d v="2020-12-10T00:00:00"/>
    <s v="USMF"/>
    <s v="Test7260/400"/>
    <d v="2020-11-30T12:19:17"/>
    <s v="USD"/>
    <d v="2020-11-30T00:00:00"/>
    <d v="2020-12-14T00:00:00"/>
    <s v="RF_etahmm"/>
    <x v="0"/>
    <s v="CHECK"/>
    <s v="Net14"/>
    <s v="11223344556677889900112233"/>
    <x v="0"/>
    <x v="1"/>
    <s v="US-111"/>
    <x v="0"/>
    <s v="[]"/>
    <x v="0"/>
    <x v="0"/>
  </r>
  <r>
    <n v="198.18"/>
    <x v="0"/>
    <s v="True"/>
    <s v="USD1"/>
    <n v="3.96"/>
    <n v="3.96"/>
    <s v="2%D10"/>
    <d v="2020-12-10T00:00:00"/>
    <s v="USMF"/>
    <s v="Test7260/400"/>
    <d v="2020-11-30T12:18:47"/>
    <s v="USD"/>
    <d v="2020-11-30T00:00:00"/>
    <d v="2020-12-14T00:00:00"/>
    <s v="RF_tfprmm"/>
    <x v="0"/>
    <s v="CHECK"/>
    <s v="Net14"/>
    <s v="11223344556677889900112233"/>
    <x v="0"/>
    <x v="1"/>
    <s v="US-111"/>
    <x v="0"/>
    <s v="[]"/>
    <x v="0"/>
    <x v="0"/>
  </r>
  <r>
    <n v="198.18"/>
    <x v="0"/>
    <s v="True"/>
    <s v="USD1"/>
    <n v="3.96"/>
    <n v="3.96"/>
    <s v="2%D10"/>
    <d v="2020-12-10T00:00:00"/>
    <s v="USMF"/>
    <s v="Test7260/400"/>
    <d v="2020-11-30T12:09:16"/>
    <s v="USD"/>
    <d v="2020-11-30T00:00:00"/>
    <d v="2020-12-14T00:00:00"/>
    <s v="RF_ntmbxc"/>
    <x v="0"/>
    <s v="CHECK"/>
    <s v="Net14"/>
    <s v="11223344556677889900112233"/>
    <x v="0"/>
    <x v="1"/>
    <s v="US-111"/>
    <x v="0"/>
    <s v="[]"/>
    <x v="0"/>
    <x v="0"/>
  </r>
  <r>
    <n v="198.18"/>
    <x v="0"/>
    <s v="True"/>
    <s v="USD1"/>
    <n v="3.96"/>
    <n v="3.96"/>
    <s v="2%D10"/>
    <d v="2020-12-10T00:00:00"/>
    <s v="USMF"/>
    <s v="Test7260/400"/>
    <d v="2020-11-30T12:07:01"/>
    <s v="USD"/>
    <d v="2020-11-30T00:00:00"/>
    <d v="2020-12-14T00:00:00"/>
    <s v="RF_ywvssv"/>
    <x v="0"/>
    <s v="CHECK"/>
    <s v="Net14"/>
    <s v="11223344556677889900112233"/>
    <x v="3"/>
    <x v="1"/>
    <s v="US-111"/>
    <x v="0"/>
    <s v="[]"/>
    <x v="0"/>
    <x v="0"/>
  </r>
  <r>
    <n v="198.18"/>
    <x v="0"/>
    <s v="True"/>
    <s v="USD1"/>
    <n v="3.96"/>
    <n v="3.96"/>
    <s v="2%D10"/>
    <d v="2020-12-10T00:00:00"/>
    <s v="USMF"/>
    <s v="Test7260/400"/>
    <d v="2020-11-30T11:57:46"/>
    <s v="USD"/>
    <d v="2020-11-30T00:00:00"/>
    <d v="2020-12-14T00:00:00"/>
    <s v="RF_sfrmir"/>
    <x v="0"/>
    <s v="CHECK"/>
    <s v="Net14"/>
    <s v="11223344556677889900112233"/>
    <x v="0"/>
    <x v="1"/>
    <s v="US-111"/>
    <x v="0"/>
    <s v="[]"/>
    <x v="0"/>
    <x v="0"/>
  </r>
  <r>
    <n v="198.18"/>
    <x v="0"/>
    <s v="True"/>
    <s v="USD1"/>
    <n v="3.96"/>
    <n v="3.96"/>
    <s v="2%D10"/>
    <d v="2020-12-10T00:00:00"/>
    <s v="USMF"/>
    <s v="Test7260/400"/>
    <d v="2020-11-30T11:52:31"/>
    <s v="USD"/>
    <d v="2020-11-30T00:00:00"/>
    <d v="2020-12-14T00:00:00"/>
    <s v="RF_vpfysm"/>
    <x v="0"/>
    <s v="CHECK"/>
    <s v="Net14"/>
    <s v="11223344556677889900112233"/>
    <x v="1"/>
    <x v="1"/>
    <s v="US-111"/>
    <x v="0"/>
    <s v="[]"/>
    <x v="0"/>
    <x v="0"/>
  </r>
  <r>
    <n v="470"/>
    <x v="21"/>
    <s v="True"/>
    <s v="USD1"/>
    <n v="3.96"/>
    <n v="3.96"/>
    <s v="2%D10"/>
    <d v="2020-12-10T00:00:00"/>
    <s v="USMF"/>
    <s v="Test7260/400"/>
    <d v="2020-11-30T11:52:18"/>
    <s v="USD"/>
    <d v="2020-11-30T00:00:00"/>
    <d v="2020-12-14T00:00:00"/>
    <s v="RF_sbqglc"/>
    <x v="0"/>
    <s v="CHECK"/>
    <s v="Net14"/>
    <s v="11223344556677889900112233"/>
    <x v="2"/>
    <x v="1"/>
    <s v="US-111"/>
    <x v="0"/>
    <s v="[]"/>
    <x v="0"/>
    <x v="0"/>
  </r>
  <r>
    <n v="200"/>
    <x v="20"/>
    <s v="True"/>
    <s v="USD1"/>
    <n v="3.96"/>
    <n v="3.96"/>
    <s v="2%D10"/>
    <d v="2020-12-10T00:00:00"/>
    <s v="USMF"/>
    <s v="Test7260/400"/>
    <d v="2020-11-30T11:52:16"/>
    <s v="USD"/>
    <d v="2020-11-30T00:00:00"/>
    <d v="2020-12-14T00:00:00"/>
    <s v="RF_qesniu"/>
    <x v="0"/>
    <s v="CHECK"/>
    <s v="Net14"/>
    <s v="11223344556677889900112233"/>
    <x v="2"/>
    <x v="1"/>
    <s v="US-111"/>
    <x v="0"/>
    <s v="[]"/>
    <x v="0"/>
    <x v="0"/>
  </r>
  <r>
    <n v="198.18"/>
    <x v="0"/>
    <s v="True"/>
    <m/>
    <n v="0"/>
    <n v="0"/>
    <m/>
    <m/>
    <s v="USMF"/>
    <s v="Test7260/400"/>
    <d v="2020-11-30T11:52:03"/>
    <s v="USD"/>
    <d v="2020-11-30T00:00:00"/>
    <d v="2020-12-14T00:00:00"/>
    <s v="RF_wugbxf"/>
    <x v="0"/>
    <s v="ELECTRONIC"/>
    <s v="Net30"/>
    <s v="11223344556677889900112233"/>
    <x v="3"/>
    <x v="1"/>
    <s v="VendorW1099"/>
    <x v="1"/>
    <s v="[]"/>
    <x v="0"/>
    <x v="1"/>
  </r>
  <r>
    <n v="198.18"/>
    <x v="0"/>
    <s v="True"/>
    <s v="USD1"/>
    <n v="3.96"/>
    <n v="3.96"/>
    <s v="2%D10"/>
    <d v="2020-12-10T00:00:00"/>
    <s v="USMF"/>
    <s v="Test7260/400"/>
    <d v="2020-11-30T11:52:01"/>
    <s v="USD"/>
    <d v="2020-11-30T00:00:00"/>
    <d v="2020-12-14T00:00:00"/>
    <s v="RF_qvvgji"/>
    <x v="0"/>
    <s v="CHECK"/>
    <s v="Net14"/>
    <s v="11223344556677889900112233"/>
    <x v="1"/>
    <x v="1"/>
    <s v="US-111"/>
    <x v="0"/>
    <s v="[]"/>
    <x v="0"/>
    <x v="0"/>
  </r>
  <r>
    <n v="500"/>
    <x v="22"/>
    <s v="True"/>
    <s v="USD1"/>
    <n v="3.96"/>
    <n v="3.96"/>
    <s v="2%D10"/>
    <d v="2020-12-10T00:00:00"/>
    <s v="USMF"/>
    <s v="Test7260/400"/>
    <d v="2020-11-30T11:51:48"/>
    <s v="USD"/>
    <d v="2020-11-30T00:00:00"/>
    <d v="2020-12-14T00:00:00"/>
    <s v="RF_rifsuk"/>
    <x v="0"/>
    <s v="CHECK"/>
    <s v="Net14"/>
    <s v="11223344556677889900112233"/>
    <x v="0"/>
    <x v="1"/>
    <s v="US-111"/>
    <x v="0"/>
    <s v="[]"/>
    <x v="0"/>
    <x v="0"/>
  </r>
  <r>
    <n v="198.18"/>
    <x v="0"/>
    <s v="True"/>
    <s v="USD1"/>
    <n v="3.96"/>
    <n v="3.96"/>
    <s v="2%D10"/>
    <d v="2020-12-10T00:00:00"/>
    <s v="USMF"/>
    <s v="Test7260/400"/>
    <d v="2020-11-30T11:51:46"/>
    <s v="USD"/>
    <d v="2020-11-30T00:00:00"/>
    <d v="2020-12-14T00:00:00"/>
    <s v="RF_chsmrl"/>
    <x v="0"/>
    <s v="CHECK"/>
    <s v="Net14"/>
    <s v="11223344556677889900112233"/>
    <x v="1"/>
    <x v="1"/>
    <s v="US-111"/>
    <x v="0"/>
    <s v="[]"/>
    <x v="0"/>
    <x v="0"/>
  </r>
  <r>
    <n v="198.18"/>
    <x v="0"/>
    <s v="True"/>
    <m/>
    <n v="0"/>
    <n v="0"/>
    <m/>
    <m/>
    <s v="USSI"/>
    <s v="Test7260/400"/>
    <d v="2020-11-30T11:51:33"/>
    <s v="USD"/>
    <d v="2020-11-30T00:00:00"/>
    <d v="2020-12-14T00:00:00"/>
    <s v="RF_sssrja"/>
    <x v="0"/>
    <s v="CHECK"/>
    <s v="Net30"/>
    <s v="11223344556677889900112233"/>
    <x v="1"/>
    <x v="1"/>
    <s v="US_SI_000019"/>
    <x v="3"/>
    <s v="[]"/>
    <x v="0"/>
    <x v="1"/>
  </r>
  <r>
    <n v="198.18"/>
    <x v="25"/>
    <s v="True"/>
    <s v="EUR1"/>
    <n v="0"/>
    <n v="0"/>
    <m/>
    <m/>
    <s v="DEMF"/>
    <s v="Test7260/400"/>
    <d v="2020-11-30T11:51:31"/>
    <s v="EUR"/>
    <d v="2020-11-30T00:00:00"/>
    <d v="2020-12-14T00:00:00"/>
    <s v="RF_gzhbwh"/>
    <x v="0"/>
    <s v="SEPA CT"/>
    <s v="Net30"/>
    <s v="11223344556677889900112233"/>
    <x v="0"/>
    <x v="1"/>
    <s v="BELGIUM"/>
    <x v="2"/>
    <s v="[]"/>
    <x v="0"/>
    <x v="1"/>
  </r>
  <r>
    <n v="198.18"/>
    <x v="0"/>
    <s v="True"/>
    <m/>
    <n v="0"/>
    <n v="0"/>
    <m/>
    <m/>
    <s v="USSI"/>
    <s v="Test7260/400"/>
    <d v="2020-11-30T11:51:20"/>
    <s v="USD"/>
    <d v="2020-11-30T00:00:00"/>
    <d v="2020-12-14T00:00:00"/>
    <s v="RF_yxxjyf"/>
    <x v="0"/>
    <s v="CHECK"/>
    <s v="Net30"/>
    <s v="11223344556677889900112233"/>
    <x v="0"/>
    <x v="1"/>
    <s v="US_SI_000019"/>
    <x v="3"/>
    <s v="[]"/>
    <x v="0"/>
    <x v="1"/>
  </r>
  <r>
    <n v="198.18"/>
    <x v="0"/>
    <s v="True"/>
    <m/>
    <n v="0"/>
    <n v="0"/>
    <m/>
    <m/>
    <s v="USSI"/>
    <s v="Test7260/400"/>
    <d v="2020-11-30T11:51:18"/>
    <s v="USD"/>
    <d v="2020-11-30T00:00:00"/>
    <d v="2020-12-14T00:00:00"/>
    <s v="RF_biolyi"/>
    <x v="0"/>
    <s v="CHECK"/>
    <s v="Net30"/>
    <s v="11223344556677889900112233"/>
    <x v="0"/>
    <x v="1"/>
    <s v="US_SI_000019"/>
    <x v="3"/>
    <s v="[]"/>
    <x v="0"/>
    <x v="1"/>
  </r>
  <r>
    <n v="198.18"/>
    <x v="0"/>
    <s v="True"/>
    <m/>
    <n v="0"/>
    <n v="0"/>
    <m/>
    <m/>
    <s v="USSI"/>
    <s v="Test7260/400"/>
    <d v="2020-11-30T11:51:16"/>
    <s v="USD"/>
    <d v="2020-11-30T00:00:00"/>
    <d v="2020-12-14T00:00:00"/>
    <s v="RF_astrim"/>
    <x v="0"/>
    <s v="CHECK"/>
    <s v="Net30"/>
    <s v="11223344556677889900112233"/>
    <x v="0"/>
    <x v="1"/>
    <s v="US_SI_000019"/>
    <x v="3"/>
    <s v="[]"/>
    <x v="0"/>
    <x v="1"/>
  </r>
  <r>
    <n v="198.18"/>
    <x v="0"/>
    <s v="True"/>
    <s v="USD1"/>
    <n v="0"/>
    <n v="0"/>
    <m/>
    <m/>
    <s v="USMF"/>
    <s v="Test7260/400"/>
    <d v="2020-11-30T11:50:53"/>
    <s v="USD"/>
    <d v="2020-11-30T00:00:00"/>
    <d v="2020-12-14T00:00:00"/>
    <s v="RF_prpnfi"/>
    <x v="0"/>
    <s v="BRIDGING"/>
    <s v="Net30"/>
    <s v="11223344556677889900112233"/>
    <x v="0"/>
    <x v="1"/>
    <s v="DEFAULCODE"/>
    <x v="4"/>
    <s v="[]"/>
    <x v="0"/>
    <x v="1"/>
  </r>
  <r>
    <n v="198.18"/>
    <x v="0"/>
    <s v="True"/>
    <m/>
    <n v="0"/>
    <n v="0"/>
    <m/>
    <m/>
    <s v="USSI"/>
    <s v="Test7260/400"/>
    <d v="2020-11-30T11:50:50"/>
    <s v="USD"/>
    <d v="2020-11-30T00:00:00"/>
    <d v="2020-12-14T00:00:00"/>
    <s v="RF_mldfaf"/>
    <x v="0"/>
    <s v="CHECK"/>
    <s v="Net15"/>
    <s v="11223344556677889900112233"/>
    <x v="0"/>
    <x v="1"/>
    <s v="US_SI_000007"/>
    <x v="5"/>
    <s v="[]"/>
    <x v="0"/>
    <x v="1"/>
  </r>
  <r>
    <n v="198.18"/>
    <x v="0"/>
    <s v="True"/>
    <s v="USD1"/>
    <n v="3.96"/>
    <n v="3.96"/>
    <s v="2%D10"/>
    <d v="2020-12-10T00:00:00"/>
    <s v="USMF"/>
    <s v="Test7260/400"/>
    <d v="2020-11-30T11:50:48"/>
    <s v="USD"/>
    <d v="2020-11-30T00:00:00"/>
    <d v="2020-12-14T00:00:00"/>
    <s v="RF_gbnlgn"/>
    <x v="0"/>
    <s v="CHECK"/>
    <s v="Net14"/>
    <s v="11223344556677889900112233"/>
    <x v="0"/>
    <x v="1"/>
    <s v="US-111"/>
    <x v="0"/>
    <s v="[]"/>
    <x v="0"/>
    <x v="0"/>
  </r>
  <r>
    <n v="198.18"/>
    <x v="0"/>
    <s v="True"/>
    <s v="USD1"/>
    <n v="3.96"/>
    <n v="3.96"/>
    <s v="2%D10"/>
    <d v="2020-12-10T00:00:00"/>
    <s v="USMF"/>
    <s v="Test7260/400"/>
    <d v="2020-11-30T11:50:46"/>
    <s v="USD"/>
    <d v="2020-11-30T00:00:00"/>
    <d v="2020-12-14T00:00:00"/>
    <s v="RF_btdcyv"/>
    <x v="0"/>
    <s v="CHECK"/>
    <s v="Net14"/>
    <s v="11223344556677889900112233"/>
    <x v="2"/>
    <x v="1"/>
    <s v="US-111"/>
    <x v="0"/>
    <s v="[]"/>
    <x v="0"/>
    <x v="0"/>
  </r>
  <r>
    <n v="198.18"/>
    <x v="0"/>
    <s v="True"/>
    <s v="USD1"/>
    <n v="3.96"/>
    <n v="3.96"/>
    <s v="2%D10"/>
    <d v="2020-12-10T00:00:00"/>
    <s v="USMF"/>
    <s v="Test7260/400"/>
    <d v="2020-11-30T11:50:33"/>
    <s v="USD"/>
    <d v="2020-11-30T00:00:00"/>
    <d v="2020-12-14T00:00:00"/>
    <s v="RF_zxqypg"/>
    <x v="0"/>
    <s v="CHECK"/>
    <s v="Net14"/>
    <s v="11223344556677889900112233"/>
    <x v="0"/>
    <x v="1"/>
    <s v="US-111"/>
    <x v="0"/>
    <s v="[]"/>
    <x v="0"/>
    <x v="0"/>
  </r>
  <r>
    <n v="198.18"/>
    <x v="0"/>
    <s v="True"/>
    <s v="USD1"/>
    <n v="3.96"/>
    <n v="3.96"/>
    <s v="2%D10"/>
    <d v="2020-12-10T00:00:00"/>
    <s v="USMF"/>
    <s v="Test7260/400"/>
    <d v="2020-11-30T11:50:31"/>
    <s v="USD"/>
    <d v="2020-11-30T00:00:00"/>
    <d v="2020-12-14T00:00:00"/>
    <s v="RF_khhlvo"/>
    <x v="0"/>
    <s v="CHECK"/>
    <s v="Net14"/>
    <s v="11223344556677889900112233"/>
    <x v="1"/>
    <x v="1"/>
    <s v="US-111"/>
    <x v="0"/>
    <s v="[]"/>
    <x v="0"/>
    <x v="0"/>
  </r>
  <r>
    <n v="198.18"/>
    <x v="0"/>
    <s v="True"/>
    <s v="USD1"/>
    <n v="3.96"/>
    <n v="3.96"/>
    <s v="2%D10"/>
    <d v="2020-12-10T00:00:00"/>
    <s v="USMF"/>
    <s v="Test7260/400"/>
    <d v="2020-11-30T11:50:16"/>
    <s v="USD"/>
    <d v="2020-11-30T00:00:00"/>
    <d v="2020-12-14T00:00:00"/>
    <s v="RF_zcmsol"/>
    <x v="0"/>
    <s v="CHECK"/>
    <s v="Net14"/>
    <s v="11223344556677889900112233"/>
    <x v="0"/>
    <x v="1"/>
    <s v="US-111"/>
    <x v="0"/>
    <s v="[]"/>
    <x v="0"/>
    <x v="0"/>
  </r>
  <r>
    <n v="198.18"/>
    <x v="0"/>
    <s v="True"/>
    <s v="USD1"/>
    <n v="3.96"/>
    <n v="3.96"/>
    <s v="2%D10"/>
    <d v="2020-12-10T00:00:00"/>
    <s v="USMF"/>
    <s v="Test7260/400"/>
    <d v="2020-11-30T11:50:10"/>
    <s v="USD"/>
    <d v="2020-11-30T00:00:00"/>
    <d v="2020-12-14T00:00:00"/>
    <s v="RF_xnmxws"/>
    <x v="0"/>
    <s v="CHECK"/>
    <s v="Net14"/>
    <s v="11223344556677889900112233"/>
    <x v="0"/>
    <x v="1"/>
    <s v="US-111"/>
    <x v="0"/>
    <s v="[]"/>
    <x v="0"/>
    <x v="0"/>
  </r>
  <r>
    <n v="198.18"/>
    <x v="0"/>
    <s v="True"/>
    <s v="USD1"/>
    <n v="3.96"/>
    <n v="3.96"/>
    <s v="2%D10"/>
    <d v="2020-12-10T00:00:00"/>
    <s v="USMF"/>
    <s v="Test7260/400"/>
    <d v="2020-11-30T11:50:08"/>
    <s v="USD"/>
    <d v="2020-11-30T00:00:00"/>
    <d v="2020-12-14T00:00:00"/>
    <s v="RF_wtyhok"/>
    <x v="0"/>
    <s v="CHECK"/>
    <s v="Net14"/>
    <s v="11223344556677889900112233"/>
    <x v="1"/>
    <x v="1"/>
    <s v="US-111"/>
    <x v="0"/>
    <s v="[]"/>
    <x v="0"/>
    <x v="0"/>
  </r>
  <r>
    <n v="198.18"/>
    <x v="0"/>
    <s v="True"/>
    <s v="IBAN1"/>
    <n v="0"/>
    <n v="0"/>
    <m/>
    <m/>
    <s v="USMF"/>
    <s v="Test7260/400"/>
    <d v="2020-11-30T11:50:05"/>
    <s v="USD"/>
    <d v="2020-11-30T00:00:00"/>
    <d v="2020-12-14T00:00:00"/>
    <s v="RF_qrqdea"/>
    <x v="0"/>
    <s v="CHECK"/>
    <s v="Net30"/>
    <s v="11223344556677889900112233"/>
    <x v="0"/>
    <x v="1"/>
    <s v="BLOCKED VENDOR"/>
    <x v="6"/>
    <s v="[]"/>
    <x v="0"/>
    <x v="1"/>
  </r>
  <r>
    <n v="198.18"/>
    <x v="0"/>
    <s v="True"/>
    <s v="USD1"/>
    <n v="3.96"/>
    <n v="3.96"/>
    <s v="2%D10"/>
    <d v="2020-12-10T00:00:00"/>
    <s v="USMF"/>
    <s v="Test7260/400"/>
    <d v="2020-11-30T11:50:03"/>
    <s v="USD"/>
    <d v="2020-11-30T00:00:00"/>
    <d v="2020-12-14T00:00:00"/>
    <s v="RF_jpfjeg"/>
    <x v="0"/>
    <s v="CHECK"/>
    <s v="Net14"/>
    <s v="11223344556677889900112233"/>
    <x v="0"/>
    <x v="1"/>
    <s v="US-111"/>
    <x v="0"/>
    <s v="[]"/>
    <x v="0"/>
    <x v="0"/>
  </r>
  <r>
    <n v="198.18"/>
    <x v="0"/>
    <s v="True"/>
    <s v="USD1"/>
    <n v="3.96"/>
    <n v="3.96"/>
    <s v="2%D10"/>
    <d v="2020-12-10T00:00:00"/>
    <s v="USMF"/>
    <s v="Test7260/400"/>
    <d v="2020-11-30T11:50:01"/>
    <s v="USD"/>
    <d v="2020-11-30T00:00:00"/>
    <d v="2020-12-14T00:00:00"/>
    <s v="RF_ftoobj"/>
    <x v="0"/>
    <s v="CHECK"/>
    <s v="Net14"/>
    <s v="11223344556677889900112233"/>
    <x v="0"/>
    <x v="1"/>
    <s v="US-111"/>
    <x v="0"/>
    <s v="[]"/>
    <x v="0"/>
    <x v="0"/>
  </r>
  <r>
    <n v="198.18"/>
    <x v="0"/>
    <s v="True"/>
    <s v="USD1"/>
    <n v="3.96"/>
    <n v="3.96"/>
    <s v="2%D10"/>
    <d v="2020-12-10T00:00:00"/>
    <s v="USMF"/>
    <s v="Test7260/400"/>
    <d v="2020-11-30T11:49:35"/>
    <s v="USD"/>
    <d v="2020-11-30T00:00:00"/>
    <d v="2020-12-14T00:00:00"/>
    <s v="RF_zcmsol"/>
    <x v="0"/>
    <s v="CHECK"/>
    <s v="Net14"/>
    <s v="11223344556677889900112233"/>
    <x v="3"/>
    <x v="1"/>
    <s v="US-111"/>
    <x v="0"/>
    <s v="[]"/>
    <x v="0"/>
    <x v="0"/>
  </r>
  <r>
    <n v="198.18"/>
    <x v="0"/>
    <s v="True"/>
    <s v="USD1"/>
    <n v="3.96"/>
    <n v="3.96"/>
    <s v="2%D10"/>
    <d v="2020-12-10T00:00:00"/>
    <s v="USMF"/>
    <s v="Test7260/400"/>
    <d v="2020-11-30T11:49:33"/>
    <s v="USD"/>
    <d v="2020-11-30T00:00:00"/>
    <d v="2020-12-14T00:00:00"/>
    <s v="RF_suzsbz"/>
    <x v="0"/>
    <s v="CHECK"/>
    <s v="Net14"/>
    <s v="11223344556677889900112233"/>
    <x v="0"/>
    <x v="1"/>
    <s v="US-111"/>
    <x v="0"/>
    <s v="[]"/>
    <x v="0"/>
    <x v="0"/>
  </r>
  <r>
    <n v="198.18"/>
    <x v="0"/>
    <s v="True"/>
    <s v="USD1"/>
    <n v="3.96"/>
    <n v="3.96"/>
    <s v="2%D10"/>
    <d v="2020-12-10T00:00:00"/>
    <s v="USMF"/>
    <s v="Test7260/400"/>
    <d v="2020-11-30T11:49:31"/>
    <s v="USD"/>
    <d v="2020-11-30T00:00:00"/>
    <d v="2020-12-14T00:00:00"/>
    <s v="RF_lccaav"/>
    <x v="0"/>
    <s v="CHECK"/>
    <s v="Net14"/>
    <s v="11223344556677889900112233"/>
    <x v="1"/>
    <x v="1"/>
    <s v="US-111"/>
    <x v="0"/>
    <s v="[]"/>
    <x v="0"/>
    <x v="0"/>
  </r>
  <r>
    <n v="198.18"/>
    <x v="0"/>
    <s v="True"/>
    <s v="USD1"/>
    <n v="3.96"/>
    <n v="3.96"/>
    <s v="2%D10"/>
    <d v="2020-12-10T00:00:00"/>
    <s v="USMF"/>
    <s v="Test7260/400"/>
    <d v="2020-11-30T11:49:01"/>
    <s v="USD"/>
    <d v="2020-11-30T00:00:00"/>
    <d v="2020-12-14T00:00:00"/>
    <s v="RF_dkabxz"/>
    <x v="0"/>
    <s v="CHECK"/>
    <s v="Net14"/>
    <s v="11223344556677889900112233"/>
    <x v="3"/>
    <x v="1"/>
    <s v="US-111"/>
    <x v="0"/>
    <s v="[]"/>
    <x v="0"/>
    <x v="0"/>
  </r>
  <r>
    <n v="198.18"/>
    <x v="0"/>
    <s v="True"/>
    <s v="USD1"/>
    <n v="3.96"/>
    <n v="3.96"/>
    <s v="2%D10"/>
    <d v="2020-12-10T00:00:00"/>
    <s v="USMF"/>
    <s v="Test7260/400"/>
    <d v="2020-11-30T11:48:53"/>
    <s v="EUR"/>
    <d v="2020-11-30T00:00:00"/>
    <d v="2020-12-14T00:00:00"/>
    <s v="RF_zuwall"/>
    <x v="0"/>
    <s v="CHECK"/>
    <s v="Net14"/>
    <s v="11223344556677889900112233"/>
    <x v="3"/>
    <x v="1"/>
    <s v="US-111"/>
    <x v="0"/>
    <s v="[]"/>
    <x v="0"/>
    <x v="0"/>
  </r>
  <r>
    <n v="198.18"/>
    <x v="0"/>
    <s v="True"/>
    <s v="USD1"/>
    <n v="3.96"/>
    <n v="3.96"/>
    <s v="2%D10"/>
    <d v="2020-12-10T00:00:00"/>
    <s v="USMF"/>
    <s v="Test7260/400"/>
    <d v="2020-11-30T11:48:50"/>
    <s v="USD"/>
    <d v="2020-11-30T00:00:00"/>
    <d v="2020-12-14T00:00:00"/>
    <s v="RF_vxjltt"/>
    <x v="0"/>
    <s v="CHECK"/>
    <s v="Net14"/>
    <s v="11223344556677889900112233"/>
    <x v="3"/>
    <x v="1"/>
    <s v="US-111"/>
    <x v="0"/>
    <s v="[]"/>
    <x v="0"/>
    <x v="0"/>
  </r>
  <r>
    <n v="198.18"/>
    <x v="0"/>
    <s v="True"/>
    <s v="USD1"/>
    <n v="3.96"/>
    <n v="3.96"/>
    <s v="2%D10"/>
    <d v="2020-12-10T00:00:00"/>
    <s v="USMF"/>
    <s v="Test7260/400"/>
    <d v="2020-11-30T11:48:48"/>
    <s v="EUR"/>
    <d v="2020-11-30T00:00:00"/>
    <d v="2020-12-14T00:00:00"/>
    <s v="RF_tzqhwp"/>
    <x v="0"/>
    <s v="CHECK"/>
    <s v="Net14"/>
    <s v="11223344556677889900112233"/>
    <x v="3"/>
    <x v="1"/>
    <s v="US-111"/>
    <x v="0"/>
    <s v="[]"/>
    <x v="0"/>
    <x v="0"/>
  </r>
  <r>
    <n v="198.18"/>
    <x v="0"/>
    <s v="True"/>
    <s v="USD1"/>
    <n v="3.96"/>
    <n v="3.96"/>
    <s v="2%D10"/>
    <d v="2020-12-10T00:00:00"/>
    <s v="USMF"/>
    <s v="Test7260/400"/>
    <d v="2020-11-30T11:48:46"/>
    <s v="USD"/>
    <d v="2020-11-30T00:00:00"/>
    <d v="2020-12-14T00:00:00"/>
    <s v="RF_rubmhs"/>
    <x v="0"/>
    <s v="CHECK"/>
    <s v="Net14"/>
    <s v="11223344556677889900112233"/>
    <x v="3"/>
    <x v="1"/>
    <s v="US-111"/>
    <x v="0"/>
    <s v="[]"/>
    <x v="0"/>
    <x v="0"/>
  </r>
  <r>
    <n v="198.18"/>
    <x v="0"/>
    <s v="True"/>
    <s v="USD1"/>
    <n v="3.96"/>
    <n v="3.96"/>
    <s v="2%D10"/>
    <d v="2020-12-10T00:00:00"/>
    <s v="USMF"/>
    <s v="Test7260/400"/>
    <d v="2020-11-30T11:48:43"/>
    <s v="USD"/>
    <d v="2020-11-30T00:00:00"/>
    <d v="2020-12-14T00:00:00"/>
    <s v="RF_pwgjad"/>
    <x v="0"/>
    <s v="CHECK"/>
    <s v="Net14"/>
    <s v="11223344556677889900112233"/>
    <x v="3"/>
    <x v="1"/>
    <s v="US-111"/>
    <x v="0"/>
    <s v="[]"/>
    <x v="0"/>
    <x v="0"/>
  </r>
  <r>
    <n v="198.18"/>
    <x v="0"/>
    <s v="True"/>
    <s v="USD1"/>
    <n v="3.96"/>
    <n v="3.96"/>
    <s v="2%D10"/>
    <d v="2020-12-10T00:00:00"/>
    <s v="USMF"/>
    <s v="Test7260/400"/>
    <d v="2020-11-30T11:48:41"/>
    <s v="USD"/>
    <d v="2020-11-30T00:00:00"/>
    <d v="2020-12-14T00:00:00"/>
    <s v="RF_outuij"/>
    <x v="0"/>
    <s v="CHECK"/>
    <s v="Net14"/>
    <s v="11223344556677889900112233"/>
    <x v="2"/>
    <x v="1"/>
    <s v="US-111"/>
    <x v="0"/>
    <s v="[]"/>
    <x v="0"/>
    <x v="0"/>
  </r>
  <r>
    <n v="198.18"/>
    <x v="0"/>
    <s v="True"/>
    <s v="USD1"/>
    <n v="3.96"/>
    <n v="3.96"/>
    <s v="2%D10"/>
    <d v="2020-12-10T00:00:00"/>
    <s v="USMF"/>
    <s v="Test7260/400"/>
    <d v="2020-11-30T11:48:39"/>
    <s v="EUR"/>
    <d v="2020-11-30T00:00:00"/>
    <d v="2020-12-14T00:00:00"/>
    <s v="RF_mnkcrq"/>
    <x v="0"/>
    <s v="CHECK"/>
    <s v="Net14"/>
    <s v="11223344556677889900112233"/>
    <x v="3"/>
    <x v="1"/>
    <s v="US-111"/>
    <x v="0"/>
    <s v="[]"/>
    <x v="0"/>
    <x v="0"/>
  </r>
  <r>
    <n v="198.18"/>
    <x v="0"/>
    <s v="True"/>
    <s v="USD1"/>
    <n v="3.96"/>
    <n v="3.96"/>
    <s v="2%D10"/>
    <d v="2020-12-10T00:00:00"/>
    <s v="USMF"/>
    <s v="Test7260/400"/>
    <d v="2020-11-30T11:48:36"/>
    <s v="USD"/>
    <d v="2020-11-30T00:00:00"/>
    <d v="2020-12-14T00:00:00"/>
    <s v="RF_fmvkqp"/>
    <x v="0"/>
    <s v="CHECK"/>
    <s v="Net14"/>
    <s v="11223344556677889900112233"/>
    <x v="3"/>
    <x v="1"/>
    <s v="US-111"/>
    <x v="0"/>
    <s v="[]"/>
    <x v="0"/>
    <x v="0"/>
  </r>
  <r>
    <n v="198.18"/>
    <x v="0"/>
    <s v="True"/>
    <s v="USD1"/>
    <n v="3.96"/>
    <n v="3.96"/>
    <s v="2%D10"/>
    <d v="2020-12-10T00:00:00"/>
    <s v="USMF"/>
    <s v="Test7260/400"/>
    <d v="2020-11-30T11:30:06"/>
    <s v="USD"/>
    <d v="2020-11-30T00:00:00"/>
    <d v="2020-12-14T00:00:00"/>
    <s v="RF_peegxi"/>
    <x v="0"/>
    <s v="CHECK"/>
    <s v="Net14"/>
    <s v="11223344556677889900112233"/>
    <x v="2"/>
    <x v="1"/>
    <s v="US-111"/>
    <x v="0"/>
    <s v="[]"/>
    <x v="0"/>
    <x v="0"/>
  </r>
  <r>
    <n v="198.18"/>
    <x v="0"/>
    <s v="True"/>
    <s v="USD1"/>
    <n v="3.96"/>
    <n v="3.96"/>
    <s v="2%D10"/>
    <d v="2020-12-10T00:00:00"/>
    <s v="USMF"/>
    <s v="Test7260/400"/>
    <d v="2020-11-30T11:11:47"/>
    <s v="USD"/>
    <d v="2020-11-30T00:00:00"/>
    <d v="2020-12-14T00:00:00"/>
    <s v="RF_pgtwdf"/>
    <x v="0"/>
    <s v="CHECK"/>
    <s v="Net14"/>
    <s v="11223344556677889900112233"/>
    <x v="0"/>
    <x v="1"/>
    <s v="US-111"/>
    <x v="0"/>
    <s v="[]"/>
    <x v="0"/>
    <x v="0"/>
  </r>
  <r>
    <n v="198.18"/>
    <x v="0"/>
    <s v="True"/>
    <m/>
    <n v="0"/>
    <n v="0"/>
    <m/>
    <m/>
    <s v="USSI"/>
    <s v="Test7260/400"/>
    <d v="2020-11-30T10:44:56"/>
    <s v="USD"/>
    <d v="2020-11-30T00:00:00"/>
    <d v="2020-12-14T00:00:00"/>
    <s v="RF_tmxaah"/>
    <x v="0"/>
    <s v="CHECK"/>
    <s v="Net15"/>
    <s v="11223344556677889900112233"/>
    <x v="0"/>
    <x v="1"/>
    <s v="US_SI_000007"/>
    <x v="5"/>
    <s v="[]"/>
    <x v="0"/>
    <x v="1"/>
  </r>
  <r>
    <n v="198.18"/>
    <x v="0"/>
    <s v="True"/>
    <s v="USD1"/>
    <n v="0"/>
    <n v="0"/>
    <m/>
    <m/>
    <s v="USMF"/>
    <s v="Test7260/400"/>
    <d v="2020-11-30T10:43:56"/>
    <s v="USD"/>
    <d v="2020-11-30T00:00:00"/>
    <d v="2020-12-14T00:00:00"/>
    <s v="RF_bwtdce"/>
    <x v="0"/>
    <s v="BRIDGING"/>
    <s v="Net30"/>
    <s v="11223344556677889900112233"/>
    <x v="0"/>
    <x v="1"/>
    <s v="DEFAULCODE"/>
    <x v="4"/>
    <s v="[]"/>
    <x v="0"/>
    <x v="1"/>
  </r>
  <r>
    <n v="198.18"/>
    <x v="0"/>
    <s v="True"/>
    <s v="USD1"/>
    <n v="0"/>
    <n v="0"/>
    <m/>
    <m/>
    <s v="USMF"/>
    <s v="Test7260/400"/>
    <d v="2020-11-30T10:42:26"/>
    <s v="USD"/>
    <d v="2020-11-30T00:00:00"/>
    <d v="2020-12-14T00:00:00"/>
    <s v="RF_cekiww"/>
    <x v="0"/>
    <s v="BRIDGING"/>
    <s v="Net30"/>
    <s v="11223344556677889900112233"/>
    <x v="2"/>
    <x v="1"/>
    <s v="DEFAULCODE"/>
    <x v="4"/>
    <s v="[]"/>
    <x v="0"/>
    <x v="1"/>
  </r>
  <r>
    <n v="198.18"/>
    <x v="0"/>
    <s v="True"/>
    <s v="USD1"/>
    <n v="0"/>
    <n v="0"/>
    <m/>
    <m/>
    <s v="USMF"/>
    <s v="Test7260/400"/>
    <d v="2020-11-30T10:37:26"/>
    <s v="USD"/>
    <d v="2020-11-30T00:00:00"/>
    <d v="2020-12-14T00:00:00"/>
    <s v="RF_rckklv"/>
    <x v="0"/>
    <s v="BRIDGING"/>
    <s v="Net30"/>
    <s v="11223344556677889900112233"/>
    <x v="2"/>
    <x v="1"/>
    <s v="DEFAULCODE"/>
    <x v="4"/>
    <s v="[]"/>
    <x v="0"/>
    <x v="1"/>
  </r>
  <r>
    <n v="198.18"/>
    <x v="0"/>
    <s v="True"/>
    <s v="USD1"/>
    <n v="0"/>
    <n v="0"/>
    <m/>
    <m/>
    <s v="USMF"/>
    <s v="Test7260/400"/>
    <d v="2020-11-30T10:33:27"/>
    <s v="USD"/>
    <d v="2020-11-30T00:00:00"/>
    <d v="2020-12-14T00:00:00"/>
    <s v="RF_efezgb"/>
    <x v="0"/>
    <s v="BRIDGING"/>
    <s v="Net30"/>
    <s v="11223344556677889900112233"/>
    <x v="2"/>
    <x v="1"/>
    <s v="DEFAULCODE"/>
    <x v="4"/>
    <s v="[]"/>
    <x v="0"/>
    <x v="1"/>
  </r>
  <r>
    <n v="198.18"/>
    <x v="0"/>
    <s v="True"/>
    <s v="USD1"/>
    <n v="3.96"/>
    <n v="3.96"/>
    <s v="2%D10"/>
    <d v="2020-12-10T00:00:00"/>
    <s v="USMF"/>
    <s v="Test7260/400"/>
    <d v="2020-11-30T10:31:26"/>
    <s v="USD"/>
    <d v="2020-11-30T00:00:00"/>
    <d v="2020-12-14T00:00:00"/>
    <s v="RF_zxiluu"/>
    <x v="0"/>
    <s v="CHECK"/>
    <s v="Net14"/>
    <s v="11223344556677889900112233"/>
    <x v="2"/>
    <x v="1"/>
    <s v="US-111"/>
    <x v="0"/>
    <s v="[]"/>
    <x v="0"/>
    <x v="0"/>
  </r>
  <r>
    <n v="198.18"/>
    <x v="0"/>
    <s v="True"/>
    <s v="USD1"/>
    <n v="3.96"/>
    <n v="3.96"/>
    <s v="2%D10"/>
    <d v="2020-12-10T00:00:00"/>
    <s v="USMF"/>
    <s v="Test7260/400"/>
    <d v="2020-11-30T10:27:26"/>
    <s v="USD"/>
    <d v="2020-11-30T00:00:00"/>
    <d v="2020-12-14T00:00:00"/>
    <s v="RF_pchtcf"/>
    <x v="0"/>
    <s v="CHECK"/>
    <s v="Net14"/>
    <s v="11223344556677889900112233"/>
    <x v="2"/>
    <x v="1"/>
    <s v="US-111"/>
    <x v="0"/>
    <s v="[]"/>
    <x v="0"/>
    <x v="0"/>
  </r>
  <r>
    <n v="198.18"/>
    <x v="0"/>
    <s v="True"/>
    <m/>
    <n v="0"/>
    <n v="0"/>
    <m/>
    <m/>
    <s v="USSI"/>
    <s v="Test7260/400"/>
    <d v="2020-11-30T10:23:41"/>
    <s v="USD"/>
    <d v="2020-11-30T00:00:00"/>
    <d v="2020-12-14T00:00:00"/>
    <s v="RF_fymfyy"/>
    <x v="0"/>
    <s v="CHECK"/>
    <s v="Net30"/>
    <s v="11223344556677889900112233"/>
    <x v="0"/>
    <x v="1"/>
    <s v="US_SI_000019"/>
    <x v="3"/>
    <s v="[]"/>
    <x v="0"/>
    <x v="1"/>
  </r>
  <r>
    <n v="198.18"/>
    <x v="0"/>
    <s v="True"/>
    <m/>
    <n v="0"/>
    <n v="0"/>
    <m/>
    <m/>
    <s v="USSI"/>
    <s v="Test7260/400"/>
    <d v="2020-11-30T10:19:56"/>
    <s v="USD"/>
    <d v="2020-11-30T00:00:00"/>
    <d v="2020-12-14T00:00:00"/>
    <s v="RF_hhkgfq"/>
    <x v="0"/>
    <s v="CHECK"/>
    <s v="Net30"/>
    <s v="11223344556677889900112233"/>
    <x v="2"/>
    <x v="1"/>
    <s v="US_SI_000019"/>
    <x v="3"/>
    <s v="[]"/>
    <x v="0"/>
    <x v="1"/>
  </r>
  <r>
    <n v="198.18"/>
    <x v="0"/>
    <s v="True"/>
    <s v="USD1"/>
    <n v="3.96"/>
    <n v="3.96"/>
    <s v="2%D10"/>
    <d v="2020-12-10T00:00:00"/>
    <s v="USMF"/>
    <s v="Test7260/400"/>
    <d v="2020-11-30T09:59:40"/>
    <s v="USD"/>
    <d v="2020-11-30T00:00:00"/>
    <d v="2020-12-14T00:00:00"/>
    <s v="RF_oxptut"/>
    <x v="0"/>
    <s v="CHECK"/>
    <s v="Net14"/>
    <s v="11223344556677889900112233"/>
    <x v="2"/>
    <x v="1"/>
    <s v="US-111"/>
    <x v="0"/>
    <s v="[]"/>
    <x v="0"/>
    <x v="0"/>
  </r>
  <r>
    <n v="198.18"/>
    <x v="0"/>
    <s v="True"/>
    <s v="USD1"/>
    <n v="3.96"/>
    <n v="3.96"/>
    <s v="2%D10"/>
    <d v="2020-12-10T00:00:00"/>
    <s v="USMF"/>
    <s v="Test7260/400"/>
    <d v="2020-11-30T09:58:25"/>
    <s v="USD"/>
    <d v="2020-11-30T00:00:00"/>
    <d v="2020-12-14T00:00:00"/>
    <s v="RF_qvydeb"/>
    <x v="0"/>
    <s v="CHECK"/>
    <s v="Net14"/>
    <s v="11223344556677889900112233"/>
    <x v="0"/>
    <x v="1"/>
    <s v="US-111"/>
    <x v="0"/>
    <s v="[]"/>
    <x v="0"/>
    <x v="0"/>
  </r>
  <r>
    <n v="198.18"/>
    <x v="0"/>
    <s v="True"/>
    <s v="USD1"/>
    <n v="3.96"/>
    <n v="3.96"/>
    <s v="2%D10"/>
    <d v="2020-12-10T00:00:00"/>
    <s v="USMF"/>
    <s v="Test7260/400"/>
    <d v="2020-11-30T09:57:25"/>
    <s v="USD"/>
    <d v="2020-11-30T00:00:00"/>
    <d v="2020-12-14T00:00:00"/>
    <s v="RF_cwlkax"/>
    <x v="0"/>
    <s v="CHECK"/>
    <s v="Net14"/>
    <s v="11223344556677889900112233"/>
    <x v="0"/>
    <x v="1"/>
    <s v="US-111"/>
    <x v="0"/>
    <s v="[]"/>
    <x v="0"/>
    <x v="0"/>
  </r>
  <r>
    <n v="198.18"/>
    <x v="0"/>
    <s v="True"/>
    <s v="USD1"/>
    <n v="3.96"/>
    <n v="3.96"/>
    <s v="2%D10"/>
    <d v="2020-12-10T00:00:00"/>
    <s v="USMF"/>
    <s v="Test7260/400"/>
    <d v="2020-11-30T09:56:10"/>
    <s v="USD"/>
    <d v="2020-11-30T00:00:00"/>
    <d v="2020-12-14T00:00:00"/>
    <s v="RF_dggxbg"/>
    <x v="0"/>
    <s v="CHECK"/>
    <s v="Net14"/>
    <s v="11223344556677889900112233"/>
    <x v="0"/>
    <x v="1"/>
    <s v="US-111"/>
    <x v="0"/>
    <s v="[]"/>
    <x v="0"/>
    <x v="0"/>
  </r>
  <r>
    <n v="198.18"/>
    <x v="0"/>
    <s v="True"/>
    <s v="USD1"/>
    <n v="3.96"/>
    <n v="3.96"/>
    <s v="2%D10"/>
    <d v="2020-12-10T00:00:00"/>
    <s v="USMF"/>
    <s v="Test7260/400"/>
    <d v="2020-11-30T09:54:25"/>
    <s v="USD"/>
    <d v="2020-11-30T00:00:00"/>
    <d v="2020-12-14T00:00:00"/>
    <s v="RF_hgraiz"/>
    <x v="0"/>
    <s v="CHECK"/>
    <s v="Net14"/>
    <s v="11223344556677889900112233"/>
    <x v="0"/>
    <x v="1"/>
    <s v="US-111"/>
    <x v="0"/>
    <s v="[]"/>
    <x v="0"/>
    <x v="0"/>
  </r>
  <r>
    <n v="198.18"/>
    <x v="0"/>
    <s v="True"/>
    <s v="USD1"/>
    <n v="3.96"/>
    <n v="3.96"/>
    <s v="2%D10"/>
    <d v="2020-12-10T00:00:00"/>
    <s v="USMF"/>
    <s v="Test7260/400"/>
    <d v="2020-11-30T09:52:25"/>
    <s v="USD"/>
    <d v="2020-11-30T00:00:00"/>
    <d v="2020-12-14T00:00:00"/>
    <s v="RF_dbcrgx"/>
    <x v="0"/>
    <s v="CHECK"/>
    <s v="Net14"/>
    <s v="11223344556677889900112233"/>
    <x v="0"/>
    <x v="1"/>
    <s v="US-111"/>
    <x v="0"/>
    <s v="[]"/>
    <x v="0"/>
    <x v="0"/>
  </r>
  <r>
    <n v="198.18"/>
    <x v="0"/>
    <s v="True"/>
    <s v="IBAN1"/>
    <n v="0"/>
    <n v="0"/>
    <m/>
    <m/>
    <s v="USMF"/>
    <s v="Test7260/400"/>
    <d v="2020-11-30T09:51:10"/>
    <s v="USD"/>
    <d v="2020-11-30T00:00:00"/>
    <d v="2020-12-14T00:00:00"/>
    <s v="RF_jalvey"/>
    <x v="0"/>
    <s v="CHECK"/>
    <s v="Net30"/>
    <s v="11223344556677889900112233"/>
    <x v="0"/>
    <x v="1"/>
    <s v="BLOCKED VENDOR"/>
    <x v="6"/>
    <s v="[]"/>
    <x v="0"/>
    <x v="1"/>
  </r>
  <r>
    <n v="198.18"/>
    <x v="0"/>
    <s v="True"/>
    <s v="USD1"/>
    <n v="3.96"/>
    <n v="3.96"/>
    <s v="2%D10"/>
    <d v="2020-12-10T00:00:00"/>
    <s v="USMF"/>
    <s v="Test7260/400"/>
    <d v="2020-11-30T09:48:55"/>
    <s v="USD"/>
    <d v="2020-11-30T00:00:00"/>
    <d v="2020-12-14T00:00:00"/>
    <s v="RF_onulys"/>
    <x v="0"/>
    <s v="CHECK"/>
    <s v="Net14"/>
    <s v="11223344556677889900112233"/>
    <x v="2"/>
    <x v="1"/>
    <s v="US-111"/>
    <x v="0"/>
    <s v="[]"/>
    <x v="0"/>
    <x v="0"/>
  </r>
  <r>
    <n v="198.18"/>
    <x v="0"/>
    <s v="True"/>
    <s v="USD1"/>
    <n v="3.96"/>
    <n v="3.96"/>
    <s v="2%D10"/>
    <d v="2020-12-10T00:00:00"/>
    <s v="USMF"/>
    <s v="Test7260/400"/>
    <d v="2020-11-30T09:47:40"/>
    <s v="USD"/>
    <d v="2020-11-30T00:00:00"/>
    <d v="2020-12-14T00:00:00"/>
    <s v="RF_rmznma"/>
    <x v="0"/>
    <s v="CHECK"/>
    <s v="Net14"/>
    <s v="11223344556677889900112233"/>
    <x v="1"/>
    <x v="1"/>
    <s v="US-111"/>
    <x v="0"/>
    <s v="[]"/>
    <x v="0"/>
    <x v="0"/>
  </r>
  <r>
    <n v="198.18"/>
    <x v="0"/>
    <s v="True"/>
    <s v="USD1"/>
    <n v="3.96"/>
    <n v="3.96"/>
    <s v="2%D10"/>
    <d v="2020-12-10T00:00:00"/>
    <s v="USMF"/>
    <s v="Test7260/400"/>
    <d v="2020-11-30T09:45:40"/>
    <s v="USD"/>
    <d v="2020-11-30T00:00:00"/>
    <d v="2020-12-14T00:00:00"/>
    <s v="RF_dllion"/>
    <x v="0"/>
    <s v="CHECK"/>
    <s v="Net14"/>
    <s v="11223344556677889900112233"/>
    <x v="0"/>
    <x v="1"/>
    <s v="US-111"/>
    <x v="0"/>
    <s v="[]"/>
    <x v="0"/>
    <x v="0"/>
  </r>
  <r>
    <n v="198.18"/>
    <x v="0"/>
    <s v="True"/>
    <s v="USD1"/>
    <n v="3.96"/>
    <n v="3.96"/>
    <s v="2%D10"/>
    <d v="2020-12-10T00:00:00"/>
    <s v="USMF"/>
    <s v="Test7260/400"/>
    <d v="2020-11-30T09:43:40"/>
    <s v="USD"/>
    <d v="2020-11-30T00:00:00"/>
    <d v="2020-12-14T00:00:00"/>
    <s v="RF_tbecmx"/>
    <x v="0"/>
    <s v="CHECK"/>
    <s v="Net14"/>
    <s v="11223344556677889900112233"/>
    <x v="0"/>
    <x v="1"/>
    <s v="US-111"/>
    <x v="0"/>
    <s v="[]"/>
    <x v="0"/>
    <x v="0"/>
  </r>
  <r>
    <n v="198.18"/>
    <x v="0"/>
    <s v="True"/>
    <s v="USD1"/>
    <n v="3.96"/>
    <n v="3.96"/>
    <s v="2%D10"/>
    <d v="2020-12-10T00:00:00"/>
    <s v="USMF"/>
    <s v="Test7260/400"/>
    <d v="2020-11-30T09:42:25"/>
    <s v="USD"/>
    <d v="2020-11-30T00:00:00"/>
    <d v="2020-12-14T00:00:00"/>
    <s v="RF_xhbqdx"/>
    <x v="0"/>
    <s v="CHECK"/>
    <s v="Net14"/>
    <s v="11223344556677889900112233"/>
    <x v="0"/>
    <x v="1"/>
    <s v="US-111"/>
    <x v="0"/>
    <s v="[]"/>
    <x v="0"/>
    <x v="0"/>
  </r>
  <r>
    <n v="198.18"/>
    <x v="0"/>
    <s v="True"/>
    <s v="USD1"/>
    <n v="3.96"/>
    <n v="3.96"/>
    <s v="2%D10"/>
    <d v="2020-12-10T00:00:00"/>
    <s v="USMF"/>
    <s v="Test7260/400"/>
    <d v="2020-11-30T09:38:25"/>
    <s v="USD"/>
    <d v="2020-11-30T00:00:00"/>
    <d v="2020-12-14T00:00:00"/>
    <s v="RF_wudwjs"/>
    <x v="0"/>
    <s v="CHECK"/>
    <s v="Net14"/>
    <s v="11223344556677889900112233"/>
    <x v="0"/>
    <x v="1"/>
    <s v="US-111"/>
    <x v="0"/>
    <s v="[]"/>
    <x v="0"/>
    <x v="0"/>
  </r>
  <r>
    <n v="198.18"/>
    <x v="0"/>
    <s v="True"/>
    <s v="USD1"/>
    <n v="3.96"/>
    <n v="3.96"/>
    <s v="2%D10"/>
    <d v="2020-12-10T00:00:00"/>
    <s v="USMF"/>
    <s v="Test7260/400"/>
    <d v="2020-11-30T09:27:10"/>
    <s v="USD"/>
    <d v="2020-11-30T00:00:00"/>
    <d v="2020-12-14T00:00:00"/>
    <s v="RF_bttedy"/>
    <x v="0"/>
    <s v="CHECK"/>
    <s v="Net14"/>
    <s v="11223344556677889900112233"/>
    <x v="4"/>
    <x v="1"/>
    <s v="US-111"/>
    <x v="0"/>
    <s v="[]"/>
    <x v="0"/>
    <x v="0"/>
  </r>
  <r>
    <n v="198.18"/>
    <x v="0"/>
    <s v="True"/>
    <s v="USD1"/>
    <n v="3.96"/>
    <n v="3.96"/>
    <s v="2%D10"/>
    <d v="2020-12-10T00:00:00"/>
    <s v="USMF"/>
    <s v="Test7260/400"/>
    <d v="2020-11-30T09:25:54"/>
    <s v="USD"/>
    <d v="2020-11-30T00:00:00"/>
    <d v="2020-12-14T00:00:00"/>
    <s v="RF_suyogj"/>
    <x v="0"/>
    <s v="CHECK"/>
    <s v="Net14"/>
    <s v="11223344556677889900112233"/>
    <x v="2"/>
    <x v="1"/>
    <s v="US-111"/>
    <x v="0"/>
    <s v="[]"/>
    <x v="0"/>
    <x v="0"/>
  </r>
  <r>
    <n v="198.18"/>
    <x v="0"/>
    <s v="True"/>
    <s v="USD1"/>
    <n v="3.96"/>
    <n v="3.96"/>
    <s v="2%D10"/>
    <d v="2020-12-10T00:00:00"/>
    <s v="USMF"/>
    <s v="Test7260/400"/>
    <d v="2020-11-30T09:25:10"/>
    <s v="USD"/>
    <d v="2020-11-30T00:00:00"/>
    <d v="2020-12-14T00:00:00"/>
    <s v="RF_tzmmib"/>
    <x v="0"/>
    <s v="CHECK"/>
    <s v="Net14"/>
    <s v="11223344556677889900112233"/>
    <x v="2"/>
    <x v="1"/>
    <s v="US-111"/>
    <x v="0"/>
    <s v="[]"/>
    <x v="0"/>
    <x v="0"/>
  </r>
  <r>
    <n v="198.18"/>
    <x v="0"/>
    <s v="True"/>
    <s v="USD1"/>
    <n v="3.96"/>
    <n v="3.96"/>
    <s v="2%D10"/>
    <d v="2020-12-10T00:00:00"/>
    <s v="USMF"/>
    <s v="Test7260/400"/>
    <d v="2020-11-30T09:07:50"/>
    <s v="USD"/>
    <d v="2020-11-30T00:00:00"/>
    <d v="2020-12-14T00:00:00"/>
    <s v="RF_nejcjn"/>
    <x v="0"/>
    <s v="CHECK"/>
    <s v="Net14"/>
    <s v="11223344556677889900112233"/>
    <x v="2"/>
    <x v="1"/>
    <s v="US-111"/>
    <x v="0"/>
    <s v="[]"/>
    <x v="0"/>
    <x v="0"/>
  </r>
  <r>
    <n v="198.18"/>
    <x v="0"/>
    <s v="True"/>
    <s v="USD1"/>
    <n v="3.96"/>
    <n v="3.96"/>
    <s v="2%D10"/>
    <d v="2020-12-10T00:00:00"/>
    <s v="USMF"/>
    <s v="Test7260/400"/>
    <d v="2020-11-30T08:23:08"/>
    <s v="USD"/>
    <d v="2020-11-30T00:00:00"/>
    <d v="2020-12-14T00:00:00"/>
    <s v="RF_gwmmxd"/>
    <x v="0"/>
    <s v="CHECK"/>
    <s v="Net14"/>
    <s v="11223344556677889900112233"/>
    <x v="2"/>
    <x v="1"/>
    <s v="US-111"/>
    <x v="0"/>
    <s v="[]"/>
    <x v="0"/>
    <x v="0"/>
  </r>
  <r>
    <n v="198.18"/>
    <x v="0"/>
    <s v="True"/>
    <s v="USD1"/>
    <n v="3.96"/>
    <n v="3.96"/>
    <s v="2%D10"/>
    <d v="2020-12-10T00:00:00"/>
    <s v="USMF"/>
    <s v="Test7260/400"/>
    <d v="2020-11-30T08:21:52"/>
    <s v="USD"/>
    <d v="2020-11-30T00:00:00"/>
    <d v="2020-12-14T00:00:00"/>
    <s v="RF_xetvbh"/>
    <x v="0"/>
    <s v="CHECK"/>
    <s v="Net14"/>
    <s v="11223344556677889900112233"/>
    <x v="0"/>
    <x v="1"/>
    <s v="US-111"/>
    <x v="0"/>
    <s v="[]"/>
    <x v="0"/>
    <x v="0"/>
  </r>
  <r>
    <n v="198.18"/>
    <x v="0"/>
    <s v="True"/>
    <s v="USD1"/>
    <n v="3.96"/>
    <n v="3.96"/>
    <s v="2%D10"/>
    <d v="2020-12-10T00:00:00"/>
    <s v="USMF"/>
    <s v="Test7260/400"/>
    <d v="2020-11-30T08:21:07"/>
    <s v="USD"/>
    <d v="2020-11-30T00:00:00"/>
    <d v="2020-12-14T00:00:00"/>
    <s v="RF_xetvbh"/>
    <x v="0"/>
    <s v="CHECK"/>
    <s v="Net14"/>
    <s v="11223344556677889900112233"/>
    <x v="3"/>
    <x v="1"/>
    <s v="US-111"/>
    <x v="0"/>
    <s v="[]"/>
    <x v="0"/>
    <x v="0"/>
  </r>
  <r>
    <n v="198.18"/>
    <x v="0"/>
    <s v="True"/>
    <s v="USD1"/>
    <n v="3.96"/>
    <n v="3.96"/>
    <s v="2%D10"/>
    <d v="2020-12-10T00:00:00"/>
    <s v="USMF"/>
    <s v="Test7260/400"/>
    <d v="2020-11-30T08:19:07"/>
    <s v="USD"/>
    <d v="2020-11-30T00:00:00"/>
    <d v="2020-12-14T00:00:00"/>
    <s v="RF_ansxho"/>
    <x v="0"/>
    <s v="CHECK"/>
    <s v="Net14"/>
    <s v="11223344556677889900112233"/>
    <x v="0"/>
    <x v="1"/>
    <s v="US-111"/>
    <x v="0"/>
    <s v="[]"/>
    <x v="0"/>
    <x v="0"/>
  </r>
  <r>
    <n v="198.18"/>
    <x v="0"/>
    <s v="True"/>
    <s v="USD1"/>
    <n v="3.96"/>
    <n v="3.96"/>
    <s v="2%D10"/>
    <d v="2020-12-10T00:00:00"/>
    <s v="USMF"/>
    <s v="Test7260/400"/>
    <d v="2020-11-30T08:18:32"/>
    <s v="USD"/>
    <d v="2020-11-30T00:00:00"/>
    <d v="2020-12-14T00:00:00"/>
    <s v="RF_ansxho"/>
    <x v="0"/>
    <s v="CHECK"/>
    <s v="Net14"/>
    <s v="11223344556677889900112233"/>
    <x v="3"/>
    <x v="1"/>
    <s v="US-111"/>
    <x v="0"/>
    <s v="[]"/>
    <x v="0"/>
    <x v="0"/>
  </r>
  <r>
    <n v="198.18"/>
    <x v="0"/>
    <s v="True"/>
    <s v="USD1"/>
    <n v="3.96"/>
    <n v="3.96"/>
    <s v="2%D10"/>
    <d v="2020-12-10T00:00:00"/>
    <s v="USMF"/>
    <s v="Test7260/400"/>
    <d v="2020-11-30T08:08:45"/>
    <s v="USD"/>
    <d v="2020-11-30T00:00:00"/>
    <d v="2020-12-14T00:00:00"/>
    <s v="RF_qxizpc"/>
    <x v="0"/>
    <s v="CHECK"/>
    <s v="Net14"/>
    <s v="11223344556677889900112233"/>
    <x v="0"/>
    <x v="1"/>
    <s v="US-111"/>
    <x v="0"/>
    <s v="[]"/>
    <x v="0"/>
    <x v="0"/>
  </r>
  <r>
    <n v="198.18"/>
    <x v="0"/>
    <s v="True"/>
    <s v="USD1"/>
    <n v="3.96"/>
    <n v="3.96"/>
    <s v="2%D10"/>
    <d v="2020-12-10T00:00:00"/>
    <s v="USMF"/>
    <s v="Test7260/400"/>
    <d v="2020-11-30T08:08:15"/>
    <s v="USD"/>
    <d v="2020-11-30T00:00:00"/>
    <d v="2020-12-14T00:00:00"/>
    <s v="RF_qxizpc"/>
    <x v="0"/>
    <s v="CHECK"/>
    <s v="Net14"/>
    <s v="11223344556677889900112233"/>
    <x v="3"/>
    <x v="1"/>
    <s v="US-111"/>
    <x v="0"/>
    <s v="[]"/>
    <x v="0"/>
    <x v="0"/>
  </r>
  <r>
    <n v="198.18"/>
    <x v="0"/>
    <s v="True"/>
    <s v="USD1"/>
    <n v="3.96"/>
    <n v="3.96"/>
    <s v="2%D10"/>
    <d v="2020-12-10T00:00:00"/>
    <s v="USMF"/>
    <s v="Test7260/400"/>
    <d v="2020-11-30T08:02:30"/>
    <s v="USD"/>
    <d v="2020-11-30T00:00:00"/>
    <d v="2020-12-14T00:00:00"/>
    <s v="RF_rvikhl"/>
    <x v="0"/>
    <s v="CHECK"/>
    <s v="Net14"/>
    <s v="11223344556677889900112233"/>
    <x v="0"/>
    <x v="1"/>
    <s v="US-111"/>
    <x v="0"/>
    <s v="[]"/>
    <x v="0"/>
    <x v="0"/>
  </r>
  <r>
    <n v="198.18"/>
    <x v="0"/>
    <s v="True"/>
    <s v="USD1"/>
    <n v="3.96"/>
    <n v="3.96"/>
    <s v="2%D10"/>
    <d v="2020-12-10T00:00:00"/>
    <s v="USMF"/>
    <s v="Test7260/400"/>
    <d v="2020-11-30T08:02:01"/>
    <s v="USD"/>
    <d v="2020-11-30T00:00:00"/>
    <d v="2020-12-14T00:00:00"/>
    <s v="RF_rvikhl"/>
    <x v="0"/>
    <s v="CHECK"/>
    <s v="Net14"/>
    <s v="11223344556677889900112233"/>
    <x v="3"/>
    <x v="1"/>
    <s v="US-111"/>
    <x v="0"/>
    <s v="[]"/>
    <x v="0"/>
    <x v="0"/>
  </r>
  <r>
    <n v="198.18"/>
    <x v="0"/>
    <s v="True"/>
    <s v="USD1"/>
    <n v="3.96"/>
    <n v="3.96"/>
    <s v="2%D10"/>
    <d v="2020-12-10T00:00:00"/>
    <s v="USMF"/>
    <s v="Test7260/400"/>
    <d v="2020-11-30T07:54:30"/>
    <s v="USD"/>
    <d v="2020-11-30T00:00:00"/>
    <d v="2020-12-14T00:00:00"/>
    <s v="RF_vrwxsd"/>
    <x v="0"/>
    <s v="CHECK"/>
    <s v="Net14"/>
    <s v="11223344556677889900112233"/>
    <x v="0"/>
    <x v="1"/>
    <s v="US-111"/>
    <x v="0"/>
    <s v="[]"/>
    <x v="0"/>
    <x v="0"/>
  </r>
  <r>
    <n v="198.18"/>
    <x v="0"/>
    <s v="True"/>
    <s v="USD1"/>
    <n v="3.96"/>
    <n v="3.96"/>
    <s v="2%D10"/>
    <d v="2020-12-10T00:00:00"/>
    <s v="USMF"/>
    <s v="Test7260/400"/>
    <d v="2020-11-30T07:50:59"/>
    <s v="USD"/>
    <d v="2020-11-30T00:00:00"/>
    <d v="2020-12-14T00:00:00"/>
    <s v="RF_znnord"/>
    <x v="0"/>
    <s v="CHECK"/>
    <s v="Net14"/>
    <s v="11223344556677889900112233"/>
    <x v="0"/>
    <x v="1"/>
    <s v="US-111"/>
    <x v="0"/>
    <s v="[]"/>
    <x v="0"/>
    <x v="0"/>
  </r>
  <r>
    <n v="198.18"/>
    <x v="0"/>
    <s v="True"/>
    <s v="USD1"/>
    <n v="3.96"/>
    <n v="3.96"/>
    <s v="2%D10"/>
    <d v="2020-12-10T00:00:00"/>
    <s v="USMF"/>
    <s v="Test7260/400"/>
    <d v="2020-11-30T07:47:44"/>
    <s v="USD"/>
    <d v="2020-11-30T00:00:00"/>
    <d v="2020-12-14T00:00:00"/>
    <s v="RF_jilajk"/>
    <x v="0"/>
    <s v="CHECK"/>
    <s v="Net14"/>
    <s v="11223344556677889900112233"/>
    <x v="0"/>
    <x v="1"/>
    <s v="US-111"/>
    <x v="0"/>
    <s v="[]"/>
    <x v="0"/>
    <x v="0"/>
  </r>
  <r>
    <n v="198.18"/>
    <x v="0"/>
    <s v="True"/>
    <s v="USD1"/>
    <n v="3.96"/>
    <n v="3.96"/>
    <s v="2%D10"/>
    <d v="2020-12-10T00:00:00"/>
    <s v="USMF"/>
    <s v="Test7260/400"/>
    <d v="2020-11-30T07:45:01"/>
    <s v="USD"/>
    <d v="2020-11-30T00:00:00"/>
    <d v="2020-12-14T00:00:00"/>
    <s v="RF_utfqup"/>
    <x v="0"/>
    <s v="CHECK"/>
    <s v="Net14"/>
    <s v="11223344556677889900112233"/>
    <x v="0"/>
    <x v="1"/>
    <s v="US-111"/>
    <x v="0"/>
    <s v="[]"/>
    <x v="0"/>
    <x v="0"/>
  </r>
  <r>
    <n v="198.18"/>
    <x v="0"/>
    <s v="True"/>
    <s v="USD1"/>
    <n v="3.96"/>
    <n v="3.96"/>
    <s v="2%D10"/>
    <d v="2020-12-10T00:00:00"/>
    <s v="USMF"/>
    <s v="Test7260/400"/>
    <d v="2020-11-30T07:44:59"/>
    <s v="EUR"/>
    <d v="2020-11-30T00:00:00"/>
    <d v="2020-12-14T00:00:00"/>
    <s v="RF_cqfhwm"/>
    <x v="0"/>
    <s v="CHECK"/>
    <s v="Net14"/>
    <s v="11223344556677889900112233"/>
    <x v="0"/>
    <x v="1"/>
    <s v="US-111"/>
    <x v="0"/>
    <s v="[]"/>
    <x v="0"/>
    <x v="0"/>
  </r>
  <r>
    <n v="198.18"/>
    <x v="0"/>
    <s v="True"/>
    <s v="USD1"/>
    <n v="3.96"/>
    <n v="3.96"/>
    <s v="2%D10"/>
    <d v="2020-12-10T00:00:00"/>
    <s v="USMF"/>
    <s v="Test7260/400"/>
    <d v="2020-11-30T07:41:14"/>
    <s v="USD"/>
    <d v="2020-11-30T00:00:00"/>
    <d v="2020-12-14T00:00:00"/>
    <s v="RF_tafytc"/>
    <x v="0"/>
    <s v="CHECK"/>
    <s v="Net14"/>
    <s v="11223344556677889900112233"/>
    <x v="0"/>
    <x v="1"/>
    <s v="US-111"/>
    <x v="0"/>
    <s v="[]"/>
    <x v="0"/>
    <x v="0"/>
  </r>
  <r>
    <n v="198.18"/>
    <x v="0"/>
    <s v="True"/>
    <s v="USD1"/>
    <n v="3.96"/>
    <n v="3.96"/>
    <s v="2%D10"/>
    <d v="2020-12-10T00:00:00"/>
    <s v="USMF"/>
    <s v="Test7260/400"/>
    <d v="2020-11-30T07:36:29"/>
    <s v="USD"/>
    <d v="2020-11-30T00:00:00"/>
    <d v="2020-12-14T00:00:00"/>
    <s v="RF_eiahrz"/>
    <x v="0"/>
    <s v="CHECK"/>
    <s v="Net14"/>
    <s v="11223344556677889900112233"/>
    <x v="0"/>
    <x v="1"/>
    <s v="US-111"/>
    <x v="0"/>
    <s v="[]"/>
    <x v="0"/>
    <x v="0"/>
  </r>
  <r>
    <n v="198.18"/>
    <x v="0"/>
    <s v="True"/>
    <s v="USD1"/>
    <n v="3.96"/>
    <n v="3.96"/>
    <s v="2%D10"/>
    <d v="2020-12-10T00:00:00"/>
    <s v="USMF"/>
    <s v="Test7260/400"/>
    <d v="2020-11-30T07:36:24"/>
    <s v="EUR"/>
    <d v="2020-11-30T00:00:00"/>
    <d v="2020-12-14T00:00:00"/>
    <s v="RF_gzqznu"/>
    <x v="0"/>
    <s v="CHECK"/>
    <s v="Net14"/>
    <s v="11223344556677889900112233"/>
    <x v="0"/>
    <x v="1"/>
    <s v="US-111"/>
    <x v="0"/>
    <s v="[]"/>
    <x v="0"/>
    <x v="0"/>
  </r>
  <r>
    <n v="198.18"/>
    <x v="0"/>
    <s v="True"/>
    <s v="USD1"/>
    <n v="3.96"/>
    <n v="3.96"/>
    <s v="2%D10"/>
    <d v="2020-12-10T00:00:00"/>
    <s v="USMF"/>
    <s v="Test7260/400"/>
    <d v="2020-11-30T06:49:53"/>
    <s v="EUR"/>
    <d v="2020-11-30T00:00:00"/>
    <d v="2020-12-14T00:00:00"/>
    <s v="RF_owndcx"/>
    <x v="0"/>
    <s v="CHECK"/>
    <s v="Net14"/>
    <s v="11223344556677889900112233"/>
    <x v="0"/>
    <x v="1"/>
    <s v="US-111"/>
    <x v="0"/>
    <s v="[]"/>
    <x v="0"/>
    <x v="0"/>
  </r>
  <r>
    <n v="198.18"/>
    <x v="0"/>
    <s v="True"/>
    <s v="USD1"/>
    <n v="3.96"/>
    <n v="3.96"/>
    <s v="2%D10"/>
    <d v="2020-12-10T00:00:00"/>
    <s v="USMF"/>
    <s v="Test7260/400"/>
    <d v="2020-11-30T06:49:51"/>
    <s v="USD"/>
    <d v="2020-11-30T00:00:00"/>
    <d v="2020-12-14T00:00:00"/>
    <s v="RF_kxskkj"/>
    <x v="0"/>
    <s v="CHECK"/>
    <s v="Net14"/>
    <s v="11223344556677889900112233"/>
    <x v="0"/>
    <x v="1"/>
    <s v="US-111"/>
    <x v="0"/>
    <s v="[]"/>
    <x v="0"/>
    <x v="0"/>
  </r>
  <r>
    <n v="121.75"/>
    <x v="8"/>
    <s v="True"/>
    <s v="USD1"/>
    <n v="0"/>
    <n v="0"/>
    <s v="2%D10"/>
    <d v="2020-12-09T00:00:00"/>
    <s v="USMF"/>
    <m/>
    <d v="2020-11-29T23:53:28"/>
    <s v="USD"/>
    <d v="2020-11-29T00:00:00"/>
    <d v="2020-12-13T00:00:00"/>
    <s v="RF_sadqqa"/>
    <x v="2"/>
    <s v="CHECK"/>
    <s v="Net14"/>
    <s v="11223344556677889900112233"/>
    <x v="0"/>
    <x v="2"/>
    <s v="US-111"/>
    <x v="0"/>
    <s v="[]"/>
    <x v="0"/>
    <x v="0"/>
  </r>
  <r>
    <n v="90"/>
    <x v="12"/>
    <s v="True"/>
    <s v="USD1"/>
    <n v="1.8"/>
    <n v="1.8"/>
    <s v="2%D10"/>
    <d v="2020-12-09T00:00:00"/>
    <s v="USMF"/>
    <s v="Test7260/400"/>
    <d v="2020-11-29T23:37:34"/>
    <s v="USD"/>
    <d v="2020-11-29T00:00:00"/>
    <d v="2020-12-13T00:00:00"/>
    <s v="RF_teidro"/>
    <x v="1"/>
    <s v="CHECK"/>
    <s v="Net14"/>
    <s v="11223344556677889900112233"/>
    <x v="0"/>
    <x v="2"/>
    <s v="US-111"/>
    <x v="0"/>
    <s v="[]"/>
    <x v="0"/>
    <x v="0"/>
  </r>
  <r>
    <n v="90"/>
    <x v="12"/>
    <s v="True"/>
    <s v="USD1"/>
    <n v="3.96"/>
    <n v="3.96"/>
    <s v="2%D10"/>
    <d v="2020-12-09T00:00:00"/>
    <s v="USMF"/>
    <s v="Test7260/400"/>
    <d v="2020-11-29T23:37:27"/>
    <s v="USD"/>
    <d v="2020-11-29T00:00:00"/>
    <d v="2020-12-13T00:00:00"/>
    <s v="RF_xnlwkz"/>
    <x v="1"/>
    <s v="CHECK"/>
    <s v="Net14"/>
    <s v="11223344556677889900112233"/>
    <x v="2"/>
    <x v="2"/>
    <s v="US-111"/>
    <x v="0"/>
    <s v="[]"/>
    <x v="0"/>
    <x v="0"/>
  </r>
  <r>
    <n v="53.63"/>
    <x v="18"/>
    <s v="True"/>
    <s v="USD1"/>
    <n v="3.96"/>
    <n v="3.96"/>
    <s v="2%D10"/>
    <d v="2020-12-09T00:00:00"/>
    <s v="USMF"/>
    <s v="Test7260/400"/>
    <d v="2020-11-29T23:33:57"/>
    <s v="USD"/>
    <d v="2020-11-29T00:00:00"/>
    <d v="2020-12-13T00:00:00"/>
    <s v="RF_rhoate"/>
    <x v="1"/>
    <s v="CHECK"/>
    <s v="Net14"/>
    <s v="11223344556677889900112233"/>
    <x v="0"/>
    <x v="2"/>
    <s v="US-111"/>
    <x v="0"/>
    <s v="[]"/>
    <x v="0"/>
    <x v="0"/>
  </r>
  <r>
    <n v="121.75"/>
    <x v="8"/>
    <s v="True"/>
    <s v="USD1"/>
    <n v="2.44"/>
    <n v="2.44"/>
    <s v="2%D10"/>
    <d v="2020-12-09T00:00:00"/>
    <s v="USMF"/>
    <s v="Test7260/400"/>
    <d v="2020-11-29T23:33:54"/>
    <s v="USD"/>
    <d v="2020-11-29T00:00:00"/>
    <d v="2020-12-13T00:00:00"/>
    <s v="RF_rdjrkj"/>
    <x v="1"/>
    <s v="CHECK"/>
    <s v="Net14"/>
    <s v="11223344556677889900112233"/>
    <x v="0"/>
    <x v="2"/>
    <s v="US-111"/>
    <x v="0"/>
    <s v="[]"/>
    <x v="0"/>
    <x v="0"/>
  </r>
  <r>
    <n v="243.5"/>
    <x v="16"/>
    <s v="True"/>
    <s v="USD1"/>
    <n v="4.87"/>
    <n v="4.87"/>
    <s v="2%D10"/>
    <d v="2020-12-09T00:00:00"/>
    <s v="USMF"/>
    <s v="Test7260/400"/>
    <d v="2020-11-29T23:33:51"/>
    <s v="USD"/>
    <d v="2020-11-29T00:00:00"/>
    <d v="2020-12-13T00:00:00"/>
    <s v="RF_pgvwvc"/>
    <x v="1"/>
    <s v="CHECK"/>
    <s v="Net14"/>
    <s v="11223344556677889900112233"/>
    <x v="0"/>
    <x v="2"/>
    <s v="US-111"/>
    <x v="0"/>
    <s v="[]"/>
    <x v="0"/>
    <x v="0"/>
  </r>
  <r>
    <n v="107.25"/>
    <x v="17"/>
    <s v="True"/>
    <s v="USD1"/>
    <n v="3.96"/>
    <n v="3.96"/>
    <s v="2%D10"/>
    <d v="2020-12-09T00:00:00"/>
    <s v="USMF"/>
    <s v="Test7260/400"/>
    <d v="2020-11-29T23:33:49"/>
    <s v="USD"/>
    <d v="2020-11-29T00:00:00"/>
    <d v="2020-12-13T00:00:00"/>
    <s v="RF_oyhllq"/>
    <x v="1"/>
    <s v="CHECK"/>
    <s v="Net14"/>
    <s v="11223344556677889900112233"/>
    <x v="0"/>
    <x v="2"/>
    <s v="US-111"/>
    <x v="0"/>
    <s v="[]"/>
    <x v="0"/>
    <x v="0"/>
  </r>
  <r>
    <n v="121.75"/>
    <x v="8"/>
    <s v="True"/>
    <s v="USD1"/>
    <n v="3.96"/>
    <n v="3.96"/>
    <s v="2%D10"/>
    <d v="2020-12-09T00:00:00"/>
    <s v="USMF"/>
    <s v="Test7260/400"/>
    <d v="2020-11-29T23:33:47"/>
    <s v="USD"/>
    <d v="2020-11-29T00:00:00"/>
    <d v="2020-12-13T00:00:00"/>
    <s v="RF_noemuk"/>
    <x v="1"/>
    <s v="CHECK"/>
    <s v="Net14"/>
    <s v="11223344556677889900112233"/>
    <x v="0"/>
    <x v="2"/>
    <s v="US-111"/>
    <x v="0"/>
    <s v="[]"/>
    <x v="0"/>
    <x v="0"/>
  </r>
  <r>
    <n v="243.5"/>
    <x v="16"/>
    <s v="True"/>
    <s v="USD1"/>
    <n v="4.87"/>
    <n v="4.87"/>
    <s v="2%D10"/>
    <d v="2020-12-09T00:00:00"/>
    <s v="USMF"/>
    <s v="Test7260/400"/>
    <d v="2020-11-29T23:33:44"/>
    <s v="USD"/>
    <d v="2020-11-29T00:00:00"/>
    <d v="2020-12-13T00:00:00"/>
    <s v="RF_mgbffw"/>
    <x v="1"/>
    <s v="CHECK"/>
    <s v="Net14"/>
    <s v="11223344556677889900112233"/>
    <x v="0"/>
    <x v="2"/>
    <s v="US-111"/>
    <x v="0"/>
    <s v="[]"/>
    <x v="0"/>
    <x v="0"/>
  </r>
  <r>
    <n v="107.25"/>
    <x v="17"/>
    <s v="True"/>
    <s v="USD1"/>
    <n v="3.96"/>
    <n v="3.96"/>
    <s v="2%D10"/>
    <d v="2020-12-09T00:00:00"/>
    <s v="USMF"/>
    <s v="Test7260/400"/>
    <d v="2020-11-29T23:33:42"/>
    <s v="USD"/>
    <d v="2020-11-29T00:00:00"/>
    <d v="2020-12-13T00:00:00"/>
    <s v="RF_hkymyl"/>
    <x v="1"/>
    <s v="CHECK"/>
    <s v="Net14"/>
    <s v="11223344556677889900112233"/>
    <x v="0"/>
    <x v="2"/>
    <s v="US-111"/>
    <x v="0"/>
    <s v="[]"/>
    <x v="0"/>
    <x v="0"/>
  </r>
  <r>
    <n v="214.5"/>
    <x v="19"/>
    <s v="True"/>
    <s v="USD1"/>
    <n v="3.96"/>
    <n v="3.96"/>
    <s v="2%D10"/>
    <d v="2020-12-09T00:00:00"/>
    <s v="USMF"/>
    <s v="Test7260/400"/>
    <d v="2020-11-29T23:33:40"/>
    <s v="USD"/>
    <d v="2020-11-29T00:00:00"/>
    <d v="2020-12-13T00:00:00"/>
    <s v="RF_bszfnv"/>
    <x v="1"/>
    <s v="CHECK"/>
    <s v="Net14"/>
    <s v="11223344556677889900112233"/>
    <x v="0"/>
    <x v="2"/>
    <s v="US-111"/>
    <x v="0"/>
    <s v="[]"/>
    <x v="0"/>
    <x v="0"/>
  </r>
  <r>
    <n v="198.18"/>
    <x v="0"/>
    <s v="True"/>
    <s v="USD1"/>
    <n v="3.96"/>
    <n v="3.96"/>
    <s v="2%D10"/>
    <d v="2020-12-09T00:00:00"/>
    <s v="USMF"/>
    <s v="Test7260/400"/>
    <d v="2020-11-29T23:21:34"/>
    <s v="EUR"/>
    <d v="2020-11-29T00:00:00"/>
    <d v="2020-12-13T00:00:00"/>
    <s v="RF_syrwvf"/>
    <x v="0"/>
    <s v="CHECK"/>
    <s v="Net14"/>
    <s v="11223344556677889900112233"/>
    <x v="0"/>
    <x v="2"/>
    <s v="US-111"/>
    <x v="0"/>
    <s v="[]"/>
    <x v="0"/>
    <x v="0"/>
  </r>
  <r>
    <n v="198.18"/>
    <x v="0"/>
    <s v="True"/>
    <s v="USD1"/>
    <n v="3.96"/>
    <n v="3.96"/>
    <s v="2%D10"/>
    <d v="2020-12-09T00:00:00"/>
    <s v="USMF"/>
    <s v="Test7260/400"/>
    <d v="2020-11-29T23:21:26"/>
    <s v="USD"/>
    <d v="2020-11-29T00:00:00"/>
    <d v="2020-12-13T00:00:00"/>
    <s v="RF_clshwm"/>
    <x v="0"/>
    <s v="CHECK"/>
    <s v="Net14"/>
    <s v="11223344556677889900112233"/>
    <x v="0"/>
    <x v="2"/>
    <s v="US-111"/>
    <x v="0"/>
    <s v="[]"/>
    <x v="0"/>
    <x v="0"/>
  </r>
  <r>
    <n v="121.75"/>
    <x v="8"/>
    <s v="True"/>
    <s v="USD1"/>
    <n v="0"/>
    <n v="0"/>
    <s v="2%D10"/>
    <d v="2020-12-09T00:00:00"/>
    <s v="USMF"/>
    <m/>
    <d v="2020-11-29T17:54:38"/>
    <s v="USD"/>
    <d v="2020-11-29T00:00:00"/>
    <d v="2020-12-13T00:00:00"/>
    <s v="RF_vuwtig"/>
    <x v="2"/>
    <s v="CHECK"/>
    <s v="Net14"/>
    <s v="11223344556677889900112233"/>
    <x v="0"/>
    <x v="2"/>
    <s v="US-111"/>
    <x v="0"/>
    <s v="[]"/>
    <x v="0"/>
    <x v="0"/>
  </r>
  <r>
    <n v="90"/>
    <x v="12"/>
    <s v="True"/>
    <s v="USD1"/>
    <n v="1.8"/>
    <n v="1.8"/>
    <s v="2%D10"/>
    <d v="2020-12-09T00:00:00"/>
    <s v="USMF"/>
    <s v="Test7260/400"/>
    <d v="2020-11-29T17:39:32"/>
    <s v="USD"/>
    <d v="2020-11-29T00:00:00"/>
    <d v="2020-12-13T00:00:00"/>
    <s v="RF_raeuad"/>
    <x v="1"/>
    <s v="CHECK"/>
    <s v="Net14"/>
    <s v="11223344556677889900112233"/>
    <x v="0"/>
    <x v="2"/>
    <s v="US-111"/>
    <x v="0"/>
    <s v="[]"/>
    <x v="0"/>
    <x v="0"/>
  </r>
  <r>
    <n v="90"/>
    <x v="12"/>
    <s v="True"/>
    <s v="USD1"/>
    <n v="3.96"/>
    <n v="3.96"/>
    <s v="2%D10"/>
    <d v="2020-12-09T00:00:00"/>
    <s v="USMF"/>
    <s v="Test7260/400"/>
    <d v="2020-11-29T17:39:30"/>
    <s v="USD"/>
    <d v="2020-11-29T00:00:00"/>
    <d v="2020-12-13T00:00:00"/>
    <s v="RF_gqtvix"/>
    <x v="1"/>
    <s v="CHECK"/>
    <s v="Net14"/>
    <s v="11223344556677889900112233"/>
    <x v="2"/>
    <x v="2"/>
    <s v="US-111"/>
    <x v="0"/>
    <s v="[]"/>
    <x v="0"/>
    <x v="0"/>
  </r>
  <r>
    <n v="243.5"/>
    <x v="16"/>
    <s v="True"/>
    <s v="USD1"/>
    <n v="4.87"/>
    <n v="4.87"/>
    <s v="2%D10"/>
    <d v="2020-12-09T00:00:00"/>
    <s v="USMF"/>
    <s v="Test7260/400"/>
    <d v="2020-11-29T17:35:37"/>
    <s v="USD"/>
    <d v="2020-11-29T00:00:00"/>
    <d v="2020-12-13T00:00:00"/>
    <s v="RF_ytdnrs"/>
    <x v="1"/>
    <s v="CHECK"/>
    <s v="Net14"/>
    <s v="11223344556677889900112233"/>
    <x v="0"/>
    <x v="2"/>
    <s v="US-111"/>
    <x v="0"/>
    <s v="[]"/>
    <x v="0"/>
    <x v="0"/>
  </r>
  <r>
    <n v="214.5"/>
    <x v="19"/>
    <s v="True"/>
    <s v="USD1"/>
    <n v="3.96"/>
    <n v="3.96"/>
    <s v="2%D10"/>
    <d v="2020-12-09T00:00:00"/>
    <s v="USMF"/>
    <s v="Test7260/400"/>
    <d v="2020-11-29T17:35:34"/>
    <s v="USD"/>
    <d v="2020-11-29T00:00:00"/>
    <d v="2020-12-13T00:00:00"/>
    <s v="RF_ysajym"/>
    <x v="1"/>
    <s v="CHECK"/>
    <s v="Net14"/>
    <s v="11223344556677889900112233"/>
    <x v="0"/>
    <x v="2"/>
    <s v="US-111"/>
    <x v="0"/>
    <s v="[]"/>
    <x v="0"/>
    <x v="0"/>
  </r>
  <r>
    <n v="121.75"/>
    <x v="8"/>
    <s v="True"/>
    <s v="USD1"/>
    <n v="2.44"/>
    <n v="2.44"/>
    <s v="2%D10"/>
    <d v="2020-12-09T00:00:00"/>
    <s v="USMF"/>
    <s v="Test7260/400"/>
    <d v="2020-11-29T17:35:32"/>
    <s v="USD"/>
    <d v="2020-11-29T00:00:00"/>
    <d v="2020-12-13T00:00:00"/>
    <s v="RF_yarfkv"/>
    <x v="1"/>
    <s v="CHECK"/>
    <s v="Net14"/>
    <s v="11223344556677889900112233"/>
    <x v="0"/>
    <x v="2"/>
    <s v="US-111"/>
    <x v="0"/>
    <s v="[]"/>
    <x v="0"/>
    <x v="0"/>
  </r>
  <r>
    <n v="107.25"/>
    <x v="17"/>
    <s v="True"/>
    <s v="USD1"/>
    <n v="3.96"/>
    <n v="3.96"/>
    <s v="2%D10"/>
    <d v="2020-12-09T00:00:00"/>
    <s v="USMF"/>
    <s v="Test7260/400"/>
    <d v="2020-11-29T17:35:29"/>
    <s v="USD"/>
    <d v="2020-11-29T00:00:00"/>
    <d v="2020-12-13T00:00:00"/>
    <s v="RF_xdedmt"/>
    <x v="1"/>
    <s v="CHECK"/>
    <s v="Net14"/>
    <s v="11223344556677889900112233"/>
    <x v="0"/>
    <x v="2"/>
    <s v="US-111"/>
    <x v="0"/>
    <s v="[]"/>
    <x v="0"/>
    <x v="0"/>
  </r>
  <r>
    <n v="121.75"/>
    <x v="8"/>
    <s v="True"/>
    <s v="USD1"/>
    <n v="3.96"/>
    <n v="3.96"/>
    <s v="2%D10"/>
    <d v="2020-12-09T00:00:00"/>
    <s v="USMF"/>
    <s v="Test7260/400"/>
    <d v="2020-11-29T17:35:27"/>
    <s v="USD"/>
    <d v="2020-11-29T00:00:00"/>
    <d v="2020-12-13T00:00:00"/>
    <s v="RF_uhzhdb"/>
    <x v="1"/>
    <s v="CHECK"/>
    <s v="Net14"/>
    <s v="11223344556677889900112233"/>
    <x v="0"/>
    <x v="2"/>
    <s v="US-111"/>
    <x v="0"/>
    <s v="[]"/>
    <x v="0"/>
    <x v="0"/>
  </r>
  <r>
    <n v="53.63"/>
    <x v="18"/>
    <s v="True"/>
    <s v="USD1"/>
    <n v="3.96"/>
    <n v="3.96"/>
    <s v="2%D10"/>
    <d v="2020-12-09T00:00:00"/>
    <s v="USMF"/>
    <s v="Test7260/400"/>
    <d v="2020-11-29T17:35:24"/>
    <s v="USD"/>
    <d v="2020-11-29T00:00:00"/>
    <d v="2020-12-13T00:00:00"/>
    <s v="RF_rqqgcn"/>
    <x v="1"/>
    <s v="CHECK"/>
    <s v="Net14"/>
    <s v="11223344556677889900112233"/>
    <x v="0"/>
    <x v="2"/>
    <s v="US-111"/>
    <x v="0"/>
    <s v="[]"/>
    <x v="0"/>
    <x v="0"/>
  </r>
  <r>
    <n v="107.25"/>
    <x v="17"/>
    <s v="True"/>
    <s v="USD1"/>
    <n v="3.96"/>
    <n v="3.96"/>
    <s v="2%D10"/>
    <d v="2020-12-09T00:00:00"/>
    <s v="USMF"/>
    <s v="Test7260/400"/>
    <d v="2020-11-29T17:35:22"/>
    <s v="USD"/>
    <d v="2020-11-29T00:00:00"/>
    <d v="2020-12-13T00:00:00"/>
    <s v="RF_hgqjgg"/>
    <x v="1"/>
    <s v="CHECK"/>
    <s v="Net14"/>
    <s v="11223344556677889900112233"/>
    <x v="0"/>
    <x v="2"/>
    <s v="US-111"/>
    <x v="0"/>
    <s v="[]"/>
    <x v="0"/>
    <x v="0"/>
  </r>
  <r>
    <n v="243.5"/>
    <x v="16"/>
    <s v="True"/>
    <s v="USD1"/>
    <n v="4.87"/>
    <n v="4.87"/>
    <s v="2%D10"/>
    <d v="2020-12-09T00:00:00"/>
    <s v="USMF"/>
    <s v="Test7260/400"/>
    <d v="2020-11-29T17:35:19"/>
    <s v="USD"/>
    <d v="2020-11-29T00:00:00"/>
    <d v="2020-12-13T00:00:00"/>
    <s v="RF_eahsoc"/>
    <x v="1"/>
    <s v="CHECK"/>
    <s v="Net14"/>
    <s v="11223344556677889900112233"/>
    <x v="0"/>
    <x v="2"/>
    <s v="US-111"/>
    <x v="0"/>
    <s v="[]"/>
    <x v="0"/>
    <x v="0"/>
  </r>
  <r>
    <n v="198.18"/>
    <x v="0"/>
    <s v="True"/>
    <s v="USD1"/>
    <n v="3.96"/>
    <n v="3.96"/>
    <s v="2%D10"/>
    <d v="2020-12-09T00:00:00"/>
    <s v="USMF"/>
    <s v="Test7260/400"/>
    <d v="2020-11-29T17:22:44"/>
    <s v="EUR"/>
    <d v="2020-11-29T00:00:00"/>
    <d v="2020-12-13T00:00:00"/>
    <s v="RF_kfqhyj"/>
    <x v="0"/>
    <s v="CHECK"/>
    <s v="Net14"/>
    <s v="11223344556677889900112233"/>
    <x v="0"/>
    <x v="2"/>
    <s v="US-111"/>
    <x v="0"/>
    <s v="[]"/>
    <x v="0"/>
    <x v="0"/>
  </r>
  <r>
    <n v="198.18"/>
    <x v="0"/>
    <s v="True"/>
    <s v="USD1"/>
    <n v="3.96"/>
    <n v="3.96"/>
    <s v="2%D10"/>
    <d v="2020-12-09T00:00:00"/>
    <s v="USMF"/>
    <s v="Test7260/400"/>
    <d v="2020-11-29T17:22:17"/>
    <s v="USD"/>
    <d v="2020-11-29T00:00:00"/>
    <d v="2020-12-13T00:00:00"/>
    <s v="RF_pgpfwa"/>
    <x v="0"/>
    <s v="CHECK"/>
    <s v="Net14"/>
    <s v="11223344556677889900112233"/>
    <x v="0"/>
    <x v="2"/>
    <s v="US-111"/>
    <x v="0"/>
    <s v="[]"/>
    <x v="0"/>
    <x v="0"/>
  </r>
  <r>
    <n v="121.75"/>
    <x v="8"/>
    <s v="True"/>
    <s v="USD1"/>
    <n v="0"/>
    <n v="0"/>
    <s v="2%D10"/>
    <d v="2020-12-08T00:00:00"/>
    <s v="USMF"/>
    <m/>
    <d v="2020-11-28T23:51:27"/>
    <s v="USD"/>
    <d v="2020-11-28T00:00:00"/>
    <d v="2020-12-12T00:00:00"/>
    <s v="RF_bschcb"/>
    <x v="2"/>
    <s v="CHECK"/>
    <s v="Net14"/>
    <s v="11223344556677889900112233"/>
    <x v="0"/>
    <x v="3"/>
    <s v="US-111"/>
    <x v="0"/>
    <s v="[]"/>
    <x v="0"/>
    <x v="0"/>
  </r>
  <r>
    <n v="90"/>
    <x v="12"/>
    <s v="True"/>
    <s v="USD1"/>
    <n v="3.96"/>
    <n v="3.96"/>
    <s v="2%D10"/>
    <d v="2020-12-08T00:00:00"/>
    <s v="USMF"/>
    <s v="Test7260/400"/>
    <d v="2020-11-28T23:37:05"/>
    <s v="USD"/>
    <d v="2020-11-28T00:00:00"/>
    <d v="2020-12-12T00:00:00"/>
    <s v="RF_alnfmb"/>
    <x v="1"/>
    <s v="CHECK"/>
    <s v="Net14"/>
    <s v="11223344556677889900112233"/>
    <x v="2"/>
    <x v="3"/>
    <s v="US-111"/>
    <x v="0"/>
    <s v="[]"/>
    <x v="0"/>
    <x v="0"/>
  </r>
  <r>
    <n v="90"/>
    <x v="12"/>
    <s v="True"/>
    <s v="USD1"/>
    <n v="1.8"/>
    <n v="1.8"/>
    <s v="2%D10"/>
    <d v="2020-12-08T00:00:00"/>
    <s v="USMF"/>
    <s v="Test7260/400"/>
    <d v="2020-11-28T23:36:35"/>
    <s v="USD"/>
    <d v="2020-11-28T00:00:00"/>
    <d v="2020-12-12T00:00:00"/>
    <s v="RF_fkrydu"/>
    <x v="1"/>
    <s v="CHECK"/>
    <s v="Net14"/>
    <s v="11223344556677889900112233"/>
    <x v="0"/>
    <x v="3"/>
    <s v="US-111"/>
    <x v="0"/>
    <s v="[]"/>
    <x v="0"/>
    <x v="0"/>
  </r>
  <r>
    <n v="243.5"/>
    <x v="16"/>
    <s v="True"/>
    <s v="USD1"/>
    <n v="4.87"/>
    <n v="4.87"/>
    <s v="2%D10"/>
    <d v="2020-12-08T00:00:00"/>
    <s v="USMF"/>
    <s v="Test7260/400"/>
    <d v="2020-11-28T23:32:11"/>
    <s v="USD"/>
    <d v="2020-11-28T00:00:00"/>
    <d v="2020-12-12T00:00:00"/>
    <s v="RF_ygzoda"/>
    <x v="1"/>
    <s v="CHECK"/>
    <s v="Net14"/>
    <s v="11223344556677889900112233"/>
    <x v="0"/>
    <x v="3"/>
    <s v="US-111"/>
    <x v="0"/>
    <s v="[]"/>
    <x v="0"/>
    <x v="0"/>
  </r>
  <r>
    <n v="107.25"/>
    <x v="17"/>
    <s v="True"/>
    <s v="USD1"/>
    <n v="3.96"/>
    <n v="3.96"/>
    <s v="2%D10"/>
    <d v="2020-12-08T00:00:00"/>
    <s v="USMF"/>
    <s v="Test7260/400"/>
    <d v="2020-11-28T23:32:08"/>
    <s v="USD"/>
    <d v="2020-11-28T00:00:00"/>
    <d v="2020-12-12T00:00:00"/>
    <s v="RF_yebhug"/>
    <x v="1"/>
    <s v="CHECK"/>
    <s v="Net14"/>
    <s v="11223344556677889900112233"/>
    <x v="0"/>
    <x v="3"/>
    <s v="US-111"/>
    <x v="0"/>
    <s v="[]"/>
    <x v="0"/>
    <x v="0"/>
  </r>
  <r>
    <n v="121.75"/>
    <x v="8"/>
    <s v="True"/>
    <s v="USD1"/>
    <n v="3.96"/>
    <n v="3.96"/>
    <s v="2%D10"/>
    <d v="2020-12-08T00:00:00"/>
    <s v="USMF"/>
    <s v="Test7260/400"/>
    <d v="2020-11-28T23:32:06"/>
    <s v="USD"/>
    <d v="2020-11-28T00:00:00"/>
    <d v="2020-12-12T00:00:00"/>
    <s v="RF_scjqsm"/>
    <x v="1"/>
    <s v="CHECK"/>
    <s v="Net14"/>
    <s v="11223344556677889900112233"/>
    <x v="0"/>
    <x v="3"/>
    <s v="US-111"/>
    <x v="0"/>
    <s v="[]"/>
    <x v="0"/>
    <x v="0"/>
  </r>
  <r>
    <n v="214.5"/>
    <x v="19"/>
    <s v="True"/>
    <s v="USD1"/>
    <n v="3.96"/>
    <n v="3.96"/>
    <s v="2%D10"/>
    <d v="2020-12-08T00:00:00"/>
    <s v="USMF"/>
    <s v="Test7260/400"/>
    <d v="2020-11-28T23:32:04"/>
    <s v="USD"/>
    <d v="2020-11-28T00:00:00"/>
    <d v="2020-12-12T00:00:00"/>
    <s v="RF_elikqc"/>
    <x v="1"/>
    <s v="CHECK"/>
    <s v="Net14"/>
    <s v="11223344556677889900112233"/>
    <x v="0"/>
    <x v="3"/>
    <s v="US-111"/>
    <x v="0"/>
    <s v="[]"/>
    <x v="0"/>
    <x v="0"/>
  </r>
  <r>
    <n v="121.75"/>
    <x v="8"/>
    <s v="True"/>
    <s v="USD1"/>
    <n v="3.96"/>
    <n v="3.96"/>
    <s v="2%D10"/>
    <d v="2020-12-08T00:00:00"/>
    <s v="USMF"/>
    <s v="Test7260/400"/>
    <d v="2020-11-28T23:31:56"/>
    <s v="USD"/>
    <d v="2020-11-28T00:00:00"/>
    <d v="2020-12-12T00:00:00"/>
    <s v="RF_uwljio"/>
    <x v="1"/>
    <s v="CHECK"/>
    <s v="Net14"/>
    <s v="11223344556677889900112233"/>
    <x v="2"/>
    <x v="3"/>
    <s v="US-111"/>
    <x v="0"/>
    <s v="[]"/>
    <x v="0"/>
    <x v="0"/>
  </r>
  <r>
    <n v="107.25"/>
    <x v="17"/>
    <s v="True"/>
    <s v="USD1"/>
    <n v="3.96"/>
    <n v="3.96"/>
    <s v="2%D10"/>
    <d v="2020-12-08T00:00:00"/>
    <s v="USMF"/>
    <s v="Test7260/400"/>
    <d v="2020-11-28T23:31:54"/>
    <s v="USD"/>
    <d v="2020-11-28T00:00:00"/>
    <d v="2020-12-12T00:00:00"/>
    <s v="RF_slprvw"/>
    <x v="1"/>
    <s v="CHECK"/>
    <s v="Net14"/>
    <s v="11223344556677889900112233"/>
    <x v="0"/>
    <x v="3"/>
    <s v="US-111"/>
    <x v="0"/>
    <s v="[]"/>
    <x v="0"/>
    <x v="0"/>
  </r>
  <r>
    <n v="243.5"/>
    <x v="16"/>
    <s v="True"/>
    <s v="USD1"/>
    <n v="4.87"/>
    <n v="4.87"/>
    <s v="2%D10"/>
    <d v="2020-12-08T00:00:00"/>
    <s v="USMF"/>
    <s v="Test7260/400"/>
    <d v="2020-11-28T23:31:51"/>
    <s v="USD"/>
    <d v="2020-11-28T00:00:00"/>
    <d v="2020-12-12T00:00:00"/>
    <s v="RF_mdmpyb"/>
    <x v="1"/>
    <s v="CHECK"/>
    <s v="Net14"/>
    <s v="11223344556677889900112233"/>
    <x v="0"/>
    <x v="3"/>
    <s v="US-111"/>
    <x v="0"/>
    <s v="[]"/>
    <x v="0"/>
    <x v="0"/>
  </r>
  <r>
    <n v="53.63"/>
    <x v="18"/>
    <s v="True"/>
    <s v="USD1"/>
    <n v="3.96"/>
    <n v="3.96"/>
    <s v="2%D10"/>
    <d v="2020-12-08T00:00:00"/>
    <s v="USMF"/>
    <s v="Test7260/400"/>
    <d v="2020-11-28T23:31:49"/>
    <s v="USD"/>
    <d v="2020-11-28T00:00:00"/>
    <d v="2020-12-12T00:00:00"/>
    <s v="RF_hvaqgy"/>
    <x v="1"/>
    <s v="CHECK"/>
    <s v="Net14"/>
    <s v="11223344556677889900112233"/>
    <x v="0"/>
    <x v="3"/>
    <s v="US-111"/>
    <x v="0"/>
    <s v="[]"/>
    <x v="0"/>
    <x v="0"/>
  </r>
  <r>
    <n v="198.18"/>
    <x v="0"/>
    <s v="True"/>
    <s v="USD1"/>
    <n v="3.96"/>
    <n v="3.96"/>
    <s v="2%D10"/>
    <d v="2020-12-08T00:00:00"/>
    <s v="USMF"/>
    <s v="Test7260/400"/>
    <d v="2020-11-28T23:19:41"/>
    <s v="USD"/>
    <d v="2020-11-28T00:00:00"/>
    <d v="2020-12-12T00:00:00"/>
    <s v="RF_qycszz"/>
    <x v="0"/>
    <s v="CHECK"/>
    <s v="Net14"/>
    <s v="11223344556677889900112233"/>
    <x v="0"/>
    <x v="3"/>
    <s v="US-111"/>
    <x v="0"/>
    <s v="[]"/>
    <x v="0"/>
    <x v="0"/>
  </r>
  <r>
    <n v="198.18"/>
    <x v="0"/>
    <s v="True"/>
    <s v="USD1"/>
    <n v="3.96"/>
    <n v="3.96"/>
    <s v="2%D10"/>
    <d v="2020-12-08T00:00:00"/>
    <s v="USMF"/>
    <s v="Test7260/400"/>
    <d v="2020-11-28T23:19:34"/>
    <s v="EUR"/>
    <d v="2020-11-28T00:00:00"/>
    <d v="2020-12-12T00:00:00"/>
    <s v="RF_laviow"/>
    <x v="0"/>
    <s v="CHECK"/>
    <s v="Net14"/>
    <s v="11223344556677889900112233"/>
    <x v="0"/>
    <x v="3"/>
    <s v="US-111"/>
    <x v="0"/>
    <s v="[]"/>
    <x v="0"/>
    <x v="0"/>
  </r>
  <r>
    <n v="121.75"/>
    <x v="8"/>
    <s v="True"/>
    <s v="USD1"/>
    <n v="0"/>
    <n v="0"/>
    <s v="2%D10"/>
    <d v="2020-12-08T00:00:00"/>
    <s v="USMF"/>
    <m/>
    <d v="2020-11-28T17:52:29"/>
    <s v="USD"/>
    <d v="2020-11-28T00:00:00"/>
    <d v="2020-12-12T00:00:00"/>
    <s v="RF_nhqkbx"/>
    <x v="2"/>
    <s v="CHECK"/>
    <s v="Net14"/>
    <s v="11223344556677889900112233"/>
    <x v="0"/>
    <x v="3"/>
    <s v="US-111"/>
    <x v="0"/>
    <s v="[]"/>
    <x v="0"/>
    <x v="0"/>
  </r>
  <r>
    <n v="90"/>
    <x v="12"/>
    <s v="True"/>
    <s v="USD1"/>
    <n v="1.8"/>
    <n v="1.8"/>
    <s v="2%D10"/>
    <d v="2020-12-08T00:00:00"/>
    <s v="USMF"/>
    <s v="Test7260/400"/>
    <d v="2020-11-28T17:36:27"/>
    <s v="USD"/>
    <d v="2020-11-28T00:00:00"/>
    <d v="2020-12-12T00:00:00"/>
    <s v="RF_zvjrcv"/>
    <x v="1"/>
    <s v="CHECK"/>
    <s v="Net14"/>
    <s v="11223344556677889900112233"/>
    <x v="0"/>
    <x v="3"/>
    <s v="US-111"/>
    <x v="0"/>
    <s v="[]"/>
    <x v="0"/>
    <x v="0"/>
  </r>
  <r>
    <n v="90"/>
    <x v="12"/>
    <s v="True"/>
    <s v="USD1"/>
    <n v="1.8"/>
    <n v="1.8"/>
    <s v="2%D10"/>
    <d v="2020-12-08T00:00:00"/>
    <s v="USMF"/>
    <s v="Test7260/400"/>
    <d v="2020-11-28T17:36:11"/>
    <s v="USD"/>
    <d v="2020-11-28T00:00:00"/>
    <d v="2020-12-12T00:00:00"/>
    <s v="RF_bccvlo"/>
    <x v="1"/>
    <s v="CHECK"/>
    <s v="Net14"/>
    <s v="11223344556677889900112233"/>
    <x v="0"/>
    <x v="3"/>
    <s v="US-111"/>
    <x v="0"/>
    <s v="[]"/>
    <x v="0"/>
    <x v="0"/>
  </r>
  <r>
    <n v="243.5"/>
    <x v="16"/>
    <s v="True"/>
    <s v="USD1"/>
    <n v="4.87"/>
    <n v="4.87"/>
    <s v="2%D10"/>
    <d v="2020-12-08T00:00:00"/>
    <s v="USMF"/>
    <s v="Test7260/400"/>
    <d v="2020-11-28T17:33:26"/>
    <s v="USD"/>
    <d v="2020-11-28T00:00:00"/>
    <d v="2020-12-12T00:00:00"/>
    <s v="RF_dqovat"/>
    <x v="1"/>
    <s v="CHECK"/>
    <s v="Net14"/>
    <s v="11223344556677889900112233"/>
    <x v="0"/>
    <x v="3"/>
    <s v="US-111"/>
    <x v="0"/>
    <s v="[]"/>
    <x v="0"/>
    <x v="0"/>
  </r>
  <r>
    <n v="121.75"/>
    <x v="8"/>
    <s v="True"/>
    <s v="USD1"/>
    <n v="3.96"/>
    <n v="3.96"/>
    <s v="2%D10"/>
    <d v="2020-12-08T00:00:00"/>
    <s v="USMF"/>
    <s v="Test7260/400"/>
    <d v="2020-11-28T17:33:20"/>
    <s v="USD"/>
    <d v="2020-11-28T00:00:00"/>
    <d v="2020-12-12T00:00:00"/>
    <s v="RF_yxmzpd"/>
    <x v="1"/>
    <s v="CHECK"/>
    <s v="Net14"/>
    <s v="11223344556677889900112233"/>
    <x v="0"/>
    <x v="3"/>
    <s v="US-111"/>
    <x v="0"/>
    <s v="[]"/>
    <x v="0"/>
    <x v="0"/>
  </r>
  <r>
    <n v="107.25"/>
    <x v="17"/>
    <s v="True"/>
    <s v="USD1"/>
    <n v="3.96"/>
    <n v="3.96"/>
    <s v="2%D10"/>
    <d v="2020-12-08T00:00:00"/>
    <s v="USMF"/>
    <s v="Test7260/400"/>
    <d v="2020-11-28T17:33:18"/>
    <s v="USD"/>
    <d v="2020-11-28T00:00:00"/>
    <d v="2020-12-12T00:00:00"/>
    <s v="RF_xuryhn"/>
    <x v="1"/>
    <s v="CHECK"/>
    <s v="Net14"/>
    <s v="11223344556677889900112233"/>
    <x v="0"/>
    <x v="3"/>
    <s v="US-111"/>
    <x v="0"/>
    <s v="[]"/>
    <x v="0"/>
    <x v="0"/>
  </r>
  <r>
    <n v="121.75"/>
    <x v="8"/>
    <s v="True"/>
    <s v="USD1"/>
    <n v="2.44"/>
    <n v="2.44"/>
    <s v="2%D10"/>
    <d v="2020-12-08T00:00:00"/>
    <s v="USMF"/>
    <s v="Test7260/400"/>
    <d v="2020-11-28T17:33:15"/>
    <s v="USD"/>
    <d v="2020-11-28T00:00:00"/>
    <d v="2020-12-12T00:00:00"/>
    <s v="RF_qsztcv"/>
    <x v="1"/>
    <s v="CHECK"/>
    <s v="Net14"/>
    <s v="11223344556677889900112233"/>
    <x v="0"/>
    <x v="3"/>
    <s v="US-111"/>
    <x v="0"/>
    <s v="[]"/>
    <x v="0"/>
    <x v="0"/>
  </r>
  <r>
    <n v="53.63"/>
    <x v="18"/>
    <s v="True"/>
    <s v="USD1"/>
    <n v="3.96"/>
    <n v="3.96"/>
    <s v="2%D10"/>
    <d v="2020-12-08T00:00:00"/>
    <s v="USMF"/>
    <s v="Test7260/400"/>
    <d v="2020-11-28T17:33:13"/>
    <s v="USD"/>
    <d v="2020-11-28T00:00:00"/>
    <d v="2020-12-12T00:00:00"/>
    <s v="RF_nskyhf"/>
    <x v="1"/>
    <s v="CHECK"/>
    <s v="Net14"/>
    <s v="11223344556677889900112233"/>
    <x v="0"/>
    <x v="3"/>
    <s v="US-111"/>
    <x v="0"/>
    <s v="[]"/>
    <x v="0"/>
    <x v="0"/>
  </r>
  <r>
    <n v="243.5"/>
    <x v="16"/>
    <s v="True"/>
    <s v="USD1"/>
    <n v="4.87"/>
    <n v="4.87"/>
    <s v="2%D10"/>
    <d v="2020-12-08T00:00:00"/>
    <s v="USMF"/>
    <s v="Test7260/400"/>
    <d v="2020-11-28T17:33:11"/>
    <s v="USD"/>
    <d v="2020-11-28T00:00:00"/>
    <d v="2020-12-12T00:00:00"/>
    <s v="RF_fabipm"/>
    <x v="1"/>
    <s v="CHECK"/>
    <s v="Net14"/>
    <s v="11223344556677889900112233"/>
    <x v="0"/>
    <x v="3"/>
    <s v="US-111"/>
    <x v="0"/>
    <s v="[]"/>
    <x v="0"/>
    <x v="0"/>
  </r>
  <r>
    <n v="107.25"/>
    <x v="17"/>
    <s v="True"/>
    <s v="USD1"/>
    <n v="3.96"/>
    <n v="3.96"/>
    <s v="2%D10"/>
    <d v="2020-12-08T00:00:00"/>
    <s v="USMF"/>
    <s v="Test7260/400"/>
    <d v="2020-11-28T17:33:09"/>
    <s v="USD"/>
    <d v="2020-11-28T00:00:00"/>
    <d v="2020-12-12T00:00:00"/>
    <s v="RF_ayhtyv"/>
    <x v="1"/>
    <s v="CHECK"/>
    <s v="Net14"/>
    <s v="11223344556677889900112233"/>
    <x v="0"/>
    <x v="3"/>
    <s v="US-111"/>
    <x v="0"/>
    <s v="[]"/>
    <x v="0"/>
    <x v="0"/>
  </r>
  <r>
    <n v="214.5"/>
    <x v="19"/>
    <s v="True"/>
    <s v="USD1"/>
    <n v="3.96"/>
    <n v="3.96"/>
    <s v="2%D10"/>
    <d v="2020-12-08T00:00:00"/>
    <s v="USMF"/>
    <s v="Test7260/400"/>
    <d v="2020-11-28T17:33:06"/>
    <s v="USD"/>
    <d v="2020-11-28T00:00:00"/>
    <d v="2020-12-12T00:00:00"/>
    <s v="RF_agmxfm"/>
    <x v="1"/>
    <s v="CHECK"/>
    <s v="Net14"/>
    <s v="11223344556677889900112233"/>
    <x v="0"/>
    <x v="3"/>
    <s v="US-111"/>
    <x v="0"/>
    <s v="[]"/>
    <x v="0"/>
    <x v="0"/>
  </r>
  <r>
    <n v="198.18"/>
    <x v="0"/>
    <s v="True"/>
    <s v="USD1"/>
    <n v="3.96"/>
    <n v="3.96"/>
    <s v="2%D10"/>
    <d v="2020-12-08T00:00:00"/>
    <s v="USMF"/>
    <s v="Test7260/400"/>
    <d v="2020-11-28T17:20:51"/>
    <s v="USD"/>
    <d v="2020-11-28T00:00:00"/>
    <d v="2020-12-12T00:00:00"/>
    <s v="RF_qcwyyy"/>
    <x v="0"/>
    <s v="CHECK"/>
    <s v="Net14"/>
    <s v="11223344556677889900112233"/>
    <x v="0"/>
    <x v="3"/>
    <s v="US-111"/>
    <x v="0"/>
    <s v="[]"/>
    <x v="0"/>
    <x v="0"/>
  </r>
  <r>
    <n v="198.18"/>
    <x v="0"/>
    <s v="True"/>
    <s v="USD1"/>
    <n v="3.96"/>
    <n v="3.96"/>
    <s v="2%D10"/>
    <d v="2020-12-08T00:00:00"/>
    <s v="USMF"/>
    <s v="Test7260/400"/>
    <d v="2020-11-28T17:20:37"/>
    <s v="EUR"/>
    <d v="2020-11-28T00:00:00"/>
    <d v="2020-12-12T00:00:00"/>
    <s v="RF_brsuba"/>
    <x v="0"/>
    <s v="CHECK"/>
    <s v="Net14"/>
    <s v="11223344556677889900112233"/>
    <x v="0"/>
    <x v="3"/>
    <s v="US-111"/>
    <x v="0"/>
    <s v="[]"/>
    <x v="0"/>
    <x v="0"/>
  </r>
  <r>
    <n v="121.75"/>
    <x v="8"/>
    <s v="True"/>
    <s v="USD1"/>
    <n v="0"/>
    <n v="0"/>
    <s v="2%D10"/>
    <d v="2020-12-07T00:00:00"/>
    <s v="USMF"/>
    <m/>
    <d v="2020-11-27T23:53:40"/>
    <s v="USD"/>
    <d v="2020-11-27T00:00:00"/>
    <d v="2020-12-11T00:00:00"/>
    <s v="RF_ghhehg"/>
    <x v="2"/>
    <s v="CHECK"/>
    <s v="Net14"/>
    <s v="11223344556677889900112233"/>
    <x v="1"/>
    <x v="4"/>
    <s v="US-111"/>
    <x v="0"/>
    <s v="[]"/>
    <x v="0"/>
    <x v="0"/>
  </r>
  <r>
    <n v="90"/>
    <x v="12"/>
    <s v="True"/>
    <s v="USD1"/>
    <n v="1.8"/>
    <n v="1.8"/>
    <s v="2%D10"/>
    <d v="2020-12-07T00:00:00"/>
    <s v="USMF"/>
    <s v="Test7260/400"/>
    <d v="2020-11-27T23:39:23"/>
    <s v="USD"/>
    <d v="2020-11-27T00:00:00"/>
    <d v="2020-12-11T00:00:00"/>
    <s v="RF_unavqc"/>
    <x v="1"/>
    <s v="CHECK"/>
    <s v="Net14"/>
    <s v="11223344556677889900112233"/>
    <x v="0"/>
    <x v="4"/>
    <s v="US-111"/>
    <x v="0"/>
    <s v="[]"/>
    <x v="0"/>
    <x v="0"/>
  </r>
  <r>
    <n v="90"/>
    <x v="12"/>
    <s v="True"/>
    <s v="USD1"/>
    <n v="1.8"/>
    <n v="1.8"/>
    <s v="2%D10"/>
    <d v="2020-12-07T00:00:00"/>
    <s v="USMF"/>
    <s v="Test7260/400"/>
    <d v="2020-11-27T23:39:21"/>
    <s v="USD"/>
    <d v="2020-11-27T00:00:00"/>
    <d v="2020-12-11T00:00:00"/>
    <s v="RF_nksqra"/>
    <x v="1"/>
    <s v="CHECK"/>
    <s v="Net14"/>
    <s v="11223344556677889900112233"/>
    <x v="0"/>
    <x v="4"/>
    <s v="US-111"/>
    <x v="0"/>
    <s v="[]"/>
    <x v="0"/>
    <x v="0"/>
  </r>
  <r>
    <n v="198.18"/>
    <x v="0"/>
    <s v="True"/>
    <s v="USD1"/>
    <n v="3.96"/>
    <n v="3.96"/>
    <s v="2%D10"/>
    <d v="2020-12-07T00:00:00"/>
    <s v="USMF"/>
    <s v="Test7260/400"/>
    <d v="2020-11-27T23:36:07"/>
    <s v="USD"/>
    <d v="2020-11-27T00:00:00"/>
    <d v="2020-12-11T00:00:00"/>
    <s v="RF_uxigav"/>
    <x v="1"/>
    <s v="CHECK"/>
    <s v="Net14"/>
    <s v="11223344556677889900112233"/>
    <x v="2"/>
    <x v="4"/>
    <s v="US-111"/>
    <x v="0"/>
    <s v="[]"/>
    <x v="0"/>
    <x v="0"/>
  </r>
  <r>
    <n v="214.5"/>
    <x v="19"/>
    <s v="True"/>
    <s v="USD1"/>
    <n v="3.96"/>
    <n v="3.96"/>
    <s v="2%D10"/>
    <d v="2020-12-07T00:00:00"/>
    <s v="USMF"/>
    <s v="Test7260/400"/>
    <d v="2020-11-27T23:36:04"/>
    <s v="USD"/>
    <d v="2020-11-27T00:00:00"/>
    <d v="2020-12-11T00:00:00"/>
    <s v="RF_uqvait"/>
    <x v="1"/>
    <s v="CHECK"/>
    <s v="Net14"/>
    <s v="11223344556677889900112233"/>
    <x v="0"/>
    <x v="4"/>
    <s v="US-111"/>
    <x v="0"/>
    <s v="[]"/>
    <x v="0"/>
    <x v="0"/>
  </r>
  <r>
    <n v="243.5"/>
    <x v="16"/>
    <s v="True"/>
    <s v="USD1"/>
    <n v="3.96"/>
    <n v="3.96"/>
    <s v="2%D10"/>
    <d v="2020-12-07T00:00:00"/>
    <s v="USMF"/>
    <s v="Test7260/400"/>
    <d v="2020-11-27T23:36:01"/>
    <s v="USD"/>
    <d v="2020-11-27T00:00:00"/>
    <d v="2020-12-11T00:00:00"/>
    <s v="RF_fqxgrm"/>
    <x v="1"/>
    <s v="CHECK"/>
    <s v="Net14"/>
    <s v="11223344556677889900112233"/>
    <x v="2"/>
    <x v="4"/>
    <s v="US-111"/>
    <x v="0"/>
    <s v="[]"/>
    <x v="0"/>
    <x v="0"/>
  </r>
  <r>
    <n v="121.75"/>
    <x v="8"/>
    <s v="True"/>
    <s v="USD1"/>
    <n v="3.96"/>
    <n v="3.96"/>
    <s v="2%D10"/>
    <d v="2020-12-07T00:00:00"/>
    <s v="USMF"/>
    <s v="Test7260/400"/>
    <d v="2020-11-27T23:35:52"/>
    <s v="USD"/>
    <d v="2020-11-27T00:00:00"/>
    <d v="2020-12-11T00:00:00"/>
    <s v="RF_wfpxvq"/>
    <x v="1"/>
    <s v="CHECK"/>
    <s v="Net14"/>
    <s v="11223344556677889900112233"/>
    <x v="0"/>
    <x v="4"/>
    <s v="US-111"/>
    <x v="0"/>
    <s v="[]"/>
    <x v="0"/>
    <x v="0"/>
  </r>
  <r>
    <n v="107.25"/>
    <x v="17"/>
    <s v="True"/>
    <s v="USD1"/>
    <n v="3.96"/>
    <n v="3.96"/>
    <s v="2%D10"/>
    <d v="2020-12-07T00:00:00"/>
    <s v="USMF"/>
    <s v="Test7260/400"/>
    <d v="2020-11-27T23:35:50"/>
    <s v="USD"/>
    <d v="2020-11-27T00:00:00"/>
    <d v="2020-12-11T00:00:00"/>
    <s v="RF_uawijd"/>
    <x v="1"/>
    <s v="CHECK"/>
    <s v="Net14"/>
    <s v="11223344556677889900112233"/>
    <x v="0"/>
    <x v="4"/>
    <s v="US-111"/>
    <x v="0"/>
    <s v="[]"/>
    <x v="0"/>
    <x v="0"/>
  </r>
  <r>
    <n v="121.75"/>
    <x v="8"/>
    <s v="True"/>
    <s v="USD1"/>
    <n v="2.44"/>
    <n v="2.44"/>
    <s v="2%D10"/>
    <d v="2020-12-07T00:00:00"/>
    <s v="USMF"/>
    <s v="Test7260/400"/>
    <d v="2020-11-27T23:35:47"/>
    <s v="USD"/>
    <d v="2020-11-27T00:00:00"/>
    <d v="2020-12-11T00:00:00"/>
    <s v="RF_qmyith"/>
    <x v="1"/>
    <s v="CHECK"/>
    <s v="Net14"/>
    <s v="11223344556677889900112233"/>
    <x v="0"/>
    <x v="4"/>
    <s v="US-111"/>
    <x v="0"/>
    <s v="[]"/>
    <x v="0"/>
    <x v="0"/>
  </r>
  <r>
    <n v="243.5"/>
    <x v="16"/>
    <s v="True"/>
    <s v="USD1"/>
    <n v="4.87"/>
    <n v="4.87"/>
    <s v="2%D10"/>
    <d v="2020-12-07T00:00:00"/>
    <s v="USMF"/>
    <s v="Test7260/400"/>
    <d v="2020-11-27T23:35:45"/>
    <s v="USD"/>
    <d v="2020-11-27T00:00:00"/>
    <d v="2020-12-11T00:00:00"/>
    <s v="RF_hvxryw"/>
    <x v="1"/>
    <s v="CHECK"/>
    <s v="Net14"/>
    <s v="11223344556677889900112233"/>
    <x v="1"/>
    <x v="4"/>
    <s v="US-111"/>
    <x v="0"/>
    <s v="[]"/>
    <x v="0"/>
    <x v="0"/>
  </r>
  <r>
    <n v="107.25"/>
    <x v="17"/>
    <s v="True"/>
    <s v="USD1"/>
    <n v="3.96"/>
    <n v="3.96"/>
    <s v="2%D10"/>
    <d v="2020-12-07T00:00:00"/>
    <s v="USMF"/>
    <s v="Test7260/400"/>
    <d v="2020-11-27T23:35:30"/>
    <s v="USD"/>
    <d v="2020-11-27T00:00:00"/>
    <d v="2020-12-11T00:00:00"/>
    <s v="RF_ounfgk"/>
    <x v="1"/>
    <s v="CHECK"/>
    <s v="Net14"/>
    <s v="11223344556677889900112233"/>
    <x v="0"/>
    <x v="4"/>
    <s v="US-111"/>
    <x v="0"/>
    <s v="[]"/>
    <x v="0"/>
    <x v="0"/>
  </r>
  <r>
    <n v="198.18"/>
    <x v="0"/>
    <s v="True"/>
    <s v="USD1"/>
    <n v="3.96"/>
    <n v="3.96"/>
    <s v="2%D10"/>
    <d v="2020-12-07T00:00:00"/>
    <s v="USMF"/>
    <s v="Test7260/400"/>
    <d v="2020-11-27T23:21:40"/>
    <s v="EUR"/>
    <d v="2020-11-27T00:00:00"/>
    <d v="2020-12-11T00:00:00"/>
    <s v="RF_bwenps"/>
    <x v="0"/>
    <s v="CHECK"/>
    <s v="Net14"/>
    <s v="11223344556677889900112233"/>
    <x v="0"/>
    <x v="4"/>
    <s v="US-111"/>
    <x v="0"/>
    <s v="[]"/>
    <x v="0"/>
    <x v="0"/>
  </r>
  <r>
    <n v="198.18"/>
    <x v="0"/>
    <s v="True"/>
    <s v="USD1"/>
    <n v="3.96"/>
    <n v="3.96"/>
    <s v="2%D10"/>
    <d v="2020-12-07T00:00:00"/>
    <s v="USMF"/>
    <s v="Test7260/400"/>
    <d v="2020-11-27T23:20:59"/>
    <s v="USD"/>
    <d v="2020-11-27T00:00:00"/>
    <d v="2020-12-11T00:00:00"/>
    <s v="RF_yzaepf"/>
    <x v="0"/>
    <s v="CHECK"/>
    <s v="Net14"/>
    <s v="11223344556677889900112233"/>
    <x v="0"/>
    <x v="4"/>
    <s v="US-111"/>
    <x v="0"/>
    <s v="[]"/>
    <x v="0"/>
    <x v="0"/>
  </r>
  <r>
    <n v="121.75"/>
    <x v="8"/>
    <s v="True"/>
    <s v="USD1"/>
    <n v="0"/>
    <n v="0"/>
    <s v="2%D10"/>
    <d v="2020-12-07T00:00:00"/>
    <s v="USMF"/>
    <m/>
    <d v="2020-11-27T17:55:31"/>
    <s v="USD"/>
    <d v="2020-11-27T00:00:00"/>
    <d v="2020-12-11T00:00:00"/>
    <s v="RF_gasfic"/>
    <x v="2"/>
    <s v="CHECK"/>
    <s v="Net14"/>
    <s v="11223344556677889900112233"/>
    <x v="0"/>
    <x v="4"/>
    <s v="US-111"/>
    <x v="0"/>
    <s v="[]"/>
    <x v="0"/>
    <x v="0"/>
  </r>
  <r>
    <n v="90"/>
    <x v="12"/>
    <s v="True"/>
    <s v="USD1"/>
    <n v="1.8"/>
    <n v="1.8"/>
    <s v="2%D10"/>
    <d v="2020-12-07T00:00:00"/>
    <s v="USMF"/>
    <s v="Test7260/400"/>
    <d v="2020-11-27T17:40:05"/>
    <s v="USD"/>
    <d v="2020-11-27T00:00:00"/>
    <d v="2020-12-11T00:00:00"/>
    <s v="RF_ugzdbo"/>
    <x v="1"/>
    <s v="CHECK"/>
    <s v="Net14"/>
    <s v="11223344556677889900112233"/>
    <x v="0"/>
    <x v="4"/>
    <s v="US-111"/>
    <x v="0"/>
    <s v="[]"/>
    <x v="0"/>
    <x v="0"/>
  </r>
  <r>
    <n v="90"/>
    <x v="12"/>
    <s v="True"/>
    <s v="USD1"/>
    <n v="1.8"/>
    <n v="1.8"/>
    <s v="2%D10"/>
    <d v="2020-12-07T00:00:00"/>
    <s v="USMF"/>
    <s v="Test7260/400"/>
    <d v="2020-11-27T17:40:02"/>
    <s v="USD"/>
    <d v="2020-11-27T00:00:00"/>
    <d v="2020-12-11T00:00:00"/>
    <s v="RF_mysvet"/>
    <x v="1"/>
    <s v="CHECK"/>
    <s v="Net14"/>
    <s v="11223344556677889900112233"/>
    <x v="0"/>
    <x v="4"/>
    <s v="US-111"/>
    <x v="0"/>
    <s v="[]"/>
    <x v="0"/>
    <x v="0"/>
  </r>
  <r>
    <n v="121.75"/>
    <x v="8"/>
    <s v="True"/>
    <s v="USD1"/>
    <n v="3.96"/>
    <n v="3.96"/>
    <s v="2%D10"/>
    <d v="2020-12-07T00:00:00"/>
    <s v="USMF"/>
    <s v="Test7260/400"/>
    <d v="2020-11-27T17:36:55"/>
    <s v="USD"/>
    <d v="2020-11-27T00:00:00"/>
    <d v="2020-12-11T00:00:00"/>
    <s v="RF_zwhdow"/>
    <x v="1"/>
    <s v="CHECK"/>
    <s v="Net14"/>
    <s v="11223344556677889900112233"/>
    <x v="0"/>
    <x v="4"/>
    <s v="US-111"/>
    <x v="0"/>
    <s v="[]"/>
    <x v="0"/>
    <x v="0"/>
  </r>
  <r>
    <n v="214.5"/>
    <x v="19"/>
    <s v="True"/>
    <s v="USD1"/>
    <n v="3.96"/>
    <n v="3.96"/>
    <s v="2%D10"/>
    <d v="2020-12-07T00:00:00"/>
    <s v="USMF"/>
    <s v="Test7260/400"/>
    <d v="2020-11-27T17:36:53"/>
    <s v="USD"/>
    <d v="2020-11-27T00:00:00"/>
    <d v="2020-12-11T00:00:00"/>
    <s v="RF_zelgxk"/>
    <x v="1"/>
    <s v="CHECK"/>
    <s v="Net14"/>
    <s v="11223344556677889900112233"/>
    <x v="0"/>
    <x v="4"/>
    <s v="US-111"/>
    <x v="0"/>
    <s v="[]"/>
    <x v="0"/>
    <x v="0"/>
  </r>
  <r>
    <n v="121.75"/>
    <x v="8"/>
    <s v="True"/>
    <s v="USD1"/>
    <n v="2.44"/>
    <n v="2.44"/>
    <s v="2%D10"/>
    <d v="2020-12-07T00:00:00"/>
    <s v="USMF"/>
    <s v="Test7260/400"/>
    <d v="2020-11-27T17:36:50"/>
    <s v="USD"/>
    <d v="2020-11-27T00:00:00"/>
    <d v="2020-12-11T00:00:00"/>
    <s v="RF_wruzgv"/>
    <x v="1"/>
    <s v="CHECK"/>
    <s v="Net14"/>
    <s v="11223344556677889900112233"/>
    <x v="0"/>
    <x v="4"/>
    <s v="US-111"/>
    <x v="0"/>
    <s v="[]"/>
    <x v="0"/>
    <x v="0"/>
  </r>
  <r>
    <n v="107.25"/>
    <x v="17"/>
    <s v="True"/>
    <s v="USD1"/>
    <n v="3.96"/>
    <n v="3.96"/>
    <s v="2%D10"/>
    <d v="2020-12-07T00:00:00"/>
    <s v="USMF"/>
    <s v="Test7260/400"/>
    <d v="2020-11-27T17:36:47"/>
    <s v="USD"/>
    <d v="2020-11-27T00:00:00"/>
    <d v="2020-12-11T00:00:00"/>
    <s v="RF_vfkerl"/>
    <x v="1"/>
    <s v="CHECK"/>
    <s v="Net14"/>
    <s v="11223344556677889900112233"/>
    <x v="1"/>
    <x v="4"/>
    <s v="US-111"/>
    <x v="0"/>
    <s v="[]"/>
    <x v="0"/>
    <x v="0"/>
  </r>
  <r>
    <n v="53.63"/>
    <x v="18"/>
    <s v="True"/>
    <s v="USD1"/>
    <n v="3.96"/>
    <n v="3.96"/>
    <s v="2%D10"/>
    <d v="2020-12-07T00:00:00"/>
    <s v="USMF"/>
    <s v="Test7260/400"/>
    <d v="2020-11-27T17:36:45"/>
    <s v="USD"/>
    <d v="2020-11-27T00:00:00"/>
    <d v="2020-12-11T00:00:00"/>
    <s v="RF_jhwqcb"/>
    <x v="1"/>
    <s v="CHECK"/>
    <s v="Net14"/>
    <s v="11223344556677889900112233"/>
    <x v="0"/>
    <x v="4"/>
    <s v="US-111"/>
    <x v="0"/>
    <s v="[]"/>
    <x v="0"/>
    <x v="0"/>
  </r>
  <r>
    <n v="107.25"/>
    <x v="17"/>
    <s v="True"/>
    <s v="USD1"/>
    <n v="3.96"/>
    <n v="3.96"/>
    <s v="2%D10"/>
    <d v="2020-12-07T00:00:00"/>
    <s v="USMF"/>
    <s v="Test7260/400"/>
    <d v="2020-11-27T17:36:43"/>
    <s v="USD"/>
    <d v="2020-11-27T00:00:00"/>
    <d v="2020-12-11T00:00:00"/>
    <s v="RF_gglzvn"/>
    <x v="1"/>
    <s v="CHECK"/>
    <s v="Net14"/>
    <s v="11223344556677889900112233"/>
    <x v="0"/>
    <x v="4"/>
    <s v="US-111"/>
    <x v="0"/>
    <s v="[]"/>
    <x v="0"/>
    <x v="0"/>
  </r>
  <r>
    <n v="243.5"/>
    <x v="16"/>
    <s v="True"/>
    <s v="USD1"/>
    <n v="4.87"/>
    <n v="4.87"/>
    <s v="2%D10"/>
    <d v="2020-12-07T00:00:00"/>
    <s v="USMF"/>
    <s v="Test7260/400"/>
    <d v="2020-11-27T17:36:41"/>
    <s v="USD"/>
    <d v="2020-11-27T00:00:00"/>
    <d v="2020-12-11T00:00:00"/>
    <s v="RF_dbuqum"/>
    <x v="1"/>
    <s v="CHECK"/>
    <s v="Net14"/>
    <s v="11223344556677889900112233"/>
    <x v="0"/>
    <x v="4"/>
    <s v="US-111"/>
    <x v="0"/>
    <s v="[]"/>
    <x v="0"/>
    <x v="0"/>
  </r>
  <r>
    <n v="243.5"/>
    <x v="16"/>
    <s v="True"/>
    <s v="USD1"/>
    <n v="4.87"/>
    <n v="4.87"/>
    <s v="2%D10"/>
    <d v="2020-12-07T00:00:00"/>
    <s v="USMF"/>
    <s v="Test7260/400"/>
    <d v="2020-11-27T17:36:02"/>
    <s v="USD"/>
    <d v="2020-11-27T00:00:00"/>
    <d v="2020-12-11T00:00:00"/>
    <s v="RF_tauowl"/>
    <x v="1"/>
    <s v="CHECK"/>
    <s v="Net14"/>
    <s v="11223344556677889900112233"/>
    <x v="0"/>
    <x v="4"/>
    <s v="US-111"/>
    <x v="0"/>
    <s v="[]"/>
    <x v="0"/>
    <x v="0"/>
  </r>
  <r>
    <n v="198.18"/>
    <x v="0"/>
    <s v="True"/>
    <s v="USD1"/>
    <n v="3.96"/>
    <n v="3.96"/>
    <s v="2%D10"/>
    <d v="2020-12-07T00:00:00"/>
    <s v="USMF"/>
    <s v="Test7260/400"/>
    <d v="2020-11-27T17:23:36"/>
    <s v="USD"/>
    <d v="2020-11-27T00:00:00"/>
    <d v="2020-12-11T00:00:00"/>
    <s v="RF_zchhxu"/>
    <x v="0"/>
    <s v="CHECK"/>
    <s v="Net14"/>
    <s v="11223344556677889900112233"/>
    <x v="0"/>
    <x v="4"/>
    <s v="US-111"/>
    <x v="0"/>
    <s v="[]"/>
    <x v="0"/>
    <x v="0"/>
  </r>
  <r>
    <n v="198.18"/>
    <x v="0"/>
    <s v="True"/>
    <s v="USD1"/>
    <n v="3.96"/>
    <n v="3.96"/>
    <s v="2%D10"/>
    <d v="2020-12-07T00:00:00"/>
    <s v="USMF"/>
    <s v="Test7260/400"/>
    <d v="2020-11-27T17:23:24"/>
    <s v="EUR"/>
    <d v="2020-11-27T00:00:00"/>
    <d v="2020-12-11T00:00:00"/>
    <s v="RF_kpwetx"/>
    <x v="0"/>
    <s v="CHECK"/>
    <s v="Net14"/>
    <s v="11223344556677889900112233"/>
    <x v="0"/>
    <x v="4"/>
    <s v="US-111"/>
    <x v="0"/>
    <s v="[]"/>
    <x v="0"/>
    <x v="0"/>
  </r>
  <r>
    <n v="198.18"/>
    <x v="0"/>
    <s v="True"/>
    <s v="USD1"/>
    <n v="3.96"/>
    <n v="3.96"/>
    <s v="2%D10"/>
    <d v="2020-12-07T00:00:00"/>
    <s v="USMF"/>
    <s v="Test7260/400"/>
    <d v="2020-11-27T15:44:49"/>
    <s v="USD"/>
    <d v="2020-11-27T00:00:00"/>
    <d v="2020-12-11T00:00:00"/>
    <s v="RF_qyspih"/>
    <x v="0"/>
    <s v="CHECK"/>
    <s v="Net14"/>
    <s v="11223344556677889900112233"/>
    <x v="0"/>
    <x v="4"/>
    <s v="US-111"/>
    <x v="0"/>
    <s v="[]"/>
    <x v="0"/>
    <x v="0"/>
  </r>
  <r>
    <n v="198.18"/>
    <x v="0"/>
    <s v="True"/>
    <s v="USD1"/>
    <n v="3.96"/>
    <n v="3.96"/>
    <s v="2%D10"/>
    <d v="2020-12-07T00:00:00"/>
    <s v="USMF"/>
    <s v="Test7260/400"/>
    <d v="2020-11-27T15:44:14"/>
    <s v="USD"/>
    <d v="2020-11-27T00:00:00"/>
    <d v="2020-12-11T00:00:00"/>
    <s v="RF_qyspih"/>
    <x v="0"/>
    <s v="CHECK"/>
    <s v="Net14"/>
    <s v="11223344556677889900112233"/>
    <x v="3"/>
    <x v="4"/>
    <s v="US-111"/>
    <x v="0"/>
    <s v="[]"/>
    <x v="0"/>
    <x v="0"/>
  </r>
  <r>
    <n v="198.18"/>
    <x v="0"/>
    <s v="True"/>
    <s v="USD1"/>
    <n v="3.96"/>
    <n v="3.96"/>
    <s v="2%D10"/>
    <d v="2020-12-07T00:00:00"/>
    <s v="USMF"/>
    <s v="Test7260/400"/>
    <d v="2020-11-27T15:04:59"/>
    <s v="USD"/>
    <d v="2020-11-27T00:00:00"/>
    <d v="2020-12-11T00:00:00"/>
    <s v="RF_xnzkle"/>
    <x v="0"/>
    <s v="CHECK"/>
    <s v="Net14"/>
    <s v="11223344556677889900112233"/>
    <x v="0"/>
    <x v="4"/>
    <s v="US-111"/>
    <x v="0"/>
    <s v="[]"/>
    <x v="0"/>
    <x v="0"/>
  </r>
  <r>
    <n v="198.18"/>
    <x v="0"/>
    <s v="True"/>
    <s v="USD1"/>
    <n v="3.96"/>
    <n v="3.96"/>
    <s v="2%D10"/>
    <d v="2020-12-07T00:00:00"/>
    <s v="USMF"/>
    <s v="Test7260/400"/>
    <d v="2020-11-27T14:59:44"/>
    <s v="USD"/>
    <d v="2020-11-27T00:00:00"/>
    <d v="2020-12-11T00:00:00"/>
    <s v="RF_ttdund"/>
    <x v="0"/>
    <s v="CHECK"/>
    <s v="Net14"/>
    <s v="11223344556677889900112233"/>
    <x v="1"/>
    <x v="4"/>
    <s v="US-111"/>
    <x v="0"/>
    <s v="[]"/>
    <x v="0"/>
    <x v="0"/>
  </r>
  <r>
    <n v="198.18"/>
    <x v="0"/>
    <s v="True"/>
    <s v="USD1"/>
    <n v="3.96"/>
    <n v="3.96"/>
    <s v="2%D10"/>
    <d v="2020-12-07T00:00:00"/>
    <s v="USMF"/>
    <s v="Test7260/400"/>
    <d v="2020-11-27T14:59:29"/>
    <s v="USD"/>
    <d v="2020-11-27T00:00:00"/>
    <d v="2020-12-11T00:00:00"/>
    <s v="RF_hsanla"/>
    <x v="0"/>
    <s v="CHECK"/>
    <s v="Net14"/>
    <s v="11223344556677889900112233"/>
    <x v="1"/>
    <x v="4"/>
    <s v="US-111"/>
    <x v="0"/>
    <s v="[]"/>
    <x v="0"/>
    <x v="0"/>
  </r>
  <r>
    <n v="198.18"/>
    <x v="0"/>
    <s v="True"/>
    <s v="USD1"/>
    <n v="3.96"/>
    <n v="3.96"/>
    <s v="2%D10"/>
    <d v="2020-12-07T00:00:00"/>
    <s v="USMF"/>
    <s v="Test7260/400"/>
    <d v="2020-11-27T14:59:18"/>
    <s v="USD"/>
    <d v="2020-11-27T00:00:00"/>
    <d v="2020-12-11T00:00:00"/>
    <s v="RF_quehrf"/>
    <x v="0"/>
    <s v="CHECK"/>
    <s v="Net14"/>
    <s v="11223344556677889900112233"/>
    <x v="2"/>
    <x v="4"/>
    <s v="US-111"/>
    <x v="0"/>
    <s v="[]"/>
    <x v="0"/>
    <x v="0"/>
  </r>
  <r>
    <n v="198.18"/>
    <x v="0"/>
    <s v="True"/>
    <s v="USD1"/>
    <n v="3.96"/>
    <n v="3.96"/>
    <s v="2%D10"/>
    <d v="2020-12-07T00:00:00"/>
    <s v="USMF"/>
    <s v="Test7260/400"/>
    <d v="2020-11-27T14:59:16"/>
    <s v="USD"/>
    <d v="2020-11-27T00:00:00"/>
    <d v="2020-12-11T00:00:00"/>
    <s v="RF_hscghl"/>
    <x v="0"/>
    <s v="CHECK"/>
    <s v="Net14"/>
    <s v="11223344556677889900112233"/>
    <x v="2"/>
    <x v="4"/>
    <s v="US-111"/>
    <x v="0"/>
    <s v="[]"/>
    <x v="0"/>
    <x v="0"/>
  </r>
  <r>
    <n v="198.18"/>
    <x v="0"/>
    <s v="True"/>
    <s v="USD1"/>
    <n v="3.96"/>
    <n v="3.96"/>
    <s v="2%D10"/>
    <d v="2020-12-07T00:00:00"/>
    <s v="USMF"/>
    <s v="Test7260/400"/>
    <d v="2020-11-27T14:59:14"/>
    <s v="USD"/>
    <d v="2020-11-27T00:00:00"/>
    <d v="2020-12-11T00:00:00"/>
    <s v="RF_anfwva"/>
    <x v="0"/>
    <s v="CHECK"/>
    <s v="Net14"/>
    <s v="11223344556677889900112233"/>
    <x v="2"/>
    <x v="4"/>
    <s v="US-111"/>
    <x v="0"/>
    <s v="[]"/>
    <x v="0"/>
    <x v="0"/>
  </r>
  <r>
    <n v="198.18"/>
    <x v="0"/>
    <s v="True"/>
    <s v="USD1"/>
    <n v="3.96"/>
    <n v="3.96"/>
    <s v="2%D10"/>
    <d v="2020-12-07T00:00:00"/>
    <s v="USMF"/>
    <s v="Test7260/400"/>
    <d v="2020-11-27T14:59:05"/>
    <s v="USD"/>
    <d v="2020-11-27T00:00:00"/>
    <d v="2020-12-11T00:00:00"/>
    <s v="RF_tnpyvz"/>
    <x v="0"/>
    <s v="CHECK"/>
    <s v="Net14"/>
    <s v="11223344556677889900112233"/>
    <x v="2"/>
    <x v="4"/>
    <s v="US-111"/>
    <x v="0"/>
    <s v="[]"/>
    <x v="0"/>
    <x v="0"/>
  </r>
  <r>
    <n v="198.18"/>
    <x v="0"/>
    <s v="True"/>
    <s v="USD1"/>
    <n v="3.96"/>
    <n v="3.96"/>
    <s v="2%D10"/>
    <d v="2020-12-07T00:00:00"/>
    <s v="USMF"/>
    <s v="Test7260/400"/>
    <d v="2020-11-27T14:59:03"/>
    <s v="EUR"/>
    <d v="2020-11-27T00:00:00"/>
    <d v="2020-12-11T00:00:00"/>
    <s v="RF_tmzjdk"/>
    <x v="0"/>
    <s v="CHECK"/>
    <s v="Net14"/>
    <s v="11223344556677889900112233"/>
    <x v="2"/>
    <x v="4"/>
    <s v="US-111"/>
    <x v="0"/>
    <s v="[]"/>
    <x v="0"/>
    <x v="0"/>
  </r>
  <r>
    <n v="198.18"/>
    <x v="0"/>
    <s v="True"/>
    <s v="USD1"/>
    <n v="3.96"/>
    <n v="3.96"/>
    <s v="2%D10"/>
    <d v="2020-12-07T00:00:00"/>
    <s v="USMF"/>
    <s v="Test7260/400"/>
    <d v="2020-11-27T14:59:01"/>
    <s v="USD"/>
    <d v="2020-11-27T00:00:00"/>
    <d v="2020-12-11T00:00:00"/>
    <s v="RF_dpmtga"/>
    <x v="0"/>
    <s v="CHECK"/>
    <s v="Net14"/>
    <s v="11223344556677889900112233"/>
    <x v="1"/>
    <x v="4"/>
    <s v="US-111"/>
    <x v="0"/>
    <s v="[]"/>
    <x v="0"/>
    <x v="0"/>
  </r>
  <r>
    <n v="198.18"/>
    <x v="0"/>
    <s v="True"/>
    <s v="USD1"/>
    <n v="3.96"/>
    <n v="3.96"/>
    <s v="2%D10"/>
    <d v="2020-12-07T00:00:00"/>
    <s v="USMF"/>
    <s v="Test7260/400"/>
    <d v="2020-11-27T14:58:59"/>
    <s v="USD"/>
    <d v="2020-11-27T00:00:00"/>
    <d v="2020-12-11T00:00:00"/>
    <s v="RF_azkzfr"/>
    <x v="0"/>
    <s v="CHECK"/>
    <s v="Net14"/>
    <s v="11223344556677889900112233"/>
    <x v="2"/>
    <x v="4"/>
    <s v="US-111"/>
    <x v="0"/>
    <s v="[]"/>
    <x v="0"/>
    <x v="0"/>
  </r>
  <r>
    <n v="198.18"/>
    <x v="0"/>
    <s v="True"/>
    <s v="USD1"/>
    <n v="3.96"/>
    <n v="3.96"/>
    <s v="2%D10"/>
    <d v="2020-12-07T00:00:00"/>
    <s v="USMF"/>
    <s v="Test7260/400"/>
    <d v="2020-11-27T14:58:48"/>
    <s v="USD"/>
    <d v="2020-11-27T00:00:00"/>
    <d v="2020-12-11T00:00:00"/>
    <s v="RF_mvqwnw"/>
    <x v="0"/>
    <s v="CHECK"/>
    <s v="Net14"/>
    <s v="11223344556677889900112233"/>
    <x v="2"/>
    <x v="4"/>
    <s v="US-111"/>
    <x v="0"/>
    <s v="[]"/>
    <x v="0"/>
    <x v="0"/>
  </r>
  <r>
    <n v="198.18"/>
    <x v="0"/>
    <s v="True"/>
    <s v="USD1"/>
    <n v="3.96"/>
    <n v="3.96"/>
    <s v="2%D10"/>
    <d v="2020-12-07T00:00:00"/>
    <s v="USMF"/>
    <s v="Test7260/400"/>
    <d v="2020-11-27T14:58:46"/>
    <s v="USD"/>
    <d v="2020-11-27T00:00:00"/>
    <d v="2020-12-11T00:00:00"/>
    <s v="RF_lgcbvn"/>
    <x v="0"/>
    <s v="CHECK"/>
    <s v="Net14"/>
    <s v="11223344556677889900112233"/>
    <x v="2"/>
    <x v="4"/>
    <s v="US-111"/>
    <x v="0"/>
    <s v="[]"/>
    <x v="0"/>
    <x v="0"/>
  </r>
  <r>
    <n v="198.18"/>
    <x v="0"/>
    <s v="True"/>
    <s v="USD1"/>
    <n v="3.96"/>
    <n v="3.96"/>
    <s v="2%D10"/>
    <d v="2020-12-07T00:00:00"/>
    <s v="USMF"/>
    <s v="Test7260/400"/>
    <d v="2020-11-27T14:58:44"/>
    <s v="USD"/>
    <d v="2020-11-27T00:00:00"/>
    <d v="2020-12-11T00:00:00"/>
    <s v="RF_jksafx"/>
    <x v="0"/>
    <s v="CHECK"/>
    <s v="Net14"/>
    <s v="11223344556677889900112233"/>
    <x v="2"/>
    <x v="4"/>
    <s v="US-111"/>
    <x v="0"/>
    <s v="[]"/>
    <x v="0"/>
    <x v="0"/>
  </r>
  <r>
    <n v="198.18"/>
    <x v="0"/>
    <s v="True"/>
    <s v="USD1"/>
    <n v="3.96"/>
    <n v="3.96"/>
    <s v="2%D10"/>
    <d v="2020-12-07T00:00:00"/>
    <s v="USMF"/>
    <s v="Test7260/400"/>
    <d v="2020-11-27T14:58:33"/>
    <s v="USD"/>
    <d v="2020-11-27T00:00:00"/>
    <d v="2020-12-11T00:00:00"/>
    <s v="RF_zkndkt"/>
    <x v="0"/>
    <s v="CHECK"/>
    <s v="Net14"/>
    <s v="11223344556677889900112233"/>
    <x v="2"/>
    <x v="4"/>
    <s v="US-111"/>
    <x v="0"/>
    <s v="[]"/>
    <x v="0"/>
    <x v="0"/>
  </r>
  <r>
    <n v="198.18"/>
    <x v="0"/>
    <s v="True"/>
    <s v="USD1"/>
    <n v="3.96"/>
    <n v="3.96"/>
    <s v="2%D10"/>
    <d v="2020-12-07T00:00:00"/>
    <s v="USMF"/>
    <s v="Test7260/400"/>
    <d v="2020-11-27T14:58:31"/>
    <s v="USD"/>
    <d v="2020-11-27T00:00:00"/>
    <d v="2020-12-11T00:00:00"/>
    <s v="RF_sbqdno"/>
    <x v="0"/>
    <s v="CHECK"/>
    <s v="Net14"/>
    <s v="11223344556677889900112233"/>
    <x v="0"/>
    <x v="4"/>
    <s v="US-111"/>
    <x v="0"/>
    <s v="[]"/>
    <x v="0"/>
    <x v="0"/>
  </r>
  <r>
    <n v="198.18"/>
    <x v="0"/>
    <s v="True"/>
    <s v="USD1"/>
    <n v="3.96"/>
    <n v="3.96"/>
    <s v="2%D10"/>
    <d v="2020-12-07T00:00:00"/>
    <s v="USMF"/>
    <s v="Test7260/400"/>
    <d v="2020-11-27T14:58:29"/>
    <s v="USD"/>
    <d v="2020-11-27T00:00:00"/>
    <d v="2020-12-11T00:00:00"/>
    <s v="RF_hyrelp"/>
    <x v="0"/>
    <s v="CHECK"/>
    <s v="Net14"/>
    <s v="11223344556677889900112233"/>
    <x v="2"/>
    <x v="4"/>
    <s v="US-111"/>
    <x v="0"/>
    <s v="[]"/>
    <x v="0"/>
    <x v="0"/>
  </r>
  <r>
    <n v="198.18"/>
    <x v="0"/>
    <s v="True"/>
    <s v="USD1"/>
    <n v="3.96"/>
    <n v="3.96"/>
    <s v="2%D10"/>
    <d v="2020-12-07T00:00:00"/>
    <s v="USMF"/>
    <s v="Test7260/400"/>
    <d v="2020-11-27T14:58:22"/>
    <s v="USD"/>
    <d v="2020-11-27T00:00:00"/>
    <d v="2020-12-11T00:00:00"/>
    <s v="RF_svxvec"/>
    <x v="0"/>
    <s v="CHECK"/>
    <s v="Net14"/>
    <s v="11223344556677889900112233"/>
    <x v="2"/>
    <x v="4"/>
    <s v="US-111"/>
    <x v="0"/>
    <s v="[]"/>
    <x v="0"/>
    <x v="0"/>
  </r>
  <r>
    <n v="198.18"/>
    <x v="0"/>
    <s v="True"/>
    <s v="USD1"/>
    <n v="3.96"/>
    <n v="3.96"/>
    <s v="2%D10"/>
    <d v="2020-12-07T00:00:00"/>
    <s v="USMF"/>
    <s v="Test7260/400"/>
    <d v="2020-11-27T14:58:20"/>
    <s v="USD"/>
    <d v="2020-11-27T00:00:00"/>
    <d v="2020-12-11T00:00:00"/>
    <s v="RF_owfdxh"/>
    <x v="0"/>
    <s v="CHECK"/>
    <s v="Net14"/>
    <s v="11223344556677889900112233"/>
    <x v="2"/>
    <x v="4"/>
    <s v="US-111"/>
    <x v="0"/>
    <s v="[]"/>
    <x v="0"/>
    <x v="0"/>
  </r>
  <r>
    <n v="198.18"/>
    <x v="0"/>
    <s v="True"/>
    <s v="USD1"/>
    <n v="3.96"/>
    <n v="3.96"/>
    <s v="2%D10"/>
    <d v="2020-12-07T00:00:00"/>
    <s v="USMF"/>
    <s v="Test7260/400"/>
    <d v="2020-11-27T14:58:18"/>
    <s v="USD"/>
    <d v="2020-11-27T00:00:00"/>
    <d v="2020-12-11T00:00:00"/>
    <s v="RF_okbixi"/>
    <x v="0"/>
    <s v="CHECK"/>
    <s v="Net14"/>
    <s v="11223344556677889900112233"/>
    <x v="2"/>
    <x v="4"/>
    <s v="US-111"/>
    <x v="0"/>
    <s v="[]"/>
    <x v="0"/>
    <x v="0"/>
  </r>
  <r>
    <n v="198.18"/>
    <x v="0"/>
    <s v="True"/>
    <s v="USD1"/>
    <n v="3.96"/>
    <n v="3.96"/>
    <s v="2%D10"/>
    <d v="2020-12-07T00:00:00"/>
    <s v="USMF"/>
    <s v="Test7260/400"/>
    <d v="2020-11-27T14:58:16"/>
    <s v="USD"/>
    <d v="2020-11-27T00:00:00"/>
    <d v="2020-12-11T00:00:00"/>
    <s v="RF_ktynkh"/>
    <x v="0"/>
    <s v="CHECK"/>
    <s v="Net14"/>
    <s v="11223344556677889900112233"/>
    <x v="2"/>
    <x v="4"/>
    <s v="US-111"/>
    <x v="0"/>
    <s v="[]"/>
    <x v="0"/>
    <x v="0"/>
  </r>
  <r>
    <n v="198.18"/>
    <x v="0"/>
    <s v="True"/>
    <s v="USD1"/>
    <n v="3.96"/>
    <n v="3.96"/>
    <s v="2%D10"/>
    <d v="2020-12-07T00:00:00"/>
    <s v="USMF"/>
    <s v="Test7260/400"/>
    <d v="2020-11-27T14:58:13"/>
    <s v="USD"/>
    <d v="2020-11-27T00:00:00"/>
    <d v="2020-12-11T00:00:00"/>
    <s v="RF_kjxnrm"/>
    <x v="0"/>
    <s v="CHECK"/>
    <s v="Net14"/>
    <s v="11223344556677889900112233"/>
    <x v="2"/>
    <x v="4"/>
    <s v="US-111"/>
    <x v="0"/>
    <s v="[]"/>
    <x v="0"/>
    <x v="0"/>
  </r>
  <r>
    <n v="198.18"/>
    <x v="0"/>
    <s v="True"/>
    <s v="USD1"/>
    <n v="3.96"/>
    <n v="3.96"/>
    <s v="2%D10"/>
    <d v="2020-12-07T00:00:00"/>
    <s v="USMF"/>
    <s v="Test7260/400"/>
    <d v="2020-11-27T14:57:59"/>
    <s v="USD"/>
    <d v="2020-11-27T00:00:00"/>
    <d v="2020-12-11T00:00:00"/>
    <s v="RF_uuotsg"/>
    <x v="0"/>
    <s v="CHECK"/>
    <s v="Net14"/>
    <s v="11223344556677889900112233"/>
    <x v="2"/>
    <x v="4"/>
    <s v="US-111"/>
    <x v="0"/>
    <s v="[]"/>
    <x v="0"/>
    <x v="0"/>
  </r>
  <r>
    <n v="198.18"/>
    <x v="0"/>
    <s v="True"/>
    <s v="USD1"/>
    <n v="3.96"/>
    <n v="3.96"/>
    <s v="2%D10"/>
    <d v="2020-12-07T00:00:00"/>
    <s v="USMF"/>
    <s v="Test7260/400"/>
    <d v="2020-11-27T14:57:52"/>
    <s v="USD"/>
    <d v="2020-11-27T00:00:00"/>
    <d v="2020-12-11T00:00:00"/>
    <s v="RF_zpfidk"/>
    <x v="0"/>
    <s v="CHECK"/>
    <s v="Net14"/>
    <s v="11223344556677889900112233"/>
    <x v="2"/>
    <x v="4"/>
    <s v="US-111"/>
    <x v="0"/>
    <s v="[]"/>
    <x v="0"/>
    <x v="0"/>
  </r>
  <r>
    <n v="198.18"/>
    <x v="0"/>
    <s v="True"/>
    <s v="USD1"/>
    <n v="3.96"/>
    <n v="3.96"/>
    <s v="2%D10"/>
    <d v="2020-12-07T00:00:00"/>
    <s v="USMF"/>
    <s v="Test7260/400"/>
    <d v="2020-11-27T14:57:50"/>
    <s v="USD"/>
    <d v="2020-11-27T00:00:00"/>
    <d v="2020-12-11T00:00:00"/>
    <s v="RF_tuhnqj"/>
    <x v="0"/>
    <s v="CHECK"/>
    <s v="Net14"/>
    <s v="11223344556677889900112233"/>
    <x v="2"/>
    <x v="4"/>
    <s v="US-111"/>
    <x v="0"/>
    <s v="[]"/>
    <x v="0"/>
    <x v="0"/>
  </r>
  <r>
    <n v="198.18"/>
    <x v="0"/>
    <s v="True"/>
    <s v="USD1"/>
    <n v="3.96"/>
    <n v="3.96"/>
    <s v="2%D10"/>
    <d v="2020-12-07T00:00:00"/>
    <s v="USMF"/>
    <s v="Test7260/400"/>
    <d v="2020-11-27T14:57:48"/>
    <s v="USD"/>
    <d v="2020-11-27T00:00:00"/>
    <d v="2020-12-11T00:00:00"/>
    <s v="RF_olpcxg"/>
    <x v="0"/>
    <s v="CHECK"/>
    <s v="Net14"/>
    <s v="11223344556677889900112233"/>
    <x v="2"/>
    <x v="4"/>
    <s v="US-111"/>
    <x v="0"/>
    <s v="[]"/>
    <x v="0"/>
    <x v="0"/>
  </r>
  <r>
    <n v="198.18"/>
    <x v="0"/>
    <s v="True"/>
    <s v="USD1"/>
    <n v="3.96"/>
    <n v="3.96"/>
    <s v="2%D10"/>
    <d v="2020-12-07T00:00:00"/>
    <s v="USMF"/>
    <s v="Test7260/400"/>
    <d v="2020-11-27T14:57:46"/>
    <s v="USD"/>
    <d v="2020-11-27T00:00:00"/>
    <d v="2020-12-11T00:00:00"/>
    <s v="RF_oeeack"/>
    <x v="0"/>
    <s v="CHECK"/>
    <s v="Net14"/>
    <s v="11223344556677889900112233"/>
    <x v="0"/>
    <x v="4"/>
    <s v="US-111"/>
    <x v="0"/>
    <s v="[]"/>
    <x v="0"/>
    <x v="0"/>
  </r>
  <r>
    <n v="198.18"/>
    <x v="0"/>
    <s v="True"/>
    <s v="USD1"/>
    <n v="3.96"/>
    <n v="3.96"/>
    <s v="2%D10"/>
    <d v="2020-12-07T00:00:00"/>
    <s v="USMF"/>
    <s v="Test7260/400"/>
    <d v="2020-11-27T14:57:44"/>
    <s v="USD"/>
    <d v="2020-11-27T00:00:00"/>
    <d v="2020-12-11T00:00:00"/>
    <s v="RF_izzbqw"/>
    <x v="0"/>
    <s v="CHECK"/>
    <s v="Net14"/>
    <s v="11223344556677889900112233"/>
    <x v="0"/>
    <x v="4"/>
    <s v="US-111"/>
    <x v="0"/>
    <s v="[]"/>
    <x v="0"/>
    <x v="0"/>
  </r>
  <r>
    <n v="198.18"/>
    <x v="0"/>
    <s v="True"/>
    <s v="USD1"/>
    <n v="3.96"/>
    <n v="3.96"/>
    <s v="2%D10"/>
    <d v="2020-12-07T00:00:00"/>
    <s v="USMF"/>
    <s v="Test7260/400"/>
    <d v="2020-11-27T14:57:31"/>
    <s v="USD"/>
    <d v="2020-11-27T00:00:00"/>
    <d v="2020-12-11T00:00:00"/>
    <s v="RF_njivzm"/>
    <x v="0"/>
    <s v="CHECK"/>
    <s v="Net14"/>
    <s v="11223344556677889900112233"/>
    <x v="0"/>
    <x v="4"/>
    <s v="US-111"/>
    <x v="0"/>
    <s v="[]"/>
    <x v="0"/>
    <x v="0"/>
  </r>
  <r>
    <n v="198.18"/>
    <x v="0"/>
    <s v="True"/>
    <s v="USD1"/>
    <n v="3.96"/>
    <n v="3.96"/>
    <s v="2%D10"/>
    <d v="2020-12-07T00:00:00"/>
    <s v="USMF"/>
    <s v="Test7260/400"/>
    <d v="2020-11-27T14:57:29"/>
    <s v="USD"/>
    <d v="2020-11-27T00:00:00"/>
    <d v="2020-12-11T00:00:00"/>
    <s v="RF_gbpzzx"/>
    <x v="0"/>
    <s v="CHECK"/>
    <s v="Net14"/>
    <s v="11223344556677889900112233"/>
    <x v="0"/>
    <x v="4"/>
    <s v="US-111"/>
    <x v="0"/>
    <s v="[]"/>
    <x v="0"/>
    <x v="0"/>
  </r>
  <r>
    <n v="198.18"/>
    <x v="0"/>
    <s v="True"/>
    <s v="USD1"/>
    <n v="3.96"/>
    <n v="3.96"/>
    <s v="2%D10"/>
    <d v="2020-12-07T00:00:00"/>
    <s v="USMF"/>
    <s v="Test7260/400"/>
    <d v="2020-11-27T14:57:06"/>
    <s v="USD"/>
    <d v="2020-11-27T00:00:00"/>
    <d v="2020-12-11T00:00:00"/>
    <s v="RF_zcdcla"/>
    <x v="0"/>
    <s v="CHECK"/>
    <s v="Net14"/>
    <s v="11223344556677889900112233"/>
    <x v="0"/>
    <x v="4"/>
    <s v="US-111"/>
    <x v="0"/>
    <s v="[]"/>
    <x v="0"/>
    <x v="0"/>
  </r>
  <r>
    <n v="198.18"/>
    <x v="0"/>
    <s v="True"/>
    <s v="USD1"/>
    <n v="3.96"/>
    <n v="3.96"/>
    <s v="2%D10"/>
    <d v="2020-12-07T00:00:00"/>
    <s v="USMF"/>
    <s v="Test7260/400"/>
    <d v="2020-11-27T14:57:03"/>
    <s v="USD"/>
    <d v="2020-11-27T00:00:00"/>
    <d v="2020-12-11T00:00:00"/>
    <s v="RF_udgehf"/>
    <x v="0"/>
    <s v="CHECK"/>
    <s v="Net14"/>
    <s v="11223344556677889900112233"/>
    <x v="0"/>
    <x v="4"/>
    <s v="US-111"/>
    <x v="0"/>
    <s v="[]"/>
    <x v="0"/>
    <x v="0"/>
  </r>
  <r>
    <n v="198.18"/>
    <x v="0"/>
    <s v="True"/>
    <s v="USD1"/>
    <n v="3.96"/>
    <n v="3.96"/>
    <s v="2%D10"/>
    <d v="2020-12-07T00:00:00"/>
    <s v="USMF"/>
    <s v="Test7260/400"/>
    <d v="2020-11-27T14:57:01"/>
    <s v="EUR"/>
    <d v="2020-11-27T00:00:00"/>
    <d v="2020-12-11T00:00:00"/>
    <s v="RF_szffsy"/>
    <x v="0"/>
    <s v="CHECK"/>
    <s v="Net14"/>
    <s v="11223344556677889900112233"/>
    <x v="0"/>
    <x v="4"/>
    <s v="US-111"/>
    <x v="0"/>
    <s v="[]"/>
    <x v="0"/>
    <x v="0"/>
  </r>
  <r>
    <n v="198.18"/>
    <x v="0"/>
    <s v="True"/>
    <s v="USD1"/>
    <n v="3.96"/>
    <n v="3.96"/>
    <s v="2%D10"/>
    <d v="2020-12-07T00:00:00"/>
    <s v="USMF"/>
    <s v="Test7260/400"/>
    <d v="2020-11-27T14:56:59"/>
    <s v="USD"/>
    <d v="2020-11-27T00:00:00"/>
    <d v="2020-12-11T00:00:00"/>
    <s v="RF_pwkmcc"/>
    <x v="0"/>
    <s v="CHECK"/>
    <s v="Net14"/>
    <s v="11223344556677889900112233"/>
    <x v="0"/>
    <x v="4"/>
    <s v="US-111"/>
    <x v="0"/>
    <s v="[]"/>
    <x v="0"/>
    <x v="0"/>
  </r>
  <r>
    <n v="198.18"/>
    <x v="0"/>
    <s v="True"/>
    <s v="USD1"/>
    <n v="3.96"/>
    <n v="3.96"/>
    <s v="2%D10"/>
    <d v="2020-12-07T00:00:00"/>
    <s v="USMF"/>
    <s v="Test7260/400"/>
    <d v="2020-11-27T14:56:57"/>
    <s v="USD"/>
    <d v="2020-11-27T00:00:00"/>
    <d v="2020-12-11T00:00:00"/>
    <s v="RF_ipxfvm"/>
    <x v="0"/>
    <s v="CHECK"/>
    <s v="Net14"/>
    <s v="11223344556677889900112233"/>
    <x v="0"/>
    <x v="4"/>
    <s v="US-111"/>
    <x v="0"/>
    <s v="[]"/>
    <x v="0"/>
    <x v="0"/>
  </r>
  <r>
    <n v="198.18"/>
    <x v="0"/>
    <s v="True"/>
    <s v="USD1"/>
    <n v="3.96"/>
    <n v="3.96"/>
    <s v="2%D10"/>
    <d v="2020-12-07T00:00:00"/>
    <s v="USMF"/>
    <s v="Test7260/400"/>
    <d v="2020-11-27T14:56:54"/>
    <s v="EUR"/>
    <d v="2020-11-27T00:00:00"/>
    <d v="2020-12-11T00:00:00"/>
    <s v="RF_hoiqgk"/>
    <x v="0"/>
    <s v="CHECK"/>
    <s v="Net14"/>
    <s v="11223344556677889900112233"/>
    <x v="0"/>
    <x v="4"/>
    <s v="US-111"/>
    <x v="0"/>
    <s v="[]"/>
    <x v="0"/>
    <x v="0"/>
  </r>
  <r>
    <n v="198.18"/>
    <x v="0"/>
    <s v="True"/>
    <s v="USD1"/>
    <n v="3.96"/>
    <n v="3.96"/>
    <s v="2%D10"/>
    <d v="2020-12-07T00:00:00"/>
    <s v="USMF"/>
    <s v="Test7260/400"/>
    <d v="2020-11-27T14:56:52"/>
    <s v="EUR"/>
    <d v="2020-11-27T00:00:00"/>
    <d v="2020-12-11T00:00:00"/>
    <s v="RF_fbvmbk"/>
    <x v="0"/>
    <s v="CHECK"/>
    <s v="Net14"/>
    <s v="11223344556677889900112233"/>
    <x v="0"/>
    <x v="4"/>
    <s v="US-111"/>
    <x v="0"/>
    <s v="[]"/>
    <x v="0"/>
    <x v="0"/>
  </r>
  <r>
    <n v="198.18"/>
    <x v="0"/>
    <s v="True"/>
    <s v="USD1"/>
    <n v="3.96"/>
    <n v="3.96"/>
    <s v="2%D10"/>
    <d v="2020-12-07T00:00:00"/>
    <s v="USMF"/>
    <s v="Test7260/400"/>
    <d v="2020-11-27T14:56:50"/>
    <s v="USD"/>
    <d v="2020-11-27T00:00:00"/>
    <d v="2020-12-11T00:00:00"/>
    <s v="RF_cecgvi"/>
    <x v="0"/>
    <s v="CHECK"/>
    <s v="Net14"/>
    <s v="11223344556677889900112233"/>
    <x v="0"/>
    <x v="4"/>
    <s v="US-111"/>
    <x v="0"/>
    <s v="[]"/>
    <x v="0"/>
    <x v="0"/>
  </r>
  <r>
    <n v="198.18"/>
    <x v="0"/>
    <s v="True"/>
    <s v="USD1"/>
    <n v="3.96"/>
    <n v="3.96"/>
    <s v="2%D10"/>
    <d v="2020-12-07T00:00:00"/>
    <s v="USMF"/>
    <s v="Test7260/400"/>
    <d v="2020-11-27T14:55:35"/>
    <s v="USD"/>
    <d v="2020-11-27T00:00:00"/>
    <d v="2020-12-11T00:00:00"/>
    <s v="RF_zqponp"/>
    <x v="0"/>
    <s v="CHECK"/>
    <s v="Net14"/>
    <s v="11223344556677889900112233"/>
    <x v="0"/>
    <x v="4"/>
    <s v="US-111"/>
    <x v="0"/>
    <s v="[]"/>
    <x v="0"/>
    <x v="0"/>
  </r>
  <r>
    <n v="198.18"/>
    <x v="0"/>
    <s v="True"/>
    <s v="USD1"/>
    <n v="3.96"/>
    <n v="3.96"/>
    <s v="2%D10"/>
    <d v="2020-12-07T00:00:00"/>
    <s v="USMF"/>
    <s v="Test7260/400"/>
    <d v="2020-11-27T14:46:05"/>
    <s v="USD"/>
    <d v="2020-11-27T00:00:00"/>
    <d v="2020-12-11T00:00:00"/>
    <s v="RF_trkqav"/>
    <x v="0"/>
    <s v="CHECK"/>
    <s v="Net14"/>
    <s v="11223344556677889900112233"/>
    <x v="0"/>
    <x v="4"/>
    <s v="US-111"/>
    <x v="0"/>
    <s v="[]"/>
    <x v="0"/>
    <x v="0"/>
  </r>
  <r>
    <n v="198.18"/>
    <x v="0"/>
    <s v="True"/>
    <s v="USD1"/>
    <n v="3.96"/>
    <n v="3.96"/>
    <s v="2%D10"/>
    <d v="2020-12-07T00:00:00"/>
    <s v="USMF"/>
    <s v="Test7260/400"/>
    <d v="2020-11-27T14:41:05"/>
    <s v="USD"/>
    <d v="2020-11-27T00:00:00"/>
    <d v="2020-12-11T00:00:00"/>
    <s v="RF_dpamxv"/>
    <x v="0"/>
    <s v="CHECK"/>
    <s v="Net14"/>
    <s v="11223344556677889900112233"/>
    <x v="0"/>
    <x v="4"/>
    <s v="US-111"/>
    <x v="0"/>
    <s v="[]"/>
    <x v="0"/>
    <x v="0"/>
  </r>
  <r>
    <n v="198.18"/>
    <x v="0"/>
    <s v="True"/>
    <s v="USD1"/>
    <n v="3.96"/>
    <n v="3.96"/>
    <s v="2%D10"/>
    <d v="2020-12-07T00:00:00"/>
    <s v="USMF"/>
    <s v="Test7260/400"/>
    <d v="2020-11-27T14:39:05"/>
    <s v="USD"/>
    <d v="2020-11-27T00:00:00"/>
    <d v="2020-12-11T00:00:00"/>
    <s v="RF_nbvcch"/>
    <x v="0"/>
    <s v="CHECK"/>
    <s v="Net14"/>
    <s v="11223344556677889900112233"/>
    <x v="2"/>
    <x v="4"/>
    <s v="US-111"/>
    <x v="0"/>
    <s v="[]"/>
    <x v="0"/>
    <x v="0"/>
  </r>
  <r>
    <n v="198.18"/>
    <x v="0"/>
    <s v="True"/>
    <s v="USD1"/>
    <n v="3.96"/>
    <n v="3.96"/>
    <s v="2%D10"/>
    <d v="2020-12-07T00:00:00"/>
    <s v="USMF"/>
    <s v="Test7260/400"/>
    <d v="2020-11-27T14:24:19"/>
    <s v="USD"/>
    <d v="2020-11-27T00:00:00"/>
    <d v="2020-12-11T00:00:00"/>
    <s v="RF_udieeb"/>
    <x v="0"/>
    <s v="CHECK"/>
    <s v="Net14"/>
    <s v="11223344556677889900112233"/>
    <x v="2"/>
    <x v="4"/>
    <s v="US-111"/>
    <x v="0"/>
    <s v="[]"/>
    <x v="0"/>
    <x v="0"/>
  </r>
  <r>
    <n v="198.18"/>
    <x v="0"/>
    <s v="True"/>
    <s v="USD1"/>
    <n v="3.96"/>
    <n v="3.96"/>
    <s v="2%D10"/>
    <d v="2020-12-07T00:00:00"/>
    <s v="USMF"/>
    <s v="Test7260/400"/>
    <d v="2020-11-27T14:23:34"/>
    <s v="USD"/>
    <d v="2020-11-27T00:00:00"/>
    <d v="2020-12-11T00:00:00"/>
    <s v="RF_tvudyt"/>
    <x v="0"/>
    <s v="CHECK"/>
    <s v="Net14"/>
    <s v="11223344556677889900112233"/>
    <x v="2"/>
    <x v="4"/>
    <s v="US-111"/>
    <x v="0"/>
    <s v="[]"/>
    <x v="0"/>
    <x v="0"/>
  </r>
  <r>
    <n v="198.18"/>
    <x v="0"/>
    <s v="True"/>
    <s v="USD1"/>
    <n v="3.96"/>
    <n v="3.96"/>
    <s v="2%D10"/>
    <d v="2020-12-07T00:00:00"/>
    <s v="USMF"/>
    <s v="Test7260/400"/>
    <d v="2020-11-27T14:20:50"/>
    <s v="USD"/>
    <d v="2020-11-27T00:00:00"/>
    <d v="2020-12-11T00:00:00"/>
    <s v="RF_abnlkc"/>
    <x v="0"/>
    <s v="CHECK"/>
    <s v="Net14"/>
    <s v="11223344556677889900112233"/>
    <x v="2"/>
    <x v="4"/>
    <s v="US-111"/>
    <x v="0"/>
    <s v="[]"/>
    <x v="0"/>
    <x v="0"/>
  </r>
  <r>
    <n v="198.18"/>
    <x v="0"/>
    <s v="True"/>
    <s v="USD1"/>
    <n v="3.96"/>
    <n v="3.96"/>
    <s v="2%D10"/>
    <d v="2020-12-07T00:00:00"/>
    <s v="USMF"/>
    <s v="Test7260/400"/>
    <d v="2020-11-27T14:11:04"/>
    <s v="USD"/>
    <d v="2020-11-27T00:00:00"/>
    <d v="2020-12-11T00:00:00"/>
    <s v="RF_ikfvwm"/>
    <x v="0"/>
    <s v="CHECK"/>
    <s v="Net14"/>
    <s v="11223344556677889900112233"/>
    <x v="2"/>
    <x v="4"/>
    <s v="US-111"/>
    <x v="0"/>
    <s v="[]"/>
    <x v="0"/>
    <x v="0"/>
  </r>
  <r>
    <n v="198.18"/>
    <x v="0"/>
    <s v="True"/>
    <s v="USD1"/>
    <n v="3.96"/>
    <n v="3.96"/>
    <s v="2%D10"/>
    <d v="2020-12-07T00:00:00"/>
    <s v="USMF"/>
    <s v="Test7260/400"/>
    <d v="2020-11-27T14:06:49"/>
    <s v="USD"/>
    <d v="2020-11-27T00:00:00"/>
    <d v="2020-12-11T00:00:00"/>
    <s v="RF_vycddj"/>
    <x v="0"/>
    <s v="CHECK"/>
    <s v="Net14"/>
    <s v="11223344556677889900112233"/>
    <x v="0"/>
    <x v="4"/>
    <s v="US-111"/>
    <x v="0"/>
    <s v="[]"/>
    <x v="0"/>
    <x v="0"/>
  </r>
  <r>
    <n v="198.18"/>
    <x v="0"/>
    <s v="True"/>
    <s v="USD1"/>
    <n v="3.96"/>
    <n v="3.96"/>
    <s v="2%D10"/>
    <d v="2020-12-07T00:00:00"/>
    <s v="USMF"/>
    <s v="Test7260/400"/>
    <d v="2020-11-27T13:52:04"/>
    <s v="USD"/>
    <d v="2020-11-27T00:00:00"/>
    <d v="2020-12-11T00:00:00"/>
    <s v="RF_jwflvs"/>
    <x v="0"/>
    <s v="CHECK"/>
    <s v="Net14"/>
    <s v="11223344556677889900112233"/>
    <x v="0"/>
    <x v="4"/>
    <s v="US-111"/>
    <x v="0"/>
    <s v="[]"/>
    <x v="0"/>
    <x v="0"/>
  </r>
  <r>
    <n v="198.18"/>
    <x v="0"/>
    <s v="True"/>
    <s v="USD1"/>
    <n v="3.96"/>
    <n v="3.96"/>
    <s v="2%D10"/>
    <d v="2020-12-07T00:00:00"/>
    <s v="USMF"/>
    <s v="Test7260/400"/>
    <d v="2020-11-27T13:46:42"/>
    <s v="EUR"/>
    <d v="2020-11-27T00:00:00"/>
    <d v="2020-12-11T00:00:00"/>
    <s v="RF_wdwmid"/>
    <x v="0"/>
    <s v="CHECK"/>
    <s v="Net14"/>
    <s v="11223344556677889900112233"/>
    <x v="0"/>
    <x v="4"/>
    <s v="US-111"/>
    <x v="0"/>
    <s v="[]"/>
    <x v="0"/>
    <x v="0"/>
  </r>
  <r>
    <n v="198.18"/>
    <x v="0"/>
    <s v="True"/>
    <s v="USD1"/>
    <n v="3.96"/>
    <n v="3.96"/>
    <s v="2%D10"/>
    <d v="2020-12-07T00:00:00"/>
    <s v="USMF"/>
    <s v="Test7260/400"/>
    <d v="2020-11-27T13:46:37"/>
    <s v="USD"/>
    <d v="2020-11-27T00:00:00"/>
    <d v="2020-12-11T00:00:00"/>
    <s v="RF_ggjknv"/>
    <x v="0"/>
    <s v="CHECK"/>
    <s v="Net14"/>
    <s v="11223344556677889900112233"/>
    <x v="0"/>
    <x v="4"/>
    <s v="US-111"/>
    <x v="0"/>
    <s v="[]"/>
    <x v="0"/>
    <x v="0"/>
  </r>
  <r>
    <n v="198.18"/>
    <x v="0"/>
    <s v="True"/>
    <s v="USD1"/>
    <n v="3.96"/>
    <n v="3.96"/>
    <s v="2%D10"/>
    <d v="2020-12-07T00:00:00"/>
    <s v="USMF"/>
    <s v="Test7260/400"/>
    <d v="2020-11-27T12:09:17"/>
    <s v="USD"/>
    <d v="2020-11-27T00:00:00"/>
    <d v="2020-12-11T00:00:00"/>
    <s v="RF_kfmugy"/>
    <x v="0"/>
    <s v="CHECK"/>
    <s v="Net14"/>
    <s v="11223344556677889900112233"/>
    <x v="0"/>
    <x v="4"/>
    <s v="US-111"/>
    <x v="0"/>
    <s v="[]"/>
    <x v="0"/>
    <x v="0"/>
  </r>
  <r>
    <n v="198.18"/>
    <x v="0"/>
    <s v="True"/>
    <s v="USD1"/>
    <n v="3.96"/>
    <n v="3.96"/>
    <s v="2%D10"/>
    <d v="2020-12-07T00:00:00"/>
    <s v="USMF"/>
    <s v="Test7260/400"/>
    <d v="2020-11-27T12:05:17"/>
    <s v="USD"/>
    <d v="2020-11-27T00:00:00"/>
    <d v="2020-12-11T00:00:00"/>
    <s v="RF_grjjou"/>
    <x v="0"/>
    <s v="CHECK"/>
    <s v="Net14"/>
    <s v="11223344556677889900112233"/>
    <x v="0"/>
    <x v="4"/>
    <s v="US-111"/>
    <x v="0"/>
    <s v="[]"/>
    <x v="0"/>
    <x v="0"/>
  </r>
  <r>
    <n v="198.18"/>
    <x v="0"/>
    <s v="True"/>
    <s v="USD1"/>
    <n v="3.96"/>
    <n v="3.96"/>
    <s v="2%D10"/>
    <d v="2020-12-07T00:00:00"/>
    <s v="USMF"/>
    <s v="Test7260/400"/>
    <d v="2020-11-27T11:59:48"/>
    <s v="USD"/>
    <d v="2020-11-27T00:00:00"/>
    <d v="2020-12-11T00:00:00"/>
    <s v="RF_hprwpn"/>
    <x v="0"/>
    <s v="CHECK"/>
    <s v="Net14"/>
    <s v="11223344556677889900112233"/>
    <x v="0"/>
    <x v="4"/>
    <s v="US-111"/>
    <x v="0"/>
    <s v="[]"/>
    <x v="0"/>
    <x v="0"/>
  </r>
  <r>
    <n v="198.18"/>
    <x v="0"/>
    <s v="True"/>
    <s v="USD1"/>
    <n v="3.96"/>
    <n v="3.96"/>
    <s v="2%D10"/>
    <d v="2020-12-07T00:00:00"/>
    <s v="USMF"/>
    <s v="Test7260/400"/>
    <d v="2020-11-27T11:58:32"/>
    <s v="USD"/>
    <d v="2020-11-27T00:00:00"/>
    <d v="2020-12-11T00:00:00"/>
    <s v="RF_csybey"/>
    <x v="0"/>
    <s v="CHECK"/>
    <s v="Net14"/>
    <s v="11223344556677889900112233"/>
    <x v="1"/>
    <x v="4"/>
    <s v="US-111"/>
    <x v="0"/>
    <s v="[]"/>
    <x v="0"/>
    <x v="0"/>
  </r>
  <r>
    <n v="198.18"/>
    <x v="0"/>
    <s v="True"/>
    <s v="USD1"/>
    <n v="3.96"/>
    <n v="3.96"/>
    <s v="2%D10"/>
    <d v="2020-12-07T00:00:00"/>
    <s v="USMF"/>
    <s v="Test7260/400"/>
    <d v="2020-11-27T11:56:47"/>
    <s v="USD"/>
    <d v="2020-11-27T00:00:00"/>
    <d v="2020-12-11T00:00:00"/>
    <s v="RF_krautl"/>
    <x v="0"/>
    <s v="CHECK"/>
    <s v="Net14"/>
    <s v="11223344556677889900112233"/>
    <x v="4"/>
    <x v="4"/>
    <s v="US-111"/>
    <x v="0"/>
    <s v="[]"/>
    <x v="0"/>
    <x v="0"/>
  </r>
  <r>
    <n v="100"/>
    <x v="1"/>
    <s v="True"/>
    <s v="USD1"/>
    <n v="2"/>
    <n v="2"/>
    <s v="2%D30"/>
    <d v="2020-12-27T00:00:00"/>
    <s v="USMF"/>
    <m/>
    <d v="2020-11-27T10:47:17"/>
    <s v="USD"/>
    <d v="2020-11-27T00:00:00"/>
    <d v="2020-12-07T00:00:00"/>
    <s v="271120gggg"/>
    <x v="1"/>
    <m/>
    <s v="Net10"/>
    <m/>
    <x v="2"/>
    <x v="4"/>
    <s v="1002"/>
    <x v="9"/>
    <s v="[]"/>
    <x v="0"/>
    <x v="0"/>
  </r>
  <r>
    <n v="0"/>
    <x v="24"/>
    <s v="True"/>
    <m/>
    <n v="0"/>
    <n v="0"/>
    <m/>
    <m/>
    <s v="USMF"/>
    <m/>
    <d v="2020-11-27T10:47:10"/>
    <m/>
    <d v="2020-11-27T00:00:00"/>
    <d v="2020-11-27T00:00:00"/>
    <m/>
    <x v="0"/>
    <m/>
    <m/>
    <m/>
    <x v="2"/>
    <x v="4"/>
    <m/>
    <x v="7"/>
    <s v="[]"/>
    <x v="1"/>
    <x v="1"/>
  </r>
  <r>
    <n v="0"/>
    <x v="24"/>
    <s v="True"/>
    <m/>
    <n v="0"/>
    <n v="0"/>
    <m/>
    <m/>
    <s v="USMF"/>
    <m/>
    <d v="2020-11-27T10:47:03"/>
    <m/>
    <d v="2020-11-27T00:00:00"/>
    <d v="2020-11-27T00:00:00"/>
    <m/>
    <x v="0"/>
    <m/>
    <m/>
    <m/>
    <x v="2"/>
    <x v="4"/>
    <m/>
    <x v="7"/>
    <s v="[]"/>
    <x v="1"/>
    <x v="1"/>
  </r>
  <r>
    <n v="0"/>
    <x v="24"/>
    <s v="True"/>
    <m/>
    <n v="0"/>
    <n v="0"/>
    <m/>
    <m/>
    <s v="USMF"/>
    <m/>
    <d v="2020-11-27T10:46:57"/>
    <m/>
    <d v="2020-11-27T00:00:00"/>
    <d v="2020-11-27T00:00:00"/>
    <m/>
    <x v="0"/>
    <m/>
    <m/>
    <m/>
    <x v="2"/>
    <x v="4"/>
    <m/>
    <x v="7"/>
    <s v="[]"/>
    <x v="1"/>
    <x v="1"/>
  </r>
  <r>
    <n v="0"/>
    <x v="24"/>
    <s v="True"/>
    <m/>
    <n v="0"/>
    <n v="0"/>
    <m/>
    <m/>
    <s v="USMF"/>
    <m/>
    <d v="2020-11-27T10:46:50"/>
    <m/>
    <d v="2020-11-27T00:00:00"/>
    <d v="2020-11-27T00:00:00"/>
    <m/>
    <x v="0"/>
    <m/>
    <m/>
    <m/>
    <x v="2"/>
    <x v="4"/>
    <m/>
    <x v="7"/>
    <s v="[]"/>
    <x v="1"/>
    <x v="1"/>
  </r>
  <r>
    <n v="100"/>
    <x v="1"/>
    <s v="True"/>
    <s v="USD1"/>
    <n v="2"/>
    <n v="2"/>
    <s v="2%D30"/>
    <d v="2020-12-27T00:00:00"/>
    <s v="USMF"/>
    <m/>
    <d v="2020-11-27T10:46:43"/>
    <m/>
    <d v="2020-11-27T00:00:00"/>
    <d v="2020-12-07T00:00:00"/>
    <s v="fgsfg"/>
    <x v="1"/>
    <m/>
    <s v="Net10"/>
    <m/>
    <x v="2"/>
    <x v="4"/>
    <s v="1002"/>
    <x v="9"/>
    <s v="[]"/>
    <x v="0"/>
    <x v="0"/>
  </r>
  <r>
    <n v="0"/>
    <x v="24"/>
    <s v="True"/>
    <m/>
    <n v="0"/>
    <n v="0"/>
    <m/>
    <m/>
    <s v="USMF"/>
    <m/>
    <d v="2020-11-27T10:46:35"/>
    <m/>
    <d v="2020-11-27T00:00:00"/>
    <d v="2020-11-27T00:00:00"/>
    <m/>
    <x v="0"/>
    <m/>
    <m/>
    <m/>
    <x v="2"/>
    <x v="4"/>
    <m/>
    <x v="7"/>
    <s v="[]"/>
    <x v="1"/>
    <x v="1"/>
  </r>
  <r>
    <n v="100"/>
    <x v="1"/>
    <s v="True"/>
    <s v="USD1"/>
    <n v="2"/>
    <n v="2"/>
    <s v="2%D30"/>
    <d v="2020-12-27T00:00:00"/>
    <s v="USMF"/>
    <m/>
    <d v="2020-11-27T10:46:29"/>
    <s v="USD"/>
    <d v="2020-11-27T00:00:00"/>
    <d v="2020-12-07T00:00:00"/>
    <s v="271120svetest2"/>
    <x v="0"/>
    <m/>
    <s v="Net10"/>
    <m/>
    <x v="2"/>
    <x v="4"/>
    <s v="1002"/>
    <x v="9"/>
    <s v="[]"/>
    <x v="0"/>
    <x v="0"/>
  </r>
  <r>
    <n v="100"/>
    <x v="1"/>
    <s v="True"/>
    <s v="USD1"/>
    <n v="2"/>
    <n v="2"/>
    <s v="2%D30"/>
    <d v="2020-12-27T00:00:00"/>
    <s v="USMF"/>
    <m/>
    <d v="2020-11-27T10:46:22"/>
    <s v="USD"/>
    <d v="2020-11-27T00:00:00"/>
    <d v="2020-12-07T00:00:00"/>
    <s v="271120svetest"/>
    <x v="0"/>
    <m/>
    <s v="Net10"/>
    <m/>
    <x v="4"/>
    <x v="4"/>
    <s v="1002"/>
    <x v="9"/>
    <s v="[]"/>
    <x v="0"/>
    <x v="0"/>
  </r>
  <r>
    <n v="0"/>
    <x v="24"/>
    <s v="True"/>
    <m/>
    <n v="0"/>
    <n v="0"/>
    <m/>
    <m/>
    <s v="USMF"/>
    <m/>
    <d v="2020-11-27T10:46:16"/>
    <m/>
    <d v="2020-11-27T00:00:00"/>
    <d v="2020-11-27T00:00:00"/>
    <m/>
    <x v="0"/>
    <m/>
    <m/>
    <m/>
    <x v="2"/>
    <x v="4"/>
    <m/>
    <x v="7"/>
    <s v="[]"/>
    <x v="1"/>
    <x v="1"/>
  </r>
  <r>
    <n v="0"/>
    <x v="24"/>
    <s v="True"/>
    <m/>
    <n v="0"/>
    <n v="0"/>
    <m/>
    <m/>
    <s v="USMF"/>
    <m/>
    <d v="2020-11-27T10:46:09"/>
    <m/>
    <d v="2020-11-27T00:00:00"/>
    <d v="2020-11-27T00:00:00"/>
    <m/>
    <x v="0"/>
    <m/>
    <m/>
    <m/>
    <x v="2"/>
    <x v="4"/>
    <m/>
    <x v="7"/>
    <s v="[]"/>
    <x v="1"/>
    <x v="1"/>
  </r>
  <r>
    <n v="0"/>
    <x v="24"/>
    <s v="True"/>
    <m/>
    <n v="0"/>
    <n v="0"/>
    <m/>
    <m/>
    <s v="USMF"/>
    <m/>
    <d v="2020-11-27T10:46:01"/>
    <m/>
    <d v="2020-11-27T00:00:00"/>
    <d v="2020-11-27T00:00:00"/>
    <m/>
    <x v="0"/>
    <m/>
    <m/>
    <m/>
    <x v="2"/>
    <x v="4"/>
    <m/>
    <x v="7"/>
    <s v="[]"/>
    <x v="1"/>
    <x v="1"/>
  </r>
  <r>
    <n v="198.18"/>
    <x v="0"/>
    <s v="True"/>
    <s v="USD1"/>
    <n v="3.96"/>
    <n v="3.96"/>
    <s v="2%D10"/>
    <d v="2020-12-07T00:00:00"/>
    <s v="USMF"/>
    <s v="Test7260/400"/>
    <d v="2020-11-27T06:49:54"/>
    <s v="USD"/>
    <d v="2020-11-27T00:00:00"/>
    <d v="2020-12-11T00:00:00"/>
    <s v="RF_xmhhuu"/>
    <x v="0"/>
    <s v="CHECK"/>
    <s v="Net14"/>
    <s v="11223344556677889900112233"/>
    <x v="4"/>
    <x v="4"/>
    <s v="US-111"/>
    <x v="0"/>
    <s v="[]"/>
    <x v="0"/>
    <x v="0"/>
  </r>
  <r>
    <n v="121.75"/>
    <x v="8"/>
    <s v="True"/>
    <s v="USD1"/>
    <n v="0"/>
    <n v="0"/>
    <s v="2%D10"/>
    <d v="2020-12-06T00:00:00"/>
    <s v="USMF"/>
    <m/>
    <d v="2020-11-26T23:55:16"/>
    <s v="USD"/>
    <d v="2020-11-26T00:00:00"/>
    <d v="2020-12-10T00:00:00"/>
    <s v="RF_rbdtuh"/>
    <x v="2"/>
    <s v="CHECK"/>
    <s v="Net14"/>
    <s v="11223344556677889900112233"/>
    <x v="0"/>
    <x v="5"/>
    <s v="US-111"/>
    <x v="0"/>
    <s v="[]"/>
    <x v="0"/>
    <x v="0"/>
  </r>
  <r>
    <n v="90"/>
    <x v="12"/>
    <s v="True"/>
    <s v="USD1"/>
    <n v="1.8"/>
    <n v="1.8"/>
    <s v="2%D10"/>
    <d v="2020-12-06T00:00:00"/>
    <s v="USMF"/>
    <s v="Test7260/400"/>
    <d v="2020-11-26T23:41:28"/>
    <s v="USD"/>
    <d v="2020-11-26T00:00:00"/>
    <d v="2020-12-10T00:00:00"/>
    <s v="RF_swctfe"/>
    <x v="1"/>
    <s v="CHECK"/>
    <s v="Net14"/>
    <s v="11223344556677889900112233"/>
    <x v="0"/>
    <x v="5"/>
    <s v="US-111"/>
    <x v="0"/>
    <s v="[]"/>
    <x v="0"/>
    <x v="0"/>
  </r>
  <r>
    <n v="90"/>
    <x v="12"/>
    <s v="True"/>
    <s v="USD1"/>
    <n v="1.8"/>
    <n v="1.8"/>
    <s v="2%D10"/>
    <d v="2020-12-06T00:00:00"/>
    <s v="USMF"/>
    <s v="Test7260/400"/>
    <d v="2020-11-26T23:41:25"/>
    <s v="USD"/>
    <d v="2020-11-26T00:00:00"/>
    <d v="2020-12-10T00:00:00"/>
    <s v="RF_qjycnh"/>
    <x v="1"/>
    <s v="CHECK"/>
    <s v="Net14"/>
    <s v="11223344556677889900112233"/>
    <x v="0"/>
    <x v="5"/>
    <s v="US-111"/>
    <x v="0"/>
    <s v="[]"/>
    <x v="0"/>
    <x v="0"/>
  </r>
  <r>
    <n v="214.5"/>
    <x v="19"/>
    <s v="True"/>
    <s v="USD1"/>
    <n v="3.96"/>
    <n v="3.96"/>
    <s v="2%D10"/>
    <d v="2020-12-06T00:00:00"/>
    <s v="USMF"/>
    <s v="Test7260/400"/>
    <d v="2020-11-26T23:38:15"/>
    <s v="USD"/>
    <d v="2020-11-26T00:00:00"/>
    <d v="2020-12-10T00:00:00"/>
    <s v="RF_zkjotu"/>
    <x v="1"/>
    <s v="CHECK"/>
    <s v="Net14"/>
    <s v="11223344556677889900112233"/>
    <x v="0"/>
    <x v="5"/>
    <s v="US-111"/>
    <x v="0"/>
    <s v="[]"/>
    <x v="0"/>
    <x v="0"/>
  </r>
  <r>
    <n v="107.25"/>
    <x v="17"/>
    <s v="True"/>
    <s v="USD1"/>
    <n v="3.96"/>
    <n v="3.96"/>
    <s v="2%D10"/>
    <d v="2020-12-06T00:00:00"/>
    <s v="USMF"/>
    <s v="Test7260/400"/>
    <d v="2020-11-26T23:38:13"/>
    <s v="USD"/>
    <d v="2020-11-26T00:00:00"/>
    <d v="2020-12-10T00:00:00"/>
    <s v="RF_zhsxpz"/>
    <x v="1"/>
    <s v="CHECK"/>
    <s v="Net14"/>
    <s v="11223344556677889900112233"/>
    <x v="0"/>
    <x v="5"/>
    <s v="US-111"/>
    <x v="0"/>
    <s v="[]"/>
    <x v="0"/>
    <x v="0"/>
  </r>
  <r>
    <n v="121.75"/>
    <x v="8"/>
    <s v="True"/>
    <s v="USD1"/>
    <n v="3.96"/>
    <n v="3.96"/>
    <s v="2%D10"/>
    <d v="2020-12-06T00:00:00"/>
    <s v="USMF"/>
    <s v="Test7260/400"/>
    <d v="2020-11-26T23:38:11"/>
    <s v="USD"/>
    <d v="2020-11-26T00:00:00"/>
    <d v="2020-12-10T00:00:00"/>
    <s v="RF_yapgbb"/>
    <x v="1"/>
    <s v="CHECK"/>
    <s v="Net14"/>
    <s v="11223344556677889900112233"/>
    <x v="0"/>
    <x v="5"/>
    <s v="US-111"/>
    <x v="0"/>
    <s v="[]"/>
    <x v="0"/>
    <x v="0"/>
  </r>
  <r>
    <n v="53.63"/>
    <x v="18"/>
    <s v="True"/>
    <s v="USD1"/>
    <n v="3.96"/>
    <n v="3.96"/>
    <s v="2%D10"/>
    <d v="2020-12-06T00:00:00"/>
    <s v="USMF"/>
    <s v="Test7260/400"/>
    <d v="2020-11-26T23:38:09"/>
    <s v="USD"/>
    <d v="2020-11-26T00:00:00"/>
    <d v="2020-12-10T00:00:00"/>
    <s v="RF_wzgsjs"/>
    <x v="1"/>
    <s v="CHECK"/>
    <s v="Net14"/>
    <s v="11223344556677889900112233"/>
    <x v="0"/>
    <x v="5"/>
    <s v="US-111"/>
    <x v="0"/>
    <s v="[]"/>
    <x v="0"/>
    <x v="0"/>
  </r>
  <r>
    <n v="243.5"/>
    <x v="16"/>
    <s v="True"/>
    <s v="USD1"/>
    <n v="4.87"/>
    <n v="4.87"/>
    <s v="2%D10"/>
    <d v="2020-12-06T00:00:00"/>
    <s v="USMF"/>
    <s v="Test7260/400"/>
    <d v="2020-11-26T23:38:06"/>
    <s v="USD"/>
    <d v="2020-11-26T00:00:00"/>
    <d v="2020-12-10T00:00:00"/>
    <s v="RF_qznawb"/>
    <x v="1"/>
    <s v="CHECK"/>
    <s v="Net14"/>
    <s v="11223344556677889900112233"/>
    <x v="0"/>
    <x v="5"/>
    <s v="US-111"/>
    <x v="0"/>
    <s v="[]"/>
    <x v="0"/>
    <x v="0"/>
  </r>
  <r>
    <n v="107.25"/>
    <x v="17"/>
    <s v="True"/>
    <s v="USD1"/>
    <n v="3.96"/>
    <n v="3.96"/>
    <s v="2%D10"/>
    <d v="2020-12-06T00:00:00"/>
    <s v="USMF"/>
    <s v="Test7260/400"/>
    <d v="2020-11-26T23:38:04"/>
    <s v="USD"/>
    <d v="2020-11-26T00:00:00"/>
    <d v="2020-12-10T00:00:00"/>
    <s v="RF_pecehr"/>
    <x v="1"/>
    <s v="CHECK"/>
    <s v="Net14"/>
    <s v="11223344556677889900112233"/>
    <x v="0"/>
    <x v="5"/>
    <s v="US-111"/>
    <x v="0"/>
    <s v="[]"/>
    <x v="0"/>
    <x v="0"/>
  </r>
  <r>
    <n v="243.5"/>
    <x v="16"/>
    <s v="True"/>
    <s v="USD1"/>
    <n v="4.87"/>
    <n v="4.87"/>
    <s v="2%D10"/>
    <d v="2020-12-06T00:00:00"/>
    <s v="USMF"/>
    <s v="Test7260/400"/>
    <d v="2020-11-26T23:38:02"/>
    <s v="USD"/>
    <d v="2020-11-26T00:00:00"/>
    <d v="2020-12-10T00:00:00"/>
    <s v="RF_bbtjmf"/>
    <x v="1"/>
    <s v="CHECK"/>
    <s v="Net14"/>
    <s v="11223344556677889900112233"/>
    <x v="0"/>
    <x v="5"/>
    <s v="US-111"/>
    <x v="0"/>
    <s v="[]"/>
    <x v="0"/>
    <x v="0"/>
  </r>
  <r>
    <n v="121.75"/>
    <x v="8"/>
    <s v="True"/>
    <s v="USD1"/>
    <n v="2.44"/>
    <n v="2.44"/>
    <s v="2%D10"/>
    <d v="2020-12-06T00:00:00"/>
    <s v="USMF"/>
    <s v="Test7260/400"/>
    <d v="2020-11-26T23:38:00"/>
    <s v="USD"/>
    <d v="2020-11-26T00:00:00"/>
    <d v="2020-12-10T00:00:00"/>
    <s v="RF_azeqwq"/>
    <x v="1"/>
    <s v="CHECK"/>
    <s v="Net14"/>
    <s v="11223344556677889900112233"/>
    <x v="0"/>
    <x v="5"/>
    <s v="US-111"/>
    <x v="0"/>
    <s v="[]"/>
    <x v="0"/>
    <x v="0"/>
  </r>
  <r>
    <n v="198.18"/>
    <x v="0"/>
    <s v="True"/>
    <s v="USD1"/>
    <n v="3.96"/>
    <n v="3.96"/>
    <s v="2%D10"/>
    <d v="2020-12-06T00:00:00"/>
    <s v="USMF"/>
    <s v="Test7260/400"/>
    <d v="2020-11-26T23:24:14"/>
    <s v="EUR"/>
    <d v="2020-11-26T00:00:00"/>
    <d v="2020-12-10T00:00:00"/>
    <s v="RF_xaghpx"/>
    <x v="0"/>
    <s v="CHECK"/>
    <s v="Net14"/>
    <s v="11223344556677889900112233"/>
    <x v="0"/>
    <x v="5"/>
    <s v="US-111"/>
    <x v="0"/>
    <s v="[]"/>
    <x v="0"/>
    <x v="0"/>
  </r>
  <r>
    <n v="198.18"/>
    <x v="0"/>
    <s v="True"/>
    <s v="USD1"/>
    <n v="3.96"/>
    <n v="3.96"/>
    <s v="2%D10"/>
    <d v="2020-12-06T00:00:00"/>
    <s v="USMF"/>
    <s v="Test7260/400"/>
    <d v="2020-11-26T23:24:05"/>
    <s v="USD"/>
    <d v="2020-11-26T00:00:00"/>
    <d v="2020-12-10T00:00:00"/>
    <s v="RF_ikokln"/>
    <x v="0"/>
    <s v="CHECK"/>
    <s v="Net14"/>
    <s v="11223344556677889900112233"/>
    <x v="0"/>
    <x v="5"/>
    <s v="US-111"/>
    <x v="0"/>
    <s v="[]"/>
    <x v="0"/>
    <x v="0"/>
  </r>
  <r>
    <n v="121.75"/>
    <x v="8"/>
    <s v="True"/>
    <s v="USD1"/>
    <n v="0"/>
    <n v="0"/>
    <s v="2%D10"/>
    <d v="2020-12-06T00:00:00"/>
    <s v="USMF"/>
    <m/>
    <d v="2020-11-26T17:38:13"/>
    <s v="USD"/>
    <d v="2020-11-26T00:00:00"/>
    <d v="2020-12-10T00:00:00"/>
    <s v="RF_ynaghd"/>
    <x v="2"/>
    <s v="CHECK"/>
    <s v="Net14"/>
    <s v="11223344556677889900112233"/>
    <x v="0"/>
    <x v="5"/>
    <s v="US-111"/>
    <x v="0"/>
    <s v="[]"/>
    <x v="0"/>
    <x v="0"/>
  </r>
  <r>
    <n v="90"/>
    <x v="12"/>
    <s v="True"/>
    <s v="USD1"/>
    <n v="1.8"/>
    <n v="1.8"/>
    <s v="2%D10"/>
    <d v="2020-12-06T00:00:00"/>
    <s v="USMF"/>
    <s v="Test7260/400"/>
    <d v="2020-11-26T17:23:26"/>
    <s v="USD"/>
    <d v="2020-11-26T00:00:00"/>
    <d v="2020-12-10T00:00:00"/>
    <s v="RF_zjuxeg"/>
    <x v="1"/>
    <s v="CHECK"/>
    <s v="Net14"/>
    <s v="11223344556677889900112233"/>
    <x v="0"/>
    <x v="5"/>
    <s v="US-111"/>
    <x v="0"/>
    <s v="[]"/>
    <x v="0"/>
    <x v="0"/>
  </r>
  <r>
    <n v="90"/>
    <x v="12"/>
    <s v="True"/>
    <s v="USD1"/>
    <n v="3.96"/>
    <n v="3.96"/>
    <s v="2%D10"/>
    <d v="2020-12-06T00:00:00"/>
    <s v="USMF"/>
    <s v="Test7260/400"/>
    <d v="2020-11-26T17:23:18"/>
    <s v="USD"/>
    <d v="2020-11-26T00:00:00"/>
    <d v="2020-12-10T00:00:00"/>
    <s v="RF_ikdwpg"/>
    <x v="1"/>
    <s v="CHECK"/>
    <s v="Net14"/>
    <s v="11223344556677889900112233"/>
    <x v="2"/>
    <x v="5"/>
    <s v="US-111"/>
    <x v="0"/>
    <s v="[]"/>
    <x v="0"/>
    <x v="0"/>
  </r>
  <r>
    <n v="243.5"/>
    <x v="16"/>
    <s v="True"/>
    <s v="USD1"/>
    <n v="4.87"/>
    <n v="4.87"/>
    <s v="2%D10"/>
    <d v="2020-12-06T00:00:00"/>
    <s v="USMF"/>
    <s v="Test7260/400"/>
    <d v="2020-11-26T17:19:54"/>
    <s v="USD"/>
    <d v="2020-11-26T00:00:00"/>
    <d v="2020-12-10T00:00:00"/>
    <s v="RF_ypbcfd"/>
    <x v="1"/>
    <s v="CHECK"/>
    <s v="Net14"/>
    <s v="11223344556677889900112233"/>
    <x v="0"/>
    <x v="5"/>
    <s v="US-111"/>
    <x v="0"/>
    <s v="[]"/>
    <x v="0"/>
    <x v="0"/>
  </r>
  <r>
    <n v="121.75"/>
    <x v="8"/>
    <s v="True"/>
    <s v="USD1"/>
    <n v="3.96"/>
    <n v="3.96"/>
    <s v="2%D10"/>
    <d v="2020-12-06T00:00:00"/>
    <s v="USMF"/>
    <s v="Test7260/400"/>
    <d v="2020-11-26T17:19:52"/>
    <s v="USD"/>
    <d v="2020-11-26T00:00:00"/>
    <d v="2020-12-10T00:00:00"/>
    <s v="RF_xtihge"/>
    <x v="1"/>
    <s v="CHECK"/>
    <s v="Net14"/>
    <s v="11223344556677889900112233"/>
    <x v="0"/>
    <x v="5"/>
    <s v="US-111"/>
    <x v="0"/>
    <s v="[]"/>
    <x v="0"/>
    <x v="0"/>
  </r>
  <r>
    <n v="107.25"/>
    <x v="17"/>
    <s v="True"/>
    <s v="USD1"/>
    <n v="3.96"/>
    <n v="3.96"/>
    <s v="2%D10"/>
    <d v="2020-12-06T00:00:00"/>
    <s v="USMF"/>
    <s v="Test7260/400"/>
    <d v="2020-11-26T17:19:49"/>
    <s v="USD"/>
    <d v="2020-11-26T00:00:00"/>
    <d v="2020-12-10T00:00:00"/>
    <s v="RF_tsqwfz"/>
    <x v="1"/>
    <s v="CHECK"/>
    <s v="Net14"/>
    <s v="11223344556677889900112233"/>
    <x v="0"/>
    <x v="5"/>
    <s v="US-111"/>
    <x v="0"/>
    <s v="[]"/>
    <x v="0"/>
    <x v="0"/>
  </r>
  <r>
    <n v="53.63"/>
    <x v="18"/>
    <s v="True"/>
    <s v="USD1"/>
    <n v="3.96"/>
    <n v="3.96"/>
    <s v="2%D10"/>
    <d v="2020-12-06T00:00:00"/>
    <s v="USMF"/>
    <s v="Test7260/400"/>
    <d v="2020-11-26T17:19:47"/>
    <s v="USD"/>
    <d v="2020-11-26T00:00:00"/>
    <d v="2020-12-10T00:00:00"/>
    <s v="RF_pthqxr"/>
    <x v="1"/>
    <s v="CHECK"/>
    <s v="Net14"/>
    <s v="11223344556677889900112233"/>
    <x v="0"/>
    <x v="5"/>
    <s v="US-111"/>
    <x v="0"/>
    <s v="[]"/>
    <x v="0"/>
    <x v="0"/>
  </r>
  <r>
    <n v="107.25"/>
    <x v="17"/>
    <s v="True"/>
    <s v="USD1"/>
    <n v="3.96"/>
    <n v="3.96"/>
    <s v="2%D10"/>
    <d v="2020-12-06T00:00:00"/>
    <s v="USMF"/>
    <s v="Test7260/400"/>
    <d v="2020-11-26T17:19:45"/>
    <s v="USD"/>
    <d v="2020-11-26T00:00:00"/>
    <d v="2020-12-10T00:00:00"/>
    <s v="RF_nkfxgn"/>
    <x v="1"/>
    <s v="CHECK"/>
    <s v="Net14"/>
    <s v="11223344556677889900112233"/>
    <x v="0"/>
    <x v="5"/>
    <s v="US-111"/>
    <x v="0"/>
    <s v="[]"/>
    <x v="0"/>
    <x v="0"/>
  </r>
  <r>
    <n v="214.5"/>
    <x v="19"/>
    <s v="True"/>
    <s v="USD1"/>
    <n v="3.96"/>
    <n v="3.96"/>
    <s v="2%D10"/>
    <d v="2020-12-06T00:00:00"/>
    <s v="USMF"/>
    <s v="Test7260/400"/>
    <d v="2020-11-26T17:19:43"/>
    <s v="USD"/>
    <d v="2020-11-26T00:00:00"/>
    <d v="2020-12-10T00:00:00"/>
    <s v="RF_mdserl"/>
    <x v="1"/>
    <s v="CHECK"/>
    <s v="Net14"/>
    <s v="11223344556677889900112233"/>
    <x v="0"/>
    <x v="5"/>
    <s v="US-111"/>
    <x v="0"/>
    <s v="[]"/>
    <x v="0"/>
    <x v="0"/>
  </r>
  <r>
    <n v="243.5"/>
    <x v="16"/>
    <s v="True"/>
    <s v="USD1"/>
    <n v="3.96"/>
    <n v="3.96"/>
    <s v="2%D10"/>
    <d v="2020-12-06T00:00:00"/>
    <s v="USMF"/>
    <s v="Test7260/400"/>
    <d v="2020-11-26T17:19:41"/>
    <s v="USD"/>
    <d v="2020-11-26T00:00:00"/>
    <d v="2020-12-10T00:00:00"/>
    <s v="RF_mbkidw"/>
    <x v="1"/>
    <s v="CHECK"/>
    <s v="Net14"/>
    <s v="11223344556677889900112233"/>
    <x v="2"/>
    <x v="5"/>
    <s v="US-111"/>
    <x v="0"/>
    <s v="[]"/>
    <x v="0"/>
    <x v="0"/>
  </r>
  <r>
    <n v="121.75"/>
    <x v="8"/>
    <s v="True"/>
    <s v="USD1"/>
    <n v="2.44"/>
    <n v="2.44"/>
    <s v="2%D10"/>
    <d v="2020-12-06T00:00:00"/>
    <s v="USMF"/>
    <s v="Test7260/400"/>
    <d v="2020-11-26T17:19:38"/>
    <s v="USD"/>
    <d v="2020-11-26T00:00:00"/>
    <d v="2020-12-10T00:00:00"/>
    <s v="RF_dfvegd"/>
    <x v="1"/>
    <s v="CHECK"/>
    <s v="Net14"/>
    <s v="11223344556677889900112233"/>
    <x v="0"/>
    <x v="5"/>
    <s v="US-111"/>
    <x v="0"/>
    <s v="[]"/>
    <x v="0"/>
    <x v="0"/>
  </r>
  <r>
    <n v="198.18"/>
    <x v="0"/>
    <s v="True"/>
    <s v="USD1"/>
    <n v="3.96"/>
    <n v="3.96"/>
    <s v="2%D10"/>
    <d v="2020-12-06T00:00:00"/>
    <s v="USMF"/>
    <s v="Test7260/400"/>
    <d v="2020-11-26T17:08:06"/>
    <s v="USD"/>
    <d v="2020-11-26T00:00:00"/>
    <d v="2020-12-10T00:00:00"/>
    <s v="RF_jzygkt"/>
    <x v="0"/>
    <s v="CHECK"/>
    <s v="Net14"/>
    <s v="11223344556677889900112233"/>
    <x v="1"/>
    <x v="5"/>
    <s v="US-111"/>
    <x v="0"/>
    <s v="[]"/>
    <x v="0"/>
    <x v="0"/>
  </r>
  <r>
    <n v="198.18"/>
    <x v="0"/>
    <s v="True"/>
    <s v="USD1"/>
    <n v="3.96"/>
    <n v="3.96"/>
    <s v="2%D10"/>
    <d v="2020-12-06T00:00:00"/>
    <s v="USMF"/>
    <s v="Test7260/400"/>
    <d v="2020-11-26T17:08:04"/>
    <s v="EUR"/>
    <d v="2020-11-26T00:00:00"/>
    <d v="2020-12-10T00:00:00"/>
    <s v="RF_hyewyp"/>
    <x v="0"/>
    <s v="CHECK"/>
    <s v="Net14"/>
    <s v="11223344556677889900112233"/>
    <x v="0"/>
    <x v="5"/>
    <s v="US-111"/>
    <x v="0"/>
    <s v="[]"/>
    <x v="0"/>
    <x v="0"/>
  </r>
  <r>
    <n v="0"/>
    <x v="24"/>
    <s v="True"/>
    <s v="USD1"/>
    <n v="0"/>
    <n v="0"/>
    <s v="2%D30"/>
    <d v="2020-12-26T00:00:00"/>
    <s v="USMF"/>
    <m/>
    <d v="2020-11-26T13:52:43"/>
    <m/>
    <d v="2020-11-26T00:00:00"/>
    <d v="2020-12-06T00:00:00"/>
    <m/>
    <x v="1"/>
    <m/>
    <s v="Net10"/>
    <m/>
    <x v="2"/>
    <x v="5"/>
    <s v="1002"/>
    <x v="9"/>
    <s v="[]"/>
    <x v="1"/>
    <x v="0"/>
  </r>
  <r>
    <n v="243.5"/>
    <x v="16"/>
    <s v="True"/>
    <s v="USD1"/>
    <n v="3.96"/>
    <n v="3.96"/>
    <s v="2%D10"/>
    <d v="2020-12-06T00:00:00"/>
    <s v="USMF"/>
    <s v="Test7260/400"/>
    <d v="2020-11-26T08:18:01"/>
    <s v="USD"/>
    <d v="2020-11-26T00:00:00"/>
    <d v="2020-12-10T00:00:00"/>
    <s v="RF_pxgrds"/>
    <x v="1"/>
    <s v="CHECK"/>
    <s v="Net14"/>
    <s v="11223344556677889900112233"/>
    <x v="2"/>
    <x v="5"/>
    <s v="US-111"/>
    <x v="0"/>
    <s v="[]"/>
    <x v="0"/>
    <x v="0"/>
  </r>
  <r>
    <n v="198.18"/>
    <x v="0"/>
    <s v="True"/>
    <s v="USD1"/>
    <n v="3.96"/>
    <n v="3.96"/>
    <s v="2%D10"/>
    <d v="2020-12-06T00:00:00"/>
    <s v="USMF"/>
    <s v="Test7260/400"/>
    <d v="2020-11-26T08:17:54"/>
    <s v="USD"/>
    <d v="2020-11-26T00:00:00"/>
    <d v="2020-12-10T00:00:00"/>
    <s v="RF_roujyk"/>
    <x v="1"/>
    <s v="CHECK"/>
    <s v="Net14"/>
    <s v="11223344556677889900112233"/>
    <x v="2"/>
    <x v="5"/>
    <s v="US-111"/>
    <x v="0"/>
    <s v="[]"/>
    <x v="0"/>
    <x v="0"/>
  </r>
  <r>
    <n v="198.18"/>
    <x v="0"/>
    <s v="True"/>
    <s v="USD1"/>
    <n v="3.96"/>
    <n v="3.96"/>
    <s v="2%D10"/>
    <d v="2020-12-06T00:00:00"/>
    <s v="USMF"/>
    <s v="Test7260/400"/>
    <d v="2020-11-26T08:17:52"/>
    <s v="USD"/>
    <d v="2020-11-26T00:00:00"/>
    <d v="2020-12-10T00:00:00"/>
    <s v="RF_mkwwlf"/>
    <x v="1"/>
    <s v="CHECK"/>
    <s v="Net14"/>
    <s v="11223344556677889900112233"/>
    <x v="2"/>
    <x v="5"/>
    <s v="US-111"/>
    <x v="0"/>
    <s v="[]"/>
    <x v="0"/>
    <x v="0"/>
  </r>
  <r>
    <n v="243.5"/>
    <x v="16"/>
    <s v="True"/>
    <s v="USD1"/>
    <n v="3.96"/>
    <n v="3.96"/>
    <s v="2%D10"/>
    <d v="2020-12-06T00:00:00"/>
    <s v="USMF"/>
    <s v="Test7260/400"/>
    <d v="2020-11-26T08:17:50"/>
    <s v="USD"/>
    <d v="2020-11-26T00:00:00"/>
    <d v="2020-12-10T00:00:00"/>
    <s v="RF_lhcobe"/>
    <x v="1"/>
    <s v="CHECK"/>
    <s v="Net14"/>
    <s v="11223344556677889900112233"/>
    <x v="2"/>
    <x v="5"/>
    <s v="US-111"/>
    <x v="0"/>
    <s v="[]"/>
    <x v="0"/>
    <x v="0"/>
  </r>
  <r>
    <n v="198.18"/>
    <x v="0"/>
    <s v="True"/>
    <s v="USD1"/>
    <n v="3.96"/>
    <n v="3.96"/>
    <s v="2%D10"/>
    <d v="2020-12-06T00:00:00"/>
    <s v="USMF"/>
    <s v="Test7260/400"/>
    <d v="2020-11-26T08:17:48"/>
    <s v="USD"/>
    <d v="2020-11-26T00:00:00"/>
    <d v="2020-12-10T00:00:00"/>
    <s v="RF_ibuxtd"/>
    <x v="1"/>
    <s v="CHECK"/>
    <s v="Net14"/>
    <s v="11223344556677889900112233"/>
    <x v="2"/>
    <x v="5"/>
    <s v="US-111"/>
    <x v="0"/>
    <s v="[]"/>
    <x v="0"/>
    <x v="0"/>
  </r>
  <r>
    <n v="198.18"/>
    <x v="0"/>
    <s v="True"/>
    <s v="USD1"/>
    <n v="3.96"/>
    <n v="3.96"/>
    <s v="2%D10"/>
    <d v="2020-12-06T00:00:00"/>
    <s v="USMF"/>
    <s v="Test7260/400"/>
    <d v="2020-11-26T08:17:45"/>
    <s v="USD"/>
    <d v="2020-11-26T00:00:00"/>
    <d v="2020-12-10T00:00:00"/>
    <s v="RF_exuupm"/>
    <x v="1"/>
    <s v="CHECK"/>
    <s v="Net14"/>
    <s v="11223344556677889900112233"/>
    <x v="2"/>
    <x v="5"/>
    <s v="US-111"/>
    <x v="0"/>
    <s v="[]"/>
    <x v="0"/>
    <x v="0"/>
  </r>
  <r>
    <n v="121.75"/>
    <x v="8"/>
    <s v="True"/>
    <s v="USD1"/>
    <n v="3.96"/>
    <n v="3.96"/>
    <s v="2%D10"/>
    <d v="2020-12-06T00:00:00"/>
    <s v="USMF"/>
    <s v="Test7260/400"/>
    <d v="2020-11-26T08:17:43"/>
    <s v="USD"/>
    <d v="2020-11-26T00:00:00"/>
    <d v="2020-12-10T00:00:00"/>
    <s v="RF_extjyn"/>
    <x v="1"/>
    <s v="CHECK"/>
    <s v="Net14"/>
    <s v="11223344556677889900112233"/>
    <x v="2"/>
    <x v="5"/>
    <s v="US-111"/>
    <x v="0"/>
    <s v="[]"/>
    <x v="0"/>
    <x v="0"/>
  </r>
  <r>
    <n v="198.18"/>
    <x v="0"/>
    <s v="True"/>
    <s v="USD1"/>
    <n v="3.96"/>
    <n v="3.96"/>
    <s v="2%D10"/>
    <d v="2020-12-06T00:00:00"/>
    <s v="USMF"/>
    <s v="Test7260/400"/>
    <d v="2020-11-26T08:17:41"/>
    <s v="USD"/>
    <d v="2020-11-26T00:00:00"/>
    <d v="2020-12-10T00:00:00"/>
    <s v="RF_bqqoec"/>
    <x v="1"/>
    <s v="CHECK"/>
    <s v="Net14"/>
    <s v="11223344556677889900112233"/>
    <x v="2"/>
    <x v="5"/>
    <s v="US-111"/>
    <x v="0"/>
    <s v="[]"/>
    <x v="0"/>
    <x v="0"/>
  </r>
  <r>
    <n v="198.18"/>
    <x v="0"/>
    <s v="True"/>
    <s v="USD1"/>
    <n v="3.96"/>
    <n v="3.96"/>
    <s v="2%D10"/>
    <d v="2020-12-06T00:00:00"/>
    <s v="USMF"/>
    <s v="Test7260/400"/>
    <d v="2020-11-26T08:04:28"/>
    <s v="EUR"/>
    <d v="2020-11-26T00:00:00"/>
    <d v="2020-12-10T00:00:00"/>
    <s v="RF_rqdcai"/>
    <x v="0"/>
    <s v="CHECK"/>
    <s v="Net14"/>
    <s v="11223344556677889900112233"/>
    <x v="0"/>
    <x v="5"/>
    <s v="US-111"/>
    <x v="0"/>
    <s v="[]"/>
    <x v="0"/>
    <x v="0"/>
  </r>
  <r>
    <n v="198.18"/>
    <x v="0"/>
    <s v="True"/>
    <s v="USD1"/>
    <n v="3.96"/>
    <n v="3.96"/>
    <s v="2%D10"/>
    <d v="2020-12-06T00:00:00"/>
    <s v="USMF"/>
    <s v="Test7260/400"/>
    <d v="2020-11-26T08:04:20"/>
    <s v="USD"/>
    <d v="2020-11-26T00:00:00"/>
    <d v="2020-12-10T00:00:00"/>
    <s v="RF_ogfdbn"/>
    <x v="0"/>
    <s v="CHECK"/>
    <s v="Net14"/>
    <s v="11223344556677889900112233"/>
    <x v="3"/>
    <x v="5"/>
    <s v="US-111"/>
    <x v="0"/>
    <s v="[]"/>
    <x v="0"/>
    <x v="0"/>
  </r>
  <r>
    <n v="0"/>
    <x v="24"/>
    <s v="True"/>
    <m/>
    <n v="0"/>
    <n v="0"/>
    <m/>
    <m/>
    <s v="USMF"/>
    <m/>
    <d v="2020-11-26T07:12:50"/>
    <m/>
    <d v="2020-11-26T00:00:00"/>
    <d v="2020-11-26T00:00:00"/>
    <m/>
    <x v="0"/>
    <m/>
    <m/>
    <m/>
    <x v="2"/>
    <x v="5"/>
    <m/>
    <x v="7"/>
    <s v="[]"/>
    <x v="1"/>
    <x v="1"/>
  </r>
  <r>
    <n v="0"/>
    <x v="24"/>
    <s v="True"/>
    <m/>
    <n v="0"/>
    <n v="0"/>
    <m/>
    <m/>
    <s v="USMF"/>
    <m/>
    <d v="2020-11-26T07:12:44"/>
    <m/>
    <d v="2020-11-26T00:00:00"/>
    <d v="2020-11-26T00:00:00"/>
    <m/>
    <x v="0"/>
    <m/>
    <m/>
    <m/>
    <x v="2"/>
    <x v="5"/>
    <m/>
    <x v="7"/>
    <s v="[]"/>
    <x v="1"/>
    <x v="1"/>
  </r>
  <r>
    <n v="0"/>
    <x v="24"/>
    <s v="True"/>
    <s v="USD1"/>
    <n v="0"/>
    <n v="0"/>
    <s v="2%D30"/>
    <d v="2020-12-26T00:00:00"/>
    <s v="USMF"/>
    <m/>
    <d v="2020-11-26T07:12:38"/>
    <m/>
    <d v="2020-11-26T00:00:00"/>
    <d v="2020-12-06T00:00:00"/>
    <s v="261120sve3"/>
    <x v="1"/>
    <m/>
    <s v="Net10"/>
    <m/>
    <x v="2"/>
    <x v="5"/>
    <s v="1002"/>
    <x v="9"/>
    <s v="[]"/>
    <x v="1"/>
    <x v="0"/>
  </r>
  <r>
    <n v="0"/>
    <x v="24"/>
    <s v="True"/>
    <m/>
    <n v="0"/>
    <n v="0"/>
    <m/>
    <m/>
    <s v="USMF"/>
    <m/>
    <d v="2020-11-26T07:12:32"/>
    <m/>
    <d v="2020-11-26T00:00:00"/>
    <d v="2020-11-26T00:00:00"/>
    <m/>
    <x v="0"/>
    <m/>
    <m/>
    <m/>
    <x v="2"/>
    <x v="5"/>
    <m/>
    <x v="7"/>
    <s v="[]"/>
    <x v="1"/>
    <x v="1"/>
  </r>
  <r>
    <n v="0"/>
    <x v="24"/>
    <s v="True"/>
    <m/>
    <n v="0"/>
    <n v="0"/>
    <m/>
    <m/>
    <s v="USMF"/>
    <m/>
    <d v="2020-11-26T07:12:26"/>
    <m/>
    <d v="2020-11-26T00:00:00"/>
    <d v="2020-11-26T00:00:00"/>
    <m/>
    <x v="0"/>
    <m/>
    <m/>
    <m/>
    <x v="2"/>
    <x v="5"/>
    <m/>
    <x v="7"/>
    <s v="[]"/>
    <x v="1"/>
    <x v="1"/>
  </r>
  <r>
    <n v="0"/>
    <x v="24"/>
    <s v="True"/>
    <m/>
    <n v="0"/>
    <n v="0"/>
    <m/>
    <m/>
    <s v="USMF"/>
    <m/>
    <d v="2020-11-26T07:12:20"/>
    <m/>
    <d v="2020-11-26T00:00:00"/>
    <d v="2020-11-26T00:00:00"/>
    <m/>
    <x v="0"/>
    <m/>
    <m/>
    <m/>
    <x v="2"/>
    <x v="5"/>
    <m/>
    <x v="7"/>
    <s v="[]"/>
    <x v="1"/>
    <x v="1"/>
  </r>
  <r>
    <n v="0"/>
    <x v="24"/>
    <s v="True"/>
    <m/>
    <n v="0"/>
    <n v="0"/>
    <m/>
    <m/>
    <s v="USMF"/>
    <m/>
    <d v="2020-11-26T07:12:14"/>
    <m/>
    <d v="2020-11-26T00:00:00"/>
    <d v="2020-11-26T00:00:00"/>
    <m/>
    <x v="0"/>
    <m/>
    <m/>
    <m/>
    <x v="2"/>
    <x v="5"/>
    <m/>
    <x v="7"/>
    <s v="[]"/>
    <x v="1"/>
    <x v="1"/>
  </r>
  <r>
    <n v="0"/>
    <x v="24"/>
    <s v="True"/>
    <m/>
    <n v="0"/>
    <n v="0"/>
    <m/>
    <m/>
    <s v="USSI"/>
    <m/>
    <d v="2020-11-26T07:12:09"/>
    <m/>
    <d v="2020-11-26T00:00:00"/>
    <d v="2020-12-11T00:00:00"/>
    <m/>
    <x v="0"/>
    <s v="CHECK"/>
    <s v="Net15"/>
    <m/>
    <x v="2"/>
    <x v="5"/>
    <s v="US_SI_000006"/>
    <x v="10"/>
    <s v="[]"/>
    <x v="1"/>
    <x v="1"/>
  </r>
  <r>
    <n v="0"/>
    <x v="24"/>
    <s v="True"/>
    <m/>
    <n v="0"/>
    <n v="0"/>
    <m/>
    <m/>
    <s v="USMF"/>
    <m/>
    <d v="2020-11-26T07:12:02"/>
    <m/>
    <d v="2020-11-26T00:00:00"/>
    <d v="2020-11-26T00:00:00"/>
    <m/>
    <x v="0"/>
    <m/>
    <m/>
    <m/>
    <x v="2"/>
    <x v="5"/>
    <m/>
    <x v="7"/>
    <s v="[]"/>
    <x v="1"/>
    <x v="1"/>
  </r>
  <r>
    <n v="0"/>
    <x v="24"/>
    <s v="True"/>
    <m/>
    <n v="0"/>
    <n v="0"/>
    <m/>
    <m/>
    <s v="USMF"/>
    <m/>
    <d v="2020-11-26T07:11:57"/>
    <m/>
    <d v="2020-11-26T00:00:00"/>
    <d v="2020-11-26T00:00:00"/>
    <m/>
    <x v="0"/>
    <m/>
    <m/>
    <m/>
    <x v="2"/>
    <x v="5"/>
    <m/>
    <x v="7"/>
    <s v="[]"/>
    <x v="1"/>
    <x v="1"/>
  </r>
  <r>
    <n v="470"/>
    <x v="21"/>
    <s v="True"/>
    <s v="USD1"/>
    <n v="9.4"/>
    <n v="9.4"/>
    <s v="2%D30"/>
    <d v="2020-12-26T00:00:00"/>
    <s v="USMF"/>
    <m/>
    <d v="2020-11-26T07:11:51"/>
    <s v="USD"/>
    <d v="2020-11-26T00:00:00"/>
    <d v="2020-12-06T00:00:00"/>
    <s v="261120sve3"/>
    <x v="0"/>
    <m/>
    <s v="Net10"/>
    <m/>
    <x v="4"/>
    <x v="5"/>
    <s v="1002"/>
    <x v="9"/>
    <s v="[]"/>
    <x v="0"/>
    <x v="0"/>
  </r>
  <r>
    <n v="100"/>
    <x v="1"/>
    <s v="True"/>
    <s v="USD1"/>
    <n v="2"/>
    <n v="2"/>
    <s v="2%D30"/>
    <d v="2020-12-26T00:00:00"/>
    <s v="USMF"/>
    <m/>
    <d v="2020-11-26T07:11:45"/>
    <s v="USD"/>
    <d v="2020-11-26T00:00:00"/>
    <d v="2020-12-06T00:00:00"/>
    <s v="sdjfpao"/>
    <x v="0"/>
    <m/>
    <s v="Net10"/>
    <m/>
    <x v="2"/>
    <x v="5"/>
    <s v="1002"/>
    <x v="9"/>
    <s v="[]"/>
    <x v="0"/>
    <x v="0"/>
  </r>
  <r>
    <n v="121.75"/>
    <x v="8"/>
    <s v="True"/>
    <s v="USD1"/>
    <n v="0"/>
    <n v="0"/>
    <s v="2%D10"/>
    <d v="2020-12-05T00:00:00"/>
    <s v="USMF"/>
    <m/>
    <d v="2020-11-25T17:37:52"/>
    <s v="USD"/>
    <d v="2020-11-25T00:00:00"/>
    <d v="2020-12-09T00:00:00"/>
    <s v="RF_cefaab"/>
    <x v="2"/>
    <s v="CHECK"/>
    <s v="Net14"/>
    <s v="11223344556677889900112233"/>
    <x v="4"/>
    <x v="6"/>
    <s v="US-111"/>
    <x v="0"/>
    <s v="[]"/>
    <x v="0"/>
    <x v="0"/>
  </r>
  <r>
    <n v="198.18"/>
    <x v="0"/>
    <s v="True"/>
    <s v="USD1"/>
    <n v="3.96"/>
    <n v="3.96"/>
    <s v="2%D10"/>
    <d v="2020-12-05T00:00:00"/>
    <s v="USMF"/>
    <s v="Test7260/400"/>
    <d v="2020-11-25T17:21:28"/>
    <s v="EUR"/>
    <d v="2020-11-25T00:00:00"/>
    <d v="2020-12-09T00:00:00"/>
    <s v="RF_lrjxcz"/>
    <x v="0"/>
    <s v="CHECK"/>
    <s v="Net14"/>
    <s v="11223344556677889900112233"/>
    <x v="4"/>
    <x v="6"/>
    <s v="US-111"/>
    <x v="0"/>
    <s v="[]"/>
    <x v="0"/>
    <x v="0"/>
  </r>
  <r>
    <n v="198.18"/>
    <x v="0"/>
    <s v="True"/>
    <s v="USD1"/>
    <n v="3.96"/>
    <n v="3.96"/>
    <s v="2%D10"/>
    <d v="2020-12-05T00:00:00"/>
    <s v="USMF"/>
    <s v="Test7260/400"/>
    <d v="2020-11-25T17:21:08"/>
    <s v="USD"/>
    <d v="2020-11-25T00:00:00"/>
    <d v="2020-12-09T00:00:00"/>
    <s v="RF_qyircf"/>
    <x v="0"/>
    <s v="CHECK"/>
    <s v="Net14"/>
    <s v="11223344556677889900112233"/>
    <x v="4"/>
    <x v="6"/>
    <s v="US-111"/>
    <x v="0"/>
    <s v="[]"/>
    <x v="0"/>
    <x v="0"/>
  </r>
  <r>
    <n v="198.18"/>
    <x v="0"/>
    <s v="True"/>
    <s v="USD1"/>
    <n v="3.96"/>
    <n v="3.96"/>
    <s v="2%D10"/>
    <d v="2020-12-05T00:00:00"/>
    <s v="USMF"/>
    <s v="Test7260/400"/>
    <d v="2020-11-25T15:32:32"/>
    <s v="USD"/>
    <d v="2020-11-25T00:00:00"/>
    <d v="2020-12-09T00:00:00"/>
    <s v="RF_ksznis"/>
    <x v="0"/>
    <s v="CHECK"/>
    <s v="Net14"/>
    <s v="11223344556677889900112233"/>
    <x v="0"/>
    <x v="6"/>
    <s v="US-111"/>
    <x v="0"/>
    <s v="[]"/>
    <x v="0"/>
    <x v="0"/>
  </r>
  <r>
    <n v="198.18"/>
    <x v="0"/>
    <s v="True"/>
    <s v="USD1"/>
    <n v="3.96"/>
    <n v="3.96"/>
    <s v="2%D10"/>
    <d v="2020-12-05T00:00:00"/>
    <s v="USMF"/>
    <s v="Test7260/400"/>
    <d v="2020-11-25T15:32:02"/>
    <s v="EUR"/>
    <d v="2020-11-25T00:00:00"/>
    <d v="2020-12-09T00:00:00"/>
    <s v="RF_wtwhir"/>
    <x v="0"/>
    <s v="CHECK"/>
    <s v="Net14"/>
    <s v="11223344556677889900112233"/>
    <x v="0"/>
    <x v="6"/>
    <s v="US-111"/>
    <x v="0"/>
    <s v="[]"/>
    <x v="0"/>
    <x v="0"/>
  </r>
  <r>
    <n v="0"/>
    <x v="24"/>
    <s v="True"/>
    <m/>
    <n v="0"/>
    <n v="0"/>
    <m/>
    <m/>
    <s v="USMF"/>
    <m/>
    <d v="2020-11-25T10:26:12"/>
    <m/>
    <d v="2020-11-25T00:00:00"/>
    <d v="2020-11-25T00:00:00"/>
    <m/>
    <x v="0"/>
    <m/>
    <m/>
    <m/>
    <x v="2"/>
    <x v="6"/>
    <m/>
    <x v="7"/>
    <s v="[]"/>
    <x v="1"/>
    <x v="1"/>
  </r>
  <r>
    <n v="0"/>
    <x v="24"/>
    <s v="True"/>
    <m/>
    <n v="0"/>
    <n v="0"/>
    <m/>
    <m/>
    <s v="USMF"/>
    <m/>
    <d v="2020-11-25T10:26:02"/>
    <m/>
    <d v="2020-11-25T00:00:00"/>
    <d v="2020-11-25T00:00:00"/>
    <m/>
    <x v="0"/>
    <m/>
    <m/>
    <m/>
    <x v="2"/>
    <x v="6"/>
    <m/>
    <x v="7"/>
    <s v="[]"/>
    <x v="1"/>
    <x v="1"/>
  </r>
  <r>
    <n v="100"/>
    <x v="1"/>
    <s v="True"/>
    <s v="USD1"/>
    <n v="2"/>
    <n v="2"/>
    <s v="2%D30"/>
    <d v="2020-12-25T00:00:00"/>
    <s v="USMF"/>
    <m/>
    <d v="2020-11-25T10:25:50"/>
    <s v="USD"/>
    <d v="2020-11-25T00:00:00"/>
    <d v="2020-12-05T00:00:00"/>
    <s v="251120sve5"/>
    <x v="0"/>
    <m/>
    <s v="Net10"/>
    <m/>
    <x v="1"/>
    <x v="6"/>
    <s v="1002"/>
    <x v="9"/>
    <s v="[]"/>
    <x v="0"/>
    <x v="0"/>
  </r>
  <r>
    <n v="0"/>
    <x v="24"/>
    <s v="True"/>
    <m/>
    <n v="0"/>
    <n v="0"/>
    <m/>
    <m/>
    <s v="USMF"/>
    <m/>
    <d v="2020-11-25T08:49:19"/>
    <m/>
    <d v="2020-11-25T00:00:00"/>
    <d v="2020-11-25T00:00:00"/>
    <m/>
    <x v="0"/>
    <m/>
    <m/>
    <m/>
    <x v="2"/>
    <x v="6"/>
    <m/>
    <x v="7"/>
    <s v="[]"/>
    <x v="1"/>
    <x v="1"/>
  </r>
  <r>
    <n v="0"/>
    <x v="24"/>
    <s v="True"/>
    <m/>
    <n v="0"/>
    <n v="0"/>
    <m/>
    <m/>
    <s v="USMF"/>
    <m/>
    <d v="2020-11-25T08:49:13"/>
    <m/>
    <d v="2020-11-25T00:00:00"/>
    <d v="2020-11-25T00:00:00"/>
    <m/>
    <x v="0"/>
    <m/>
    <m/>
    <m/>
    <x v="2"/>
    <x v="6"/>
    <m/>
    <x v="7"/>
    <s v="[]"/>
    <x v="1"/>
    <x v="1"/>
  </r>
  <r>
    <n v="100"/>
    <x v="1"/>
    <s v="True"/>
    <s v="USD1"/>
    <n v="2"/>
    <n v="2"/>
    <s v="2%D30"/>
    <d v="2020-12-25T00:00:00"/>
    <s v="USMF"/>
    <m/>
    <d v="2020-11-25T08:49:07"/>
    <s v="USD"/>
    <d v="2020-11-25T00:00:00"/>
    <d v="2020-12-05T00:00:00"/>
    <s v="261120sve2"/>
    <x v="0"/>
    <s v="CHECK"/>
    <s v="Net10"/>
    <m/>
    <x v="0"/>
    <x v="6"/>
    <s v="1002"/>
    <x v="9"/>
    <s v="[]"/>
    <x v="0"/>
    <x v="0"/>
  </r>
  <r>
    <n v="0"/>
    <x v="24"/>
    <s v="True"/>
    <m/>
    <n v="0"/>
    <n v="0"/>
    <m/>
    <m/>
    <s v="USMF"/>
    <m/>
    <d v="2020-11-25T08:49:01"/>
    <m/>
    <d v="2020-11-25T00:00:00"/>
    <d v="2020-11-25T00:00:00"/>
    <m/>
    <x v="0"/>
    <m/>
    <m/>
    <m/>
    <x v="2"/>
    <x v="6"/>
    <m/>
    <x v="7"/>
    <s v="[]"/>
    <x v="1"/>
    <x v="1"/>
  </r>
  <r>
    <n v="0"/>
    <x v="24"/>
    <s v="True"/>
    <m/>
    <n v="0"/>
    <n v="0"/>
    <m/>
    <m/>
    <s v="USMF"/>
    <m/>
    <d v="2020-11-25T08:48:52"/>
    <m/>
    <d v="2020-11-25T00:00:00"/>
    <d v="2020-11-25T00:00:00"/>
    <m/>
    <x v="0"/>
    <m/>
    <m/>
    <m/>
    <x v="2"/>
    <x v="6"/>
    <m/>
    <x v="7"/>
    <s v="[]"/>
    <x v="1"/>
    <x v="1"/>
  </r>
  <r>
    <n v="100"/>
    <x v="1"/>
    <s v="True"/>
    <s v="USD1"/>
    <n v="2"/>
    <n v="2"/>
    <s v="2%D30"/>
    <d v="2020-12-25T00:00:00"/>
    <s v="USMF"/>
    <m/>
    <d v="2020-11-25T08:48:46"/>
    <s v="USD"/>
    <d v="2020-11-25T00:00:00"/>
    <d v="2020-12-05T00:00:00"/>
    <s v="261120sve1"/>
    <x v="0"/>
    <m/>
    <s v="Net10"/>
    <m/>
    <x v="4"/>
    <x v="6"/>
    <s v="1002"/>
    <x v="9"/>
    <s v="[{&quot;comment&quot;:&quot;back to previous&quot;,&quot;creator&quot;:&quot;Suvi Vesterinen&quot;,&quot;timeStamp&quot;:&quot;2020-11-26T06:21:43.524&quot;}]"/>
    <x v="0"/>
    <x v="0"/>
  </r>
  <r>
    <n v="0"/>
    <x v="24"/>
    <s v="True"/>
    <m/>
    <n v="0"/>
    <n v="0"/>
    <m/>
    <m/>
    <s v="USMF"/>
    <m/>
    <d v="2020-11-25T08:48:40"/>
    <m/>
    <d v="2020-11-25T00:00:00"/>
    <d v="2020-11-25T00:00:00"/>
    <m/>
    <x v="0"/>
    <m/>
    <m/>
    <m/>
    <x v="2"/>
    <x v="6"/>
    <m/>
    <x v="7"/>
    <s v="[]"/>
    <x v="1"/>
    <x v="1"/>
  </r>
  <r>
    <n v="100"/>
    <x v="1"/>
    <s v="True"/>
    <s v="USD1"/>
    <n v="2"/>
    <n v="2"/>
    <s v="2%D30"/>
    <d v="2020-12-25T00:00:00"/>
    <s v="USMF"/>
    <m/>
    <d v="2020-11-25T08:48:34"/>
    <s v="USD"/>
    <d v="2020-11-25T00:00:00"/>
    <d v="2020-12-05T00:00:00"/>
    <s v="251120sve2"/>
    <x v="0"/>
    <m/>
    <s v="Net10"/>
    <m/>
    <x v="4"/>
    <x v="6"/>
    <s v="1002"/>
    <x v="9"/>
    <s v="[]"/>
    <x v="0"/>
    <x v="0"/>
  </r>
  <r>
    <n v="100"/>
    <x v="1"/>
    <s v="True"/>
    <s v="USD1"/>
    <n v="2"/>
    <n v="2"/>
    <s v="2%D30"/>
    <d v="2020-12-25T00:00:00"/>
    <s v="USMF"/>
    <m/>
    <d v="2020-11-25T08:48:28"/>
    <s v="USD"/>
    <d v="2020-11-25T00:00:00"/>
    <d v="2020-12-05T00:00:00"/>
    <s v="251120sve3"/>
    <x v="0"/>
    <m/>
    <s v="Net10"/>
    <m/>
    <x v="4"/>
    <x v="6"/>
    <s v="1002"/>
    <x v="9"/>
    <s v="[]"/>
    <x v="0"/>
    <x v="0"/>
  </r>
  <r>
    <n v="0"/>
    <x v="24"/>
    <s v="True"/>
    <m/>
    <n v="0"/>
    <n v="0"/>
    <m/>
    <m/>
    <s v="USMF"/>
    <m/>
    <d v="2020-11-25T08:48:22"/>
    <m/>
    <d v="2020-11-25T00:00:00"/>
    <d v="2020-11-25T00:00:00"/>
    <m/>
    <x v="0"/>
    <m/>
    <m/>
    <m/>
    <x v="2"/>
    <x v="6"/>
    <m/>
    <x v="7"/>
    <s v="[]"/>
    <x v="1"/>
    <x v="1"/>
  </r>
  <r>
    <n v="100"/>
    <x v="1"/>
    <s v="True"/>
    <s v="USD1"/>
    <n v="2"/>
    <n v="2"/>
    <s v="2%D30"/>
    <d v="2020-12-25T00:00:00"/>
    <s v="USMF"/>
    <m/>
    <d v="2020-11-25T08:48:16"/>
    <s v="USD"/>
    <d v="2020-11-25T00:00:00"/>
    <d v="2020-12-05T00:00:00"/>
    <s v="251120sve4"/>
    <x v="0"/>
    <m/>
    <s v="Net10"/>
    <m/>
    <x v="2"/>
    <x v="6"/>
    <s v="1002"/>
    <x v="9"/>
    <s v="[]"/>
    <x v="0"/>
    <x v="0"/>
  </r>
  <r>
    <n v="100"/>
    <x v="1"/>
    <s v="True"/>
    <s v="USD1"/>
    <n v="2"/>
    <n v="2"/>
    <s v="2%D30"/>
    <d v="2020-12-25T00:00:00"/>
    <s v="USMF"/>
    <m/>
    <d v="2020-11-25T08:48:10"/>
    <s v="USD"/>
    <d v="2020-11-25T00:00:00"/>
    <d v="2020-12-05T00:00:00"/>
    <s v="251120sve1"/>
    <x v="0"/>
    <m/>
    <s v="Net10"/>
    <m/>
    <x v="0"/>
    <x v="6"/>
    <s v="1002"/>
    <x v="9"/>
    <s v="[]"/>
    <x v="0"/>
    <x v="0"/>
  </r>
  <r>
    <n v="0"/>
    <x v="24"/>
    <s v="True"/>
    <m/>
    <n v="0"/>
    <n v="0"/>
    <m/>
    <m/>
    <s v="USMF"/>
    <m/>
    <d v="2020-11-24T18:06:40"/>
    <m/>
    <d v="2020-11-24T00:00:00"/>
    <d v="2020-11-24T00:00:00"/>
    <m/>
    <x v="2"/>
    <m/>
    <m/>
    <m/>
    <x v="5"/>
    <x v="7"/>
    <m/>
    <x v="7"/>
    <s v="[]"/>
    <x v="1"/>
    <x v="1"/>
  </r>
  <r>
    <n v="100"/>
    <x v="1"/>
    <s v="True"/>
    <s v="USD1"/>
    <n v="0"/>
    <n v="0"/>
    <m/>
    <m/>
    <s v="USMF"/>
    <m/>
    <d v="2020-11-24T18:05:40"/>
    <s v="USD"/>
    <d v="2020-11-24T00:00:00"/>
    <d v="2020-12-24T00:00:00"/>
    <s v="AMO24112020-14"/>
    <x v="2"/>
    <s v="BRIDGING"/>
    <s v="Net30"/>
    <m/>
    <x v="1"/>
    <x v="7"/>
    <s v="DEFAULCODE"/>
    <x v="4"/>
    <s v="[]"/>
    <x v="0"/>
    <x v="1"/>
  </r>
  <r>
    <n v="121.75"/>
    <x v="8"/>
    <s v="True"/>
    <s v="USD1"/>
    <n v="0"/>
    <n v="0"/>
    <s v="2%D10"/>
    <d v="2020-12-04T00:00:00"/>
    <s v="USMF"/>
    <m/>
    <d v="2020-11-24T17:53:08"/>
    <s v="USD"/>
    <d v="2020-11-24T00:00:00"/>
    <d v="2020-12-08T00:00:00"/>
    <s v="RF_zbytam"/>
    <x v="2"/>
    <s v="CHECK"/>
    <s v="Net14"/>
    <s v="11223344556677889900112233"/>
    <x v="0"/>
    <x v="7"/>
    <s v="US-111"/>
    <x v="0"/>
    <s v="[]"/>
    <x v="0"/>
    <x v="0"/>
  </r>
  <r>
    <n v="199"/>
    <x v="26"/>
    <s v="True"/>
    <s v="USD1"/>
    <n v="0"/>
    <n v="0"/>
    <m/>
    <m/>
    <s v="USMF"/>
    <m/>
    <d v="2020-11-24T17:44:01"/>
    <s v="USD"/>
    <d v="2020-11-24T00:00:00"/>
    <d v="2020-12-24T00:00:00"/>
    <s v="AMO24112020-13"/>
    <x v="2"/>
    <s v="BRIDGING"/>
    <s v="Net30"/>
    <m/>
    <x v="1"/>
    <x v="7"/>
    <s v="DEFAULCODE"/>
    <x v="4"/>
    <s v="[]"/>
    <x v="0"/>
    <x v="1"/>
  </r>
  <r>
    <n v="1001"/>
    <x v="27"/>
    <s v="True"/>
    <s v="USD1"/>
    <n v="0"/>
    <n v="0"/>
    <m/>
    <m/>
    <s v="USMF"/>
    <m/>
    <d v="2020-11-24T17:43:19"/>
    <s v="USD"/>
    <d v="2020-11-24T00:00:00"/>
    <d v="2020-12-24T00:00:00"/>
    <s v="AMO24112020-12"/>
    <x v="2"/>
    <s v="BRIDGING"/>
    <s v="Net30"/>
    <m/>
    <x v="1"/>
    <x v="7"/>
    <s v="DEFAULCODE"/>
    <x v="4"/>
    <s v="[]"/>
    <x v="0"/>
    <x v="1"/>
  </r>
  <r>
    <n v="100"/>
    <x v="1"/>
    <s v="True"/>
    <s v="USD1"/>
    <n v="0"/>
    <n v="0"/>
    <m/>
    <m/>
    <s v="USMF"/>
    <m/>
    <d v="2020-11-24T17:25:46"/>
    <s v="USD"/>
    <d v="2020-11-24T00:00:00"/>
    <d v="2020-12-24T00:00:00"/>
    <s v="AMO24112020-11"/>
    <x v="2"/>
    <s v="BRIDGING"/>
    <s v="Net30"/>
    <m/>
    <x v="1"/>
    <x v="7"/>
    <s v="DEFAULCODE"/>
    <x v="4"/>
    <s v="[]"/>
    <x v="0"/>
    <x v="1"/>
  </r>
  <r>
    <n v="198.18"/>
    <x v="0"/>
    <s v="True"/>
    <s v="USD1"/>
    <n v="3.96"/>
    <n v="3.96"/>
    <s v="2%D10"/>
    <d v="2020-12-04T00:00:00"/>
    <s v="USMF"/>
    <s v="Test7260/400"/>
    <d v="2020-11-24T17:22:36"/>
    <s v="USD"/>
    <d v="2020-11-24T00:00:00"/>
    <d v="2020-12-08T00:00:00"/>
    <s v="RF_edxsqv"/>
    <x v="0"/>
    <s v="CHECK"/>
    <s v="Net14"/>
    <s v="11223344556677889900112233"/>
    <x v="0"/>
    <x v="7"/>
    <s v="US-111"/>
    <x v="0"/>
    <s v="[]"/>
    <x v="0"/>
    <x v="0"/>
  </r>
  <r>
    <n v="198.18"/>
    <x v="0"/>
    <s v="True"/>
    <s v="USD1"/>
    <n v="3.96"/>
    <n v="3.96"/>
    <s v="2%D10"/>
    <d v="2020-12-04T00:00:00"/>
    <s v="USMF"/>
    <s v="Test7260/400"/>
    <d v="2020-11-24T17:22:30"/>
    <s v="EUR"/>
    <d v="2020-11-24T00:00:00"/>
    <d v="2020-12-08T00:00:00"/>
    <s v="RF_bodrgg"/>
    <x v="0"/>
    <s v="CHECK"/>
    <s v="Net14"/>
    <s v="11223344556677889900112233"/>
    <x v="0"/>
    <x v="7"/>
    <s v="US-111"/>
    <x v="0"/>
    <s v="[]"/>
    <x v="0"/>
    <x v="0"/>
  </r>
  <r>
    <n v="100"/>
    <x v="1"/>
    <s v="True"/>
    <s v="USD1"/>
    <n v="0"/>
    <n v="0"/>
    <m/>
    <m/>
    <s v="USMF"/>
    <m/>
    <d v="2020-11-24T17:19:52"/>
    <s v="USD"/>
    <d v="2020-11-24T00:00:00"/>
    <d v="2020-12-24T00:00:00"/>
    <s v="AMO24112020-9"/>
    <x v="2"/>
    <s v="BRIDGING"/>
    <s v="Net30"/>
    <m/>
    <x v="1"/>
    <x v="7"/>
    <s v="DEFAULCODE"/>
    <x v="4"/>
    <s v="[]"/>
    <x v="0"/>
    <x v="1"/>
  </r>
  <r>
    <n v="199"/>
    <x v="26"/>
    <s v="True"/>
    <s v="USD1"/>
    <n v="3.98"/>
    <n v="3.98"/>
    <s v="2%D30"/>
    <d v="2020-12-24T00:00:00"/>
    <s v="USMF"/>
    <m/>
    <d v="2020-11-24T15:56:48"/>
    <s v="USD"/>
    <d v="2020-11-24T00:00:00"/>
    <d v="2020-12-04T00:00:00"/>
    <s v="AMO24112020-1"/>
    <x v="0"/>
    <m/>
    <s v="Net10"/>
    <m/>
    <x v="1"/>
    <x v="7"/>
    <s v="1002"/>
    <x v="9"/>
    <s v="[]"/>
    <x v="0"/>
    <x v="0"/>
  </r>
  <r>
    <n v="100"/>
    <x v="1"/>
    <s v="True"/>
    <s v="USD1"/>
    <n v="2"/>
    <n v="2"/>
    <s v="2%D30"/>
    <d v="2020-12-24T00:00:00"/>
    <s v="USMF"/>
    <m/>
    <d v="2020-11-24T09:22:41"/>
    <s v="USD"/>
    <d v="2020-11-24T00:00:00"/>
    <d v="2020-12-04T00:00:00"/>
    <s v="241120sve7"/>
    <x v="0"/>
    <m/>
    <s v="Net10"/>
    <m/>
    <x v="0"/>
    <x v="7"/>
    <s v="1002"/>
    <x v="9"/>
    <s v="[]"/>
    <x v="0"/>
    <x v="0"/>
  </r>
  <r>
    <n v="100"/>
    <x v="1"/>
    <s v="True"/>
    <s v="USD1"/>
    <n v="2"/>
    <n v="2"/>
    <s v="2%D30"/>
    <d v="2020-12-24T00:00:00"/>
    <s v="USMF"/>
    <m/>
    <d v="2020-11-24T09:22:35"/>
    <s v="USD"/>
    <d v="2020-11-24T00:00:00"/>
    <d v="2020-12-04T00:00:00"/>
    <s v="241120sve2"/>
    <x v="0"/>
    <m/>
    <s v="Net10"/>
    <m/>
    <x v="0"/>
    <x v="7"/>
    <s v="1002"/>
    <x v="9"/>
    <s v="[]"/>
    <x v="0"/>
    <x v="0"/>
  </r>
  <r>
    <n v="199"/>
    <x v="26"/>
    <s v="True"/>
    <s v="USD1"/>
    <n v="0"/>
    <n v="0"/>
    <m/>
    <m/>
    <s v="USMF"/>
    <m/>
    <d v="2020-11-24T09:22:29"/>
    <s v="USD"/>
    <d v="2020-11-24T00:00:00"/>
    <d v="2020-12-24T00:00:00"/>
    <s v="AMO24112020-3"/>
    <x v="0"/>
    <s v="BRIDGING"/>
    <s v="Net30"/>
    <m/>
    <x v="2"/>
    <x v="7"/>
    <s v="DEFAULCODE"/>
    <x v="4"/>
    <s v="[]"/>
    <x v="0"/>
    <x v="1"/>
  </r>
  <r>
    <n v="100"/>
    <x v="1"/>
    <s v="True"/>
    <s v="USD1"/>
    <n v="0"/>
    <n v="0"/>
    <m/>
    <m/>
    <s v="USMF"/>
    <m/>
    <d v="2020-11-24T09:22:23"/>
    <s v="USD"/>
    <d v="2020-11-24T00:00:00"/>
    <d v="2020-12-24T00:00:00"/>
    <s v="AMO24112020-2"/>
    <x v="0"/>
    <s v="BRIDGING"/>
    <s v="Net30"/>
    <m/>
    <x v="0"/>
    <x v="7"/>
    <s v="DEFAULCODE"/>
    <x v="4"/>
    <s v="[]"/>
    <x v="0"/>
    <x v="1"/>
  </r>
  <r>
    <n v="100"/>
    <x v="1"/>
    <s v="True"/>
    <s v="USD1"/>
    <n v="0"/>
    <n v="0"/>
    <m/>
    <m/>
    <s v="USMF"/>
    <m/>
    <d v="2020-11-24T09:22:17"/>
    <s v="USD"/>
    <d v="2020-11-24T00:00:00"/>
    <d v="2020-12-24T00:00:00"/>
    <s v="AMO24112020-4"/>
    <x v="0"/>
    <s v="BRIDGING"/>
    <s v="Net30"/>
    <m/>
    <x v="0"/>
    <x v="7"/>
    <s v="DEFAULCODE"/>
    <x v="4"/>
    <s v="[]"/>
    <x v="0"/>
    <x v="1"/>
  </r>
  <r>
    <n v="100"/>
    <x v="1"/>
    <s v="True"/>
    <s v="USD1"/>
    <n v="2"/>
    <n v="2"/>
    <s v="2%D30"/>
    <d v="2020-12-24T00:00:00"/>
    <s v="USMF"/>
    <m/>
    <d v="2020-11-24T09:22:11"/>
    <s v="USD"/>
    <d v="2020-11-24T00:00:00"/>
    <d v="2020-12-04T00:00:00"/>
    <s v="241120sve4"/>
    <x v="0"/>
    <m/>
    <s v="Net10"/>
    <m/>
    <x v="0"/>
    <x v="7"/>
    <s v="1002"/>
    <x v="9"/>
    <s v="[]"/>
    <x v="0"/>
    <x v="0"/>
  </r>
  <r>
    <n v="100"/>
    <x v="1"/>
    <s v="True"/>
    <s v="USD1"/>
    <n v="2"/>
    <n v="2"/>
    <s v="2%D30"/>
    <d v="2020-12-24T00:00:00"/>
    <s v="USMF"/>
    <m/>
    <d v="2020-11-24T09:22:04"/>
    <s v="USD"/>
    <d v="2020-11-24T00:00:00"/>
    <d v="2020-12-04T00:00:00"/>
    <s v="241120sve6"/>
    <x v="0"/>
    <m/>
    <s v="Net10"/>
    <m/>
    <x v="2"/>
    <x v="7"/>
    <s v="1002"/>
    <x v="9"/>
    <s v="[]"/>
    <x v="0"/>
    <x v="0"/>
  </r>
  <r>
    <n v="100"/>
    <x v="1"/>
    <s v="True"/>
    <s v="USD1"/>
    <n v="0"/>
    <n v="0"/>
    <m/>
    <m/>
    <s v="USMF"/>
    <m/>
    <d v="2020-11-24T09:21:58"/>
    <s v="USD"/>
    <d v="2020-11-24T00:00:00"/>
    <d v="2020-12-24T00:00:00"/>
    <s v="AMO24112020-7"/>
    <x v="0"/>
    <s v="BRIDGING"/>
    <s v="Net30"/>
    <m/>
    <x v="1"/>
    <x v="7"/>
    <s v="DEFAULCODE"/>
    <x v="4"/>
    <s v="[]"/>
    <x v="0"/>
    <x v="1"/>
  </r>
  <r>
    <n v="100"/>
    <x v="1"/>
    <s v="True"/>
    <s v="USD1"/>
    <n v="0"/>
    <n v="0"/>
    <m/>
    <m/>
    <s v="USMF"/>
    <m/>
    <d v="2020-11-24T09:21:52"/>
    <s v="USD"/>
    <d v="2020-11-24T00:00:00"/>
    <d v="2020-12-24T00:00:00"/>
    <s v="AMO24112020-5"/>
    <x v="0"/>
    <s v="BRIDGING"/>
    <s v="Net30"/>
    <m/>
    <x v="1"/>
    <x v="7"/>
    <s v="DEFAULCODE"/>
    <x v="4"/>
    <s v="[]"/>
    <x v="0"/>
    <x v="1"/>
  </r>
  <r>
    <n v="100"/>
    <x v="1"/>
    <s v="True"/>
    <s v="USD1"/>
    <n v="0"/>
    <n v="0"/>
    <m/>
    <m/>
    <s v="USMF"/>
    <m/>
    <d v="2020-11-24T09:21:46"/>
    <s v="USD"/>
    <d v="2020-11-24T00:00:00"/>
    <d v="2020-12-24T00:00:00"/>
    <s v="AMO24112020-10"/>
    <x v="0"/>
    <s v="BRIDGING"/>
    <s v="Net30"/>
    <m/>
    <x v="3"/>
    <x v="7"/>
    <s v="DEFAULCODE"/>
    <x v="4"/>
    <s v="[]"/>
    <x v="0"/>
    <x v="1"/>
  </r>
  <r>
    <n v="100"/>
    <x v="1"/>
    <s v="True"/>
    <s v="USD1"/>
    <n v="0"/>
    <n v="0"/>
    <m/>
    <m/>
    <s v="USMF"/>
    <m/>
    <d v="2020-11-24T09:21:40"/>
    <s v="USD"/>
    <d v="2020-11-24T00:00:00"/>
    <d v="2020-12-24T00:00:00"/>
    <s v="AMO24112020-6"/>
    <x v="0"/>
    <s v="BRIDGING"/>
    <s v="Net30"/>
    <m/>
    <x v="1"/>
    <x v="7"/>
    <s v="DEFAULCODE"/>
    <x v="4"/>
    <s v="[]"/>
    <x v="0"/>
    <x v="1"/>
  </r>
  <r>
    <n v="470"/>
    <x v="21"/>
    <s v="True"/>
    <s v="USD1"/>
    <n v="9.4"/>
    <n v="9.4"/>
    <s v="2%D30"/>
    <d v="2020-12-24T00:00:00"/>
    <s v="USMF"/>
    <m/>
    <d v="2020-11-24T09:21:33"/>
    <s v="USD"/>
    <d v="2020-11-24T00:00:00"/>
    <d v="2020-12-04T00:00:00"/>
    <s v="241120sve1"/>
    <x v="0"/>
    <m/>
    <s v="Net10"/>
    <m/>
    <x v="3"/>
    <x v="7"/>
    <s v="1002"/>
    <x v="9"/>
    <s v="[]"/>
    <x v="0"/>
    <x v="0"/>
  </r>
  <r>
    <n v="121.75"/>
    <x v="8"/>
    <s v="True"/>
    <s v="USD1"/>
    <n v="0"/>
    <n v="0"/>
    <s v="2%D10"/>
    <d v="2020-12-04T00:00:00"/>
    <s v="USMF"/>
    <m/>
    <d v="2020-11-24T00:13:12"/>
    <s v="USD"/>
    <d v="2020-11-24T00:00:00"/>
    <d v="2020-12-08T00:00:00"/>
    <s v="RF_nfbbba"/>
    <x v="2"/>
    <s v="CHECK"/>
    <s v="Net14"/>
    <s v="11223344556677889900112233"/>
    <x v="0"/>
    <x v="7"/>
    <s v="US-111"/>
    <x v="0"/>
    <s v="[]"/>
    <x v="0"/>
    <x v="0"/>
  </r>
  <r>
    <n v="198.18"/>
    <x v="0"/>
    <s v="True"/>
    <s v="USD1"/>
    <n v="3.96"/>
    <n v="3.96"/>
    <s v="2%D10"/>
    <d v="2020-12-03T00:00:00"/>
    <s v="USMF"/>
    <s v="Test7260/400"/>
    <d v="2020-11-23T23:08:35"/>
    <s v="EUR"/>
    <d v="2020-11-23T00:00:00"/>
    <d v="2020-12-07T00:00:00"/>
    <s v="RF_qfrljf"/>
    <x v="0"/>
    <s v="CHECK"/>
    <s v="Net14"/>
    <s v="11223344556677889900112233"/>
    <x v="3"/>
    <x v="8"/>
    <s v="US-111"/>
    <x v="0"/>
    <s v="[]"/>
    <x v="0"/>
    <x v="0"/>
  </r>
  <r>
    <n v="198.18"/>
    <x v="0"/>
    <s v="True"/>
    <s v="USD1"/>
    <n v="3.96"/>
    <n v="3.96"/>
    <s v="2%D10"/>
    <d v="2020-12-03T00:00:00"/>
    <s v="USMF"/>
    <s v="Test7260/400"/>
    <d v="2020-11-23T23:08:29"/>
    <s v="USD"/>
    <d v="2020-11-23T00:00:00"/>
    <d v="2020-12-07T00:00:00"/>
    <s v="RF_bpepoz"/>
    <x v="0"/>
    <s v="CHECK"/>
    <s v="Net14"/>
    <s v="11223344556677889900112233"/>
    <x v="3"/>
    <x v="8"/>
    <s v="US-111"/>
    <x v="0"/>
    <s v="[]"/>
    <x v="0"/>
    <x v="0"/>
  </r>
  <r>
    <n v="0"/>
    <x v="24"/>
    <s v="True"/>
    <m/>
    <n v="0"/>
    <n v="0"/>
    <m/>
    <m/>
    <s v="USMF"/>
    <m/>
    <d v="2020-11-23T09:13:59"/>
    <m/>
    <d v="2020-11-23T00:00:00"/>
    <d v="2020-11-23T00:00:00"/>
    <m/>
    <x v="0"/>
    <m/>
    <m/>
    <m/>
    <x v="2"/>
    <x v="8"/>
    <m/>
    <x v="7"/>
    <s v="[]"/>
    <x v="1"/>
    <x v="1"/>
  </r>
  <r>
    <n v="0"/>
    <x v="24"/>
    <s v="True"/>
    <m/>
    <n v="0"/>
    <n v="0"/>
    <m/>
    <m/>
    <s v="USMF"/>
    <m/>
    <d v="2020-11-23T08:42:07"/>
    <m/>
    <d v="2020-11-23T00:00:00"/>
    <d v="2020-11-23T00:00:00"/>
    <m/>
    <x v="0"/>
    <m/>
    <m/>
    <m/>
    <x v="2"/>
    <x v="8"/>
    <m/>
    <x v="7"/>
    <s v="[]"/>
    <x v="1"/>
    <x v="1"/>
  </r>
  <r>
    <n v="0"/>
    <x v="24"/>
    <s v="True"/>
    <m/>
    <n v="0"/>
    <n v="0"/>
    <m/>
    <m/>
    <s v="USMF"/>
    <m/>
    <d v="2020-11-23T08:42:01"/>
    <m/>
    <d v="2020-11-23T00:00:00"/>
    <d v="2020-11-23T00:00:00"/>
    <m/>
    <x v="0"/>
    <m/>
    <m/>
    <m/>
    <x v="2"/>
    <x v="8"/>
    <m/>
    <x v="7"/>
    <s v="[]"/>
    <x v="1"/>
    <x v="1"/>
  </r>
  <r>
    <n v="100"/>
    <x v="1"/>
    <s v="True"/>
    <s v="USD1"/>
    <n v="0.5"/>
    <n v="0.5"/>
    <s v="0.5%D10"/>
    <d v="2020-12-03T00:00:00"/>
    <s v="USMF"/>
    <m/>
    <d v="2020-11-23T08:41:50"/>
    <s v="USD"/>
    <d v="2020-11-23T00:00:00"/>
    <d v="2020-12-23T00:00:00"/>
    <s v="231120sve5"/>
    <x v="0"/>
    <m/>
    <m/>
    <m/>
    <x v="2"/>
    <x v="8"/>
    <s v="1001"/>
    <x v="11"/>
    <s v="[]"/>
    <x v="0"/>
    <x v="0"/>
  </r>
  <r>
    <n v="0"/>
    <x v="24"/>
    <s v="True"/>
    <s v="USD1"/>
    <n v="0"/>
    <n v="0"/>
    <s v="0.5%D10"/>
    <d v="2020-12-03T00:00:00"/>
    <s v="USMF"/>
    <m/>
    <d v="2020-11-23T08:41:44"/>
    <m/>
    <d v="2020-11-23T00:00:00"/>
    <d v="2020-12-23T00:00:00"/>
    <s v="231120sve4"/>
    <x v="0"/>
    <s v="CHECK"/>
    <s v="Net30"/>
    <m/>
    <x v="2"/>
    <x v="8"/>
    <s v="1001"/>
    <x v="11"/>
    <s v="[]"/>
    <x v="1"/>
    <x v="0"/>
  </r>
  <r>
    <n v="0"/>
    <x v="24"/>
    <s v="True"/>
    <m/>
    <n v="0"/>
    <n v="0"/>
    <m/>
    <m/>
    <s v="USMF"/>
    <m/>
    <d v="2020-11-23T08:41:38"/>
    <m/>
    <d v="2020-11-23T00:00:00"/>
    <d v="2020-11-23T00:00:00"/>
    <m/>
    <x v="0"/>
    <m/>
    <m/>
    <m/>
    <x v="2"/>
    <x v="8"/>
    <m/>
    <x v="7"/>
    <s v="[]"/>
    <x v="1"/>
    <x v="1"/>
  </r>
  <r>
    <n v="0"/>
    <x v="24"/>
    <s v="True"/>
    <m/>
    <n v="0"/>
    <n v="0"/>
    <m/>
    <m/>
    <s v="USMF"/>
    <m/>
    <d v="2020-11-23T08:41:32"/>
    <m/>
    <d v="2020-11-23T00:00:00"/>
    <d v="2020-11-23T00:00:00"/>
    <m/>
    <x v="0"/>
    <m/>
    <m/>
    <m/>
    <x v="2"/>
    <x v="8"/>
    <m/>
    <x v="7"/>
    <s v="[]"/>
    <x v="1"/>
    <x v="1"/>
  </r>
  <r>
    <n v="0"/>
    <x v="24"/>
    <s v="True"/>
    <m/>
    <n v="0"/>
    <n v="0"/>
    <m/>
    <m/>
    <s v="USMF"/>
    <m/>
    <d v="2020-11-23T08:41:25"/>
    <m/>
    <d v="2020-11-23T00:00:00"/>
    <d v="2020-11-23T00:00:00"/>
    <m/>
    <x v="0"/>
    <m/>
    <m/>
    <m/>
    <x v="2"/>
    <x v="8"/>
    <m/>
    <x v="7"/>
    <s v="[]"/>
    <x v="1"/>
    <x v="1"/>
  </r>
  <r>
    <n v="100"/>
    <x v="1"/>
    <s v="True"/>
    <s v="USD1"/>
    <n v="2"/>
    <n v="2"/>
    <s v="2%D30"/>
    <d v="2020-12-23T00:00:00"/>
    <s v="USMF"/>
    <m/>
    <d v="2020-11-23T08:41:19"/>
    <s v="USD"/>
    <d v="2020-11-23T00:00:00"/>
    <d v="2020-12-03T00:00:00"/>
    <s v="231120sve2"/>
    <x v="0"/>
    <s v="CHECK"/>
    <s v="Net10"/>
    <m/>
    <x v="2"/>
    <x v="8"/>
    <s v="1002"/>
    <x v="9"/>
    <s v="[]"/>
    <x v="0"/>
    <x v="0"/>
  </r>
  <r>
    <n v="100"/>
    <x v="1"/>
    <s v="True"/>
    <s v="USD1"/>
    <n v="0.5"/>
    <n v="0.5"/>
    <s v="0.5%D10"/>
    <d v="2020-12-03T00:00:00"/>
    <s v="USMF"/>
    <m/>
    <d v="2020-11-23T08:41:13"/>
    <s v="USD"/>
    <d v="2020-11-23T00:00:00"/>
    <d v="2020-12-23T00:00:00"/>
    <s v="AMO23112020"/>
    <x v="0"/>
    <s v="CHECK"/>
    <s v="Net30"/>
    <m/>
    <x v="2"/>
    <x v="8"/>
    <s v="1001"/>
    <x v="11"/>
    <s v="[]"/>
    <x v="0"/>
    <x v="0"/>
  </r>
  <r>
    <n v="100"/>
    <x v="1"/>
    <s v="True"/>
    <s v="USD1"/>
    <n v="2"/>
    <n v="2"/>
    <s v="2%D30"/>
    <d v="2020-12-23T00:00:00"/>
    <s v="USMF"/>
    <m/>
    <d v="2020-11-23T08:41:07"/>
    <s v="USD"/>
    <d v="2020-11-23T00:00:00"/>
    <d v="2020-12-03T00:00:00"/>
    <s v="231120sve3"/>
    <x v="0"/>
    <s v="CHECK"/>
    <s v="Net10"/>
    <m/>
    <x v="2"/>
    <x v="8"/>
    <s v="1002"/>
    <x v="9"/>
    <s v="[]"/>
    <x v="0"/>
    <x v="0"/>
  </r>
  <r>
    <n v="100"/>
    <x v="1"/>
    <s v="True"/>
    <s v="USD1"/>
    <n v="2"/>
    <n v="2"/>
    <s v="2%D30"/>
    <d v="2020-12-23T00:00:00"/>
    <s v="USMF"/>
    <m/>
    <d v="2020-11-23T08:41:02"/>
    <s v="USD"/>
    <d v="2020-11-23T00:00:00"/>
    <d v="2020-12-03T00:00:00"/>
    <s v="231120sverow500"/>
    <x v="0"/>
    <m/>
    <s v="Net10"/>
    <m/>
    <x v="2"/>
    <x v="8"/>
    <s v="1002"/>
    <x v="9"/>
    <s v="[]"/>
    <x v="0"/>
    <x v="0"/>
  </r>
  <r>
    <n v="0"/>
    <x v="24"/>
    <s v="True"/>
    <m/>
    <n v="0"/>
    <n v="0"/>
    <m/>
    <m/>
    <s v="USMF"/>
    <m/>
    <d v="2020-11-23T08:40:50"/>
    <m/>
    <d v="2020-11-23T00:00:00"/>
    <d v="2020-11-23T00:00:00"/>
    <m/>
    <x v="0"/>
    <m/>
    <m/>
    <m/>
    <x v="2"/>
    <x v="8"/>
    <m/>
    <x v="7"/>
    <s v="[]"/>
    <x v="1"/>
    <x v="1"/>
  </r>
  <r>
    <n v="0"/>
    <x v="24"/>
    <s v="True"/>
    <m/>
    <n v="0"/>
    <n v="0"/>
    <m/>
    <m/>
    <s v="USMF"/>
    <m/>
    <d v="2020-11-23T08:40:43"/>
    <m/>
    <d v="2020-11-23T00:00:00"/>
    <d v="2020-11-23T00:00:00"/>
    <m/>
    <x v="0"/>
    <m/>
    <m/>
    <m/>
    <x v="2"/>
    <x v="8"/>
    <m/>
    <x v="7"/>
    <s v="[]"/>
    <x v="1"/>
    <x v="1"/>
  </r>
  <r>
    <n v="121.75"/>
    <x v="8"/>
    <s v="True"/>
    <s v="USD1"/>
    <n v="0"/>
    <n v="0"/>
    <s v="2%D10"/>
    <d v="2020-12-01T00:00:00"/>
    <s v="USMF"/>
    <m/>
    <d v="2020-11-21T17:50:44"/>
    <s v="USD"/>
    <d v="2020-11-21T00:00:00"/>
    <d v="2020-12-05T00:00:00"/>
    <s v="RF_dxqcmx"/>
    <x v="2"/>
    <s v="CHECK"/>
    <s v="Net14"/>
    <s v="11223344556677889900112233"/>
    <x v="0"/>
    <x v="9"/>
    <s v="US-111"/>
    <x v="0"/>
    <s v="[]"/>
    <x v="0"/>
    <x v="0"/>
  </r>
  <r>
    <n v="198.18"/>
    <x v="0"/>
    <s v="True"/>
    <s v="USD1"/>
    <n v="3.96"/>
    <n v="3.96"/>
    <s v="2%D10"/>
    <d v="2020-12-01T00:00:00"/>
    <s v="USMF"/>
    <s v="Test7260/400"/>
    <d v="2020-11-21T17:19:29"/>
    <s v="USD"/>
    <d v="2020-11-21T00:00:00"/>
    <d v="2020-12-05T00:00:00"/>
    <s v="RF_titrrx"/>
    <x v="0"/>
    <s v="CHECK"/>
    <s v="Net14"/>
    <s v="11223344556677889900112233"/>
    <x v="1"/>
    <x v="9"/>
    <s v="US-111"/>
    <x v="0"/>
    <s v="[]"/>
    <x v="0"/>
    <x v="0"/>
  </r>
  <r>
    <n v="198.18"/>
    <x v="0"/>
    <s v="True"/>
    <s v="USD1"/>
    <n v="3.96"/>
    <n v="3.96"/>
    <s v="2%D10"/>
    <d v="2020-12-01T00:00:00"/>
    <s v="USMF"/>
    <s v="Test7260/400"/>
    <d v="2020-11-21T17:19:25"/>
    <s v="EUR"/>
    <d v="2020-11-21T00:00:00"/>
    <d v="2020-12-05T00:00:00"/>
    <s v="RF_retslg"/>
    <x v="0"/>
    <s v="CHECK"/>
    <s v="Net14"/>
    <s v="11223344556677889900112233"/>
    <x v="0"/>
    <x v="9"/>
    <s v="US-111"/>
    <x v="0"/>
    <s v="[]"/>
    <x v="0"/>
    <x v="0"/>
  </r>
  <r>
    <n v="121.75"/>
    <x v="8"/>
    <s v="True"/>
    <s v="USD1"/>
    <n v="0"/>
    <n v="0"/>
    <s v="2%D10"/>
    <d v="2020-11-30T00:00:00"/>
    <s v="USMF"/>
    <m/>
    <d v="2020-11-20T23:51:18"/>
    <s v="USD"/>
    <d v="2020-11-20T00:00:00"/>
    <d v="2020-12-04T00:00:00"/>
    <s v="RF_bcqnbp"/>
    <x v="2"/>
    <s v="CHECK"/>
    <s v="Net14"/>
    <s v="11223344556677889900112233"/>
    <x v="3"/>
    <x v="10"/>
    <s v="US-111"/>
    <x v="0"/>
    <s v="[]"/>
    <x v="0"/>
    <x v="0"/>
  </r>
  <r>
    <n v="198.18"/>
    <x v="0"/>
    <s v="True"/>
    <s v="USD1"/>
    <n v="3.96"/>
    <n v="3.96"/>
    <s v="2%D10"/>
    <d v="2020-11-30T00:00:00"/>
    <s v="USMF"/>
    <s v="Test7260/400"/>
    <d v="2020-11-20T23:20:05"/>
    <s v="USD"/>
    <d v="2020-11-20T00:00:00"/>
    <d v="2020-12-04T00:00:00"/>
    <s v="RF_flkojb"/>
    <x v="0"/>
    <s v="CHECK"/>
    <s v="Net14"/>
    <s v="11223344556677889900112233"/>
    <x v="3"/>
    <x v="10"/>
    <s v="US-111"/>
    <x v="0"/>
    <s v="[]"/>
    <x v="0"/>
    <x v="0"/>
  </r>
  <r>
    <n v="198.18"/>
    <x v="0"/>
    <s v="True"/>
    <s v="USD1"/>
    <n v="3.96"/>
    <n v="3.96"/>
    <s v="2%D10"/>
    <d v="2020-11-30T00:00:00"/>
    <s v="USMF"/>
    <s v="Test7260/400"/>
    <d v="2020-11-20T23:20:03"/>
    <s v="EUR"/>
    <d v="2020-11-20T00:00:00"/>
    <d v="2020-12-04T00:00:00"/>
    <s v="RF_cnvwgl"/>
    <x v="0"/>
    <s v="CHECK"/>
    <s v="Net14"/>
    <s v="11223344556677889900112233"/>
    <x v="3"/>
    <x v="10"/>
    <s v="US-111"/>
    <x v="0"/>
    <s v="[]"/>
    <x v="0"/>
    <x v="0"/>
  </r>
  <r>
    <n v="121.75"/>
    <x v="8"/>
    <s v="True"/>
    <s v="USD1"/>
    <n v="0"/>
    <n v="0"/>
    <s v="2%D10"/>
    <d v="2020-11-30T00:00:00"/>
    <s v="USMF"/>
    <m/>
    <d v="2020-11-20T17:51:16"/>
    <s v="USD"/>
    <d v="2020-11-20T00:00:00"/>
    <d v="2020-12-04T00:00:00"/>
    <s v="RF_suohmw"/>
    <x v="2"/>
    <s v="CHECK"/>
    <s v="Net14"/>
    <s v="11223344556677889900112233"/>
    <x v="3"/>
    <x v="10"/>
    <s v="US-111"/>
    <x v="0"/>
    <s v="[]"/>
    <x v="0"/>
    <x v="0"/>
  </r>
  <r>
    <n v="198.18"/>
    <x v="0"/>
    <s v="True"/>
    <s v="USD1"/>
    <n v="3.96"/>
    <n v="3.96"/>
    <s v="2%D10"/>
    <d v="2020-11-30T00:00:00"/>
    <s v="USMF"/>
    <s v="Test7260/400"/>
    <d v="2020-11-20T17:21:44"/>
    <s v="USD"/>
    <d v="2020-11-20T00:00:00"/>
    <d v="2020-12-04T00:00:00"/>
    <s v="RF_yfeqqw"/>
    <x v="0"/>
    <s v="CHECK"/>
    <s v="Net14"/>
    <s v="11223344556677889900112233"/>
    <x v="3"/>
    <x v="10"/>
    <s v="US-111"/>
    <x v="0"/>
    <s v="[]"/>
    <x v="0"/>
    <x v="0"/>
  </r>
  <r>
    <n v="198.18"/>
    <x v="0"/>
    <s v="True"/>
    <s v="USD1"/>
    <n v="3.96"/>
    <n v="3.96"/>
    <s v="2%D10"/>
    <d v="2020-11-30T00:00:00"/>
    <s v="USMF"/>
    <s v="Test7260/400"/>
    <d v="2020-11-20T17:21:42"/>
    <s v="EUR"/>
    <d v="2020-11-20T00:00:00"/>
    <d v="2020-12-04T00:00:00"/>
    <s v="RF_kidheo"/>
    <x v="0"/>
    <s v="CHECK"/>
    <s v="Net14"/>
    <s v="11223344556677889900112233"/>
    <x v="3"/>
    <x v="10"/>
    <s v="US-111"/>
    <x v="0"/>
    <s v="[]"/>
    <x v="0"/>
    <x v="0"/>
  </r>
  <r>
    <n v="100"/>
    <x v="1"/>
    <s v="True"/>
    <s v="USD1"/>
    <n v="2"/>
    <n v="2"/>
    <s v="2%D30"/>
    <d v="2020-12-20T00:00:00"/>
    <s v="USMF"/>
    <m/>
    <d v="2020-11-20T11:55:32"/>
    <s v="USD"/>
    <d v="2020-11-20T00:00:00"/>
    <d v="2020-11-30T00:00:00"/>
    <s v="201120sve8"/>
    <x v="0"/>
    <m/>
    <s v="Net10"/>
    <m/>
    <x v="2"/>
    <x v="10"/>
    <s v="1002"/>
    <x v="9"/>
    <s v="[]"/>
    <x v="0"/>
    <x v="0"/>
  </r>
  <r>
    <n v="0"/>
    <x v="24"/>
    <s v="True"/>
    <m/>
    <n v="0"/>
    <n v="0"/>
    <m/>
    <m/>
    <s v="USMF"/>
    <m/>
    <d v="2020-11-20T11:55:24"/>
    <m/>
    <d v="2020-11-20T00:00:00"/>
    <d v="2020-11-20T00:00:00"/>
    <m/>
    <x v="0"/>
    <m/>
    <m/>
    <m/>
    <x v="2"/>
    <x v="10"/>
    <m/>
    <x v="7"/>
    <s v="[]"/>
    <x v="1"/>
    <x v="1"/>
  </r>
  <r>
    <n v="100"/>
    <x v="1"/>
    <s v="True"/>
    <s v="USD1"/>
    <n v="2"/>
    <n v="2"/>
    <s v="2%D30"/>
    <d v="2020-12-20T00:00:00"/>
    <s v="USMF"/>
    <m/>
    <d v="2020-11-20T11:55:10"/>
    <s v="USD"/>
    <d v="2020-11-20T00:00:00"/>
    <d v="2020-11-30T00:00:00"/>
    <s v="20.11.2020_2"/>
    <x v="0"/>
    <s v="CHECK"/>
    <s v="Net10"/>
    <m/>
    <x v="3"/>
    <x v="10"/>
    <s v="1002"/>
    <x v="9"/>
    <s v="[]"/>
    <x v="0"/>
    <x v="0"/>
  </r>
  <r>
    <n v="100"/>
    <x v="1"/>
    <s v="True"/>
    <s v="USD1"/>
    <n v="2"/>
    <n v="2"/>
    <s v="2%D30"/>
    <d v="2020-12-20T00:00:00"/>
    <s v="USMF"/>
    <m/>
    <d v="2020-11-20T11:55:04"/>
    <s v="USD"/>
    <d v="2020-11-20T00:00:00"/>
    <d v="2020-11-30T00:00:00"/>
    <s v="dsfoigs+da"/>
    <x v="0"/>
    <m/>
    <s v="Net10"/>
    <m/>
    <x v="2"/>
    <x v="10"/>
    <s v="1002"/>
    <x v="9"/>
    <s v="[]"/>
    <x v="0"/>
    <x v="0"/>
  </r>
  <r>
    <n v="0"/>
    <x v="24"/>
    <s v="True"/>
    <m/>
    <n v="0"/>
    <n v="0"/>
    <m/>
    <m/>
    <s v="USMF"/>
    <m/>
    <d v="2020-11-20T11:54:56"/>
    <m/>
    <d v="2020-11-20T00:00:00"/>
    <d v="2020-11-20T00:00:00"/>
    <m/>
    <x v="0"/>
    <m/>
    <m/>
    <m/>
    <x v="2"/>
    <x v="10"/>
    <m/>
    <x v="7"/>
    <s v="[]"/>
    <x v="1"/>
    <x v="1"/>
  </r>
  <r>
    <n v="0"/>
    <x v="24"/>
    <s v="True"/>
    <m/>
    <n v="0"/>
    <n v="0"/>
    <m/>
    <m/>
    <s v="USMF"/>
    <m/>
    <d v="2020-11-20T07:32:08"/>
    <m/>
    <d v="2020-11-20T00:00:00"/>
    <d v="2020-11-20T00:00:00"/>
    <m/>
    <x v="0"/>
    <m/>
    <m/>
    <m/>
    <x v="2"/>
    <x v="10"/>
    <m/>
    <x v="7"/>
    <s v="[]"/>
    <x v="1"/>
    <x v="1"/>
  </r>
  <r>
    <n v="100"/>
    <x v="1"/>
    <s v="True"/>
    <s v="USD1"/>
    <n v="2"/>
    <n v="2"/>
    <s v="2%D30"/>
    <d v="2020-12-20T00:00:00"/>
    <s v="USMF"/>
    <m/>
    <d v="2020-11-20T07:32:01"/>
    <s v="USD"/>
    <d v="2020-11-20T00:00:00"/>
    <d v="2020-11-30T00:00:00"/>
    <s v="22222"/>
    <x v="0"/>
    <m/>
    <s v="Net10"/>
    <m/>
    <x v="2"/>
    <x v="10"/>
    <s v="1002"/>
    <x v="9"/>
    <s v="[]"/>
    <x v="0"/>
    <x v="0"/>
  </r>
  <r>
    <n v="0"/>
    <x v="24"/>
    <s v="True"/>
    <m/>
    <n v="0"/>
    <n v="0"/>
    <m/>
    <m/>
    <s v="USMF"/>
    <m/>
    <d v="2020-11-20T07:31:55"/>
    <m/>
    <d v="2020-11-20T00:00:00"/>
    <d v="2020-11-20T00:00:00"/>
    <m/>
    <x v="0"/>
    <m/>
    <m/>
    <m/>
    <x v="2"/>
    <x v="10"/>
    <m/>
    <x v="7"/>
    <s v="[]"/>
    <x v="1"/>
    <x v="1"/>
  </r>
  <r>
    <n v="100"/>
    <x v="1"/>
    <s v="True"/>
    <s v="USD1"/>
    <n v="2"/>
    <n v="2"/>
    <s v="2%D30"/>
    <d v="2020-12-20T00:00:00"/>
    <s v="USMF"/>
    <m/>
    <d v="2020-11-20T07:31:49"/>
    <s v="USD"/>
    <d v="2020-11-20T00:00:00"/>
    <d v="2020-11-30T00:00:00"/>
    <s v="201120sve3"/>
    <x v="0"/>
    <m/>
    <s v="Net10"/>
    <m/>
    <x v="2"/>
    <x v="10"/>
    <s v="1002"/>
    <x v="9"/>
    <s v="[]"/>
    <x v="0"/>
    <x v="0"/>
  </r>
  <r>
    <n v="0"/>
    <x v="24"/>
    <s v="True"/>
    <s v="USD1"/>
    <n v="0"/>
    <n v="0"/>
    <s v="2%D30"/>
    <d v="2020-12-20T00:00:00"/>
    <s v="USMF"/>
    <m/>
    <d v="2020-11-20T07:31:42"/>
    <s v="USD"/>
    <d v="2020-11-20T00:00:00"/>
    <d v="2020-11-30T00:00:00"/>
    <m/>
    <x v="0"/>
    <m/>
    <s v="Net10"/>
    <m/>
    <x v="2"/>
    <x v="10"/>
    <s v="1002"/>
    <x v="9"/>
    <s v="[]"/>
    <x v="1"/>
    <x v="0"/>
  </r>
  <r>
    <n v="100"/>
    <x v="1"/>
    <s v="True"/>
    <s v="USD1"/>
    <n v="2"/>
    <n v="2"/>
    <s v="2%D30"/>
    <d v="2020-12-20T00:00:00"/>
    <s v="USMF"/>
    <m/>
    <d v="2020-11-20T07:31:36"/>
    <s v="USD"/>
    <d v="2020-11-20T00:00:00"/>
    <d v="2020-11-30T00:00:00"/>
    <s v="201120sve5"/>
    <x v="0"/>
    <m/>
    <s v="Net10"/>
    <m/>
    <x v="2"/>
    <x v="10"/>
    <s v="1002"/>
    <x v="9"/>
    <s v="[]"/>
    <x v="0"/>
    <x v="0"/>
  </r>
  <r>
    <n v="100"/>
    <x v="1"/>
    <s v="True"/>
    <s v="USD1"/>
    <n v="2"/>
    <n v="2"/>
    <s v="2%D30"/>
    <d v="2020-12-20T00:00:00"/>
    <s v="USMF"/>
    <m/>
    <d v="2020-11-20T07:31:30"/>
    <s v="USD"/>
    <d v="2020-11-20T00:00:00"/>
    <d v="2020-11-30T00:00:00"/>
    <s v="201120sve9"/>
    <x v="0"/>
    <m/>
    <s v="Net10"/>
    <m/>
    <x v="2"/>
    <x v="10"/>
    <s v="1002"/>
    <x v="9"/>
    <s v="[]"/>
    <x v="0"/>
    <x v="0"/>
  </r>
  <r>
    <n v="0"/>
    <x v="24"/>
    <s v="True"/>
    <m/>
    <n v="0"/>
    <n v="0"/>
    <m/>
    <m/>
    <s v="USMF"/>
    <m/>
    <d v="2020-11-20T07:31:23"/>
    <m/>
    <d v="2020-11-20T00:00:00"/>
    <d v="2020-11-20T00:00:00"/>
    <m/>
    <x v="0"/>
    <m/>
    <m/>
    <m/>
    <x v="2"/>
    <x v="10"/>
    <m/>
    <x v="7"/>
    <s v="[]"/>
    <x v="1"/>
    <x v="1"/>
  </r>
  <r>
    <n v="100"/>
    <x v="1"/>
    <s v="True"/>
    <s v="USD1"/>
    <n v="2"/>
    <n v="2"/>
    <s v="2%D30"/>
    <d v="2020-12-20T00:00:00"/>
    <s v="USMF"/>
    <m/>
    <d v="2020-11-20T07:31:17"/>
    <s v="USD"/>
    <d v="2020-11-20T00:00:00"/>
    <d v="2020-11-30T00:00:00"/>
    <s v="231120sve1"/>
    <x v="0"/>
    <m/>
    <s v="Net10"/>
    <m/>
    <x v="2"/>
    <x v="10"/>
    <s v="1002"/>
    <x v="9"/>
    <s v="[]"/>
    <x v="0"/>
    <x v="0"/>
  </r>
  <r>
    <n v="100"/>
    <x v="1"/>
    <s v="True"/>
    <s v="USD1"/>
    <n v="2"/>
    <n v="2"/>
    <s v="2%D30"/>
    <d v="2020-12-20T00:00:00"/>
    <s v="USMF"/>
    <m/>
    <d v="2020-11-20T07:31:10"/>
    <s v="USD"/>
    <d v="2020-11-20T00:00:00"/>
    <d v="2020-11-30T00:00:00"/>
    <s v="20.11.2020_1"/>
    <x v="0"/>
    <m/>
    <s v="Net10"/>
    <m/>
    <x v="4"/>
    <x v="10"/>
    <s v="1002"/>
    <x v="9"/>
    <s v="[]"/>
    <x v="0"/>
    <x v="0"/>
  </r>
  <r>
    <n v="100"/>
    <x v="1"/>
    <s v="True"/>
    <s v="USD1"/>
    <n v="2"/>
    <n v="2"/>
    <s v="2%D30"/>
    <d v="2020-12-20T00:00:00"/>
    <s v="USMF"/>
    <m/>
    <d v="2020-11-20T07:31:04"/>
    <s v="USD"/>
    <d v="2020-11-20T00:00:00"/>
    <d v="2020-11-30T00:00:00"/>
    <s v="201120sve7"/>
    <x v="0"/>
    <m/>
    <s v="Net10"/>
    <m/>
    <x v="2"/>
    <x v="10"/>
    <s v="1002"/>
    <x v="9"/>
    <s v="[]"/>
    <x v="0"/>
    <x v="0"/>
  </r>
  <r>
    <n v="100"/>
    <x v="1"/>
    <s v="True"/>
    <s v="USD1"/>
    <n v="2"/>
    <n v="2"/>
    <s v="2%D30"/>
    <d v="2020-12-20T00:00:00"/>
    <s v="USMF"/>
    <m/>
    <d v="2020-11-20T07:30:57"/>
    <s v="USD"/>
    <d v="2020-11-20T00:00:00"/>
    <d v="2020-11-30T00:00:00"/>
    <s v="201120sve1"/>
    <x v="0"/>
    <m/>
    <s v="Net10"/>
    <m/>
    <x v="4"/>
    <x v="10"/>
    <s v="1002"/>
    <x v="9"/>
    <s v="[]"/>
    <x v="0"/>
    <x v="0"/>
  </r>
  <r>
    <n v="121.75"/>
    <x v="8"/>
    <s v="True"/>
    <s v="USD1"/>
    <n v="0"/>
    <n v="0"/>
    <s v="2%D10"/>
    <d v="2020-11-29T00:00:00"/>
    <s v="USMF"/>
    <m/>
    <d v="2020-11-19T23:56:04"/>
    <s v="USD"/>
    <d v="2020-11-19T00:00:00"/>
    <d v="2020-12-03T00:00:00"/>
    <s v="RF_widyjs"/>
    <x v="2"/>
    <s v="CHECK"/>
    <s v="Net14"/>
    <s v="11223344556677889900112233"/>
    <x v="0"/>
    <x v="11"/>
    <s v="US-111"/>
    <x v="0"/>
    <s v="[]"/>
    <x v="0"/>
    <x v="0"/>
  </r>
  <r>
    <n v="198.18"/>
    <x v="0"/>
    <s v="True"/>
    <s v="USD1"/>
    <n v="3.96"/>
    <n v="3.96"/>
    <s v="2%D10"/>
    <d v="2020-11-29T00:00:00"/>
    <s v="USMF"/>
    <s v="Test7260/400"/>
    <d v="2020-11-19T23:21:02"/>
    <s v="USD"/>
    <d v="2020-11-19T00:00:00"/>
    <d v="2020-12-03T00:00:00"/>
    <s v="RF_rwdebs"/>
    <x v="0"/>
    <s v="CHECK"/>
    <s v="Net14"/>
    <s v="11223344556677889900112233"/>
    <x v="0"/>
    <x v="11"/>
    <s v="US-111"/>
    <x v="0"/>
    <s v="[]"/>
    <x v="0"/>
    <x v="0"/>
  </r>
  <r>
    <n v="198.18"/>
    <x v="0"/>
    <s v="True"/>
    <s v="USD1"/>
    <n v="3.96"/>
    <n v="3.96"/>
    <s v="2%D10"/>
    <d v="2020-11-29T00:00:00"/>
    <s v="USMF"/>
    <s v="Test7260/400"/>
    <d v="2020-11-19T23:20:52"/>
    <s v="EUR"/>
    <d v="2020-11-19T00:00:00"/>
    <d v="2020-12-03T00:00:00"/>
    <s v="RF_acpfir"/>
    <x v="0"/>
    <s v="CHECK"/>
    <s v="Net14"/>
    <s v="11223344556677889900112233"/>
    <x v="0"/>
    <x v="11"/>
    <s v="US-111"/>
    <x v="0"/>
    <s v="[]"/>
    <x v="0"/>
    <x v="0"/>
  </r>
  <r>
    <n v="198.18"/>
    <x v="0"/>
    <s v="True"/>
    <s v="USD1"/>
    <n v="3.96"/>
    <n v="3.96"/>
    <s v="2%D10"/>
    <d v="2020-11-29T00:00:00"/>
    <s v="USMF"/>
    <s v="Test7260/400"/>
    <d v="2020-11-19T17:58:46"/>
    <s v="EUR"/>
    <d v="2020-11-19T00:00:00"/>
    <d v="2020-12-03T00:00:00"/>
    <s v="RF_uidvmm"/>
    <x v="0"/>
    <s v="CHECK"/>
    <s v="Net14"/>
    <s v="11223344556677889900112233"/>
    <x v="2"/>
    <x v="11"/>
    <s v="US-111"/>
    <x v="0"/>
    <s v="[]"/>
    <x v="0"/>
    <x v="0"/>
  </r>
  <r>
    <n v="198.18"/>
    <x v="0"/>
    <s v="True"/>
    <s v="USD1"/>
    <n v="3.96"/>
    <n v="3.96"/>
    <s v="2%D10"/>
    <d v="2020-11-29T00:00:00"/>
    <s v="USMF"/>
    <s v="Test7260/400"/>
    <d v="2020-11-19T17:58:07"/>
    <s v="USD"/>
    <d v="2020-11-19T00:00:00"/>
    <d v="2020-12-03T00:00:00"/>
    <s v="RF_jegfli"/>
    <x v="0"/>
    <s v="CHECK"/>
    <s v="Net14"/>
    <s v="11223344556677889900112233"/>
    <x v="2"/>
    <x v="11"/>
    <s v="US-111"/>
    <x v="0"/>
    <s v="[]"/>
    <x v="0"/>
    <x v="0"/>
  </r>
  <r>
    <n v="0"/>
    <x v="24"/>
    <s v="True"/>
    <m/>
    <n v="0"/>
    <n v="0"/>
    <m/>
    <m/>
    <s v="USMF"/>
    <m/>
    <d v="2020-11-19T17:46:50"/>
    <m/>
    <d v="2020-11-19T00:00:00"/>
    <d v="2020-11-19T00:00:00"/>
    <m/>
    <x v="2"/>
    <m/>
    <m/>
    <m/>
    <x v="5"/>
    <x v="11"/>
    <m/>
    <x v="7"/>
    <s v="[]"/>
    <x v="1"/>
    <x v="1"/>
  </r>
  <r>
    <n v="0"/>
    <x v="24"/>
    <s v="True"/>
    <m/>
    <n v="0"/>
    <n v="0"/>
    <m/>
    <m/>
    <s v="USMF"/>
    <m/>
    <d v="2020-11-19T07:46:31"/>
    <m/>
    <d v="2020-11-19T00:00:00"/>
    <d v="2020-11-19T00:00:00"/>
    <m/>
    <x v="0"/>
    <m/>
    <m/>
    <m/>
    <x v="2"/>
    <x v="11"/>
    <m/>
    <x v="7"/>
    <s v="[]"/>
    <x v="1"/>
    <x v="1"/>
  </r>
  <r>
    <n v="0"/>
    <x v="24"/>
    <s v="True"/>
    <m/>
    <n v="0"/>
    <n v="0"/>
    <m/>
    <m/>
    <s v="USMF"/>
    <m/>
    <d v="2020-11-19T07:46:25"/>
    <m/>
    <d v="2020-11-19T00:00:00"/>
    <d v="2020-11-19T00:00:00"/>
    <m/>
    <x v="0"/>
    <m/>
    <m/>
    <m/>
    <x v="2"/>
    <x v="11"/>
    <m/>
    <x v="7"/>
    <s v="[]"/>
    <x v="1"/>
    <x v="1"/>
  </r>
  <r>
    <n v="0"/>
    <x v="24"/>
    <s v="True"/>
    <m/>
    <n v="0"/>
    <n v="0"/>
    <m/>
    <m/>
    <s v="USMF"/>
    <m/>
    <d v="2020-11-19T07:46:19"/>
    <m/>
    <d v="2020-11-19T00:00:00"/>
    <d v="2020-11-19T00:00:00"/>
    <m/>
    <x v="0"/>
    <m/>
    <m/>
    <m/>
    <x v="2"/>
    <x v="11"/>
    <m/>
    <x v="7"/>
    <s v="[]"/>
    <x v="1"/>
    <x v="1"/>
  </r>
  <r>
    <n v="0"/>
    <x v="24"/>
    <s v="True"/>
    <m/>
    <n v="0"/>
    <n v="0"/>
    <m/>
    <m/>
    <s v="USMF"/>
    <m/>
    <d v="2020-11-19T07:46:13"/>
    <m/>
    <d v="2020-11-19T00:00:00"/>
    <d v="2020-11-19T00:00:00"/>
    <m/>
    <x v="0"/>
    <m/>
    <m/>
    <m/>
    <x v="2"/>
    <x v="11"/>
    <m/>
    <x v="7"/>
    <s v="[]"/>
    <x v="1"/>
    <x v="1"/>
  </r>
  <r>
    <n v="0"/>
    <x v="24"/>
    <s v="True"/>
    <m/>
    <n v="0"/>
    <n v="0"/>
    <m/>
    <m/>
    <s v="USMF"/>
    <m/>
    <d v="2020-11-19T07:46:07"/>
    <m/>
    <d v="2020-11-19T00:00:00"/>
    <d v="2020-11-19T00:00:00"/>
    <m/>
    <x v="0"/>
    <m/>
    <m/>
    <m/>
    <x v="2"/>
    <x v="11"/>
    <m/>
    <x v="7"/>
    <s v="[]"/>
    <x v="1"/>
    <x v="1"/>
  </r>
  <r>
    <n v="0"/>
    <x v="24"/>
    <s v="True"/>
    <m/>
    <n v="0"/>
    <n v="0"/>
    <m/>
    <m/>
    <s v="USMF"/>
    <m/>
    <d v="2020-11-19T07:46:01"/>
    <m/>
    <d v="2020-11-19T00:00:00"/>
    <d v="2020-11-19T00:00:00"/>
    <m/>
    <x v="0"/>
    <m/>
    <m/>
    <m/>
    <x v="2"/>
    <x v="11"/>
    <m/>
    <x v="7"/>
    <s v="[]"/>
    <x v="1"/>
    <x v="1"/>
  </r>
  <r>
    <n v="0"/>
    <x v="24"/>
    <s v="True"/>
    <m/>
    <n v="0"/>
    <n v="0"/>
    <m/>
    <m/>
    <s v="USMF"/>
    <m/>
    <d v="2020-11-19T07:45:55"/>
    <m/>
    <d v="2020-11-19T00:00:00"/>
    <d v="2020-11-19T00:00:00"/>
    <m/>
    <x v="0"/>
    <m/>
    <m/>
    <m/>
    <x v="2"/>
    <x v="11"/>
    <m/>
    <x v="7"/>
    <s v="[]"/>
    <x v="1"/>
    <x v="1"/>
  </r>
  <r>
    <n v="0"/>
    <x v="24"/>
    <s v="True"/>
    <m/>
    <n v="0"/>
    <n v="0"/>
    <m/>
    <m/>
    <s v="USMF"/>
    <m/>
    <d v="2020-11-19T07:45:49"/>
    <m/>
    <d v="2020-11-19T00:00:00"/>
    <d v="2020-11-19T00:00:00"/>
    <m/>
    <x v="0"/>
    <m/>
    <m/>
    <m/>
    <x v="2"/>
    <x v="11"/>
    <m/>
    <x v="7"/>
    <s v="[]"/>
    <x v="1"/>
    <x v="1"/>
  </r>
  <r>
    <n v="0"/>
    <x v="24"/>
    <s v="True"/>
    <m/>
    <n v="0"/>
    <n v="0"/>
    <m/>
    <m/>
    <s v="USMF"/>
    <m/>
    <d v="2020-11-19T07:45:43"/>
    <m/>
    <d v="2020-11-19T00:00:00"/>
    <d v="2020-11-19T00:00:00"/>
    <m/>
    <x v="0"/>
    <m/>
    <m/>
    <m/>
    <x v="2"/>
    <x v="11"/>
    <m/>
    <x v="7"/>
    <s v="[]"/>
    <x v="1"/>
    <x v="1"/>
  </r>
  <r>
    <n v="0"/>
    <x v="24"/>
    <s v="True"/>
    <m/>
    <n v="0"/>
    <n v="0"/>
    <m/>
    <m/>
    <s v="USMF"/>
    <m/>
    <d v="2020-11-19T07:45:36"/>
    <m/>
    <d v="2020-11-19T00:00:00"/>
    <d v="2020-11-19T00:00:00"/>
    <m/>
    <x v="0"/>
    <m/>
    <m/>
    <m/>
    <x v="2"/>
    <x v="11"/>
    <m/>
    <x v="7"/>
    <s v="[]"/>
    <x v="1"/>
    <x v="1"/>
  </r>
  <r>
    <n v="100"/>
    <x v="1"/>
    <s v="True"/>
    <s v="USD1"/>
    <n v="2"/>
    <n v="2"/>
    <s v="2%D30"/>
    <d v="2020-12-19T00:00:00"/>
    <s v="USMF"/>
    <m/>
    <d v="2020-11-19T07:45:30"/>
    <s v="USD"/>
    <d v="2020-11-19T00:00:00"/>
    <d v="2020-11-29T00:00:00"/>
    <s v="191120sve1"/>
    <x v="0"/>
    <m/>
    <s v="Net10"/>
    <m/>
    <x v="3"/>
    <x v="11"/>
    <s v="1002"/>
    <x v="9"/>
    <s v="[]"/>
    <x v="0"/>
    <x v="0"/>
  </r>
  <r>
    <n v="0"/>
    <x v="24"/>
    <s v="True"/>
    <m/>
    <n v="0"/>
    <n v="0"/>
    <m/>
    <m/>
    <s v="USMF"/>
    <m/>
    <d v="2020-11-19T07:45:24"/>
    <m/>
    <d v="2020-11-19T00:00:00"/>
    <d v="2020-11-19T00:00:00"/>
    <m/>
    <x v="0"/>
    <m/>
    <m/>
    <m/>
    <x v="2"/>
    <x v="11"/>
    <m/>
    <x v="7"/>
    <s v="[]"/>
    <x v="1"/>
    <x v="1"/>
  </r>
  <r>
    <n v="121.75"/>
    <x v="8"/>
    <s v="True"/>
    <s v="USD1"/>
    <n v="0"/>
    <n v="0"/>
    <s v="2%D10"/>
    <d v="2020-11-28T00:00:00"/>
    <s v="USMF"/>
    <m/>
    <d v="2020-11-18T23:53:05"/>
    <s v="USD"/>
    <d v="2020-11-18T00:00:00"/>
    <d v="2020-12-02T00:00:00"/>
    <s v="RF_viaxbc"/>
    <x v="2"/>
    <s v="CHECK"/>
    <s v="Net14"/>
    <s v="11223344556677889900112233"/>
    <x v="0"/>
    <x v="12"/>
    <s v="US-111"/>
    <x v="0"/>
    <s v="[]"/>
    <x v="0"/>
    <x v="0"/>
  </r>
  <r>
    <n v="198.18"/>
    <x v="0"/>
    <s v="True"/>
    <s v="USD1"/>
    <n v="3.96"/>
    <n v="3.96"/>
    <s v="2%D10"/>
    <d v="2020-11-28T00:00:00"/>
    <s v="USMF"/>
    <s v="Test7260/400"/>
    <d v="2020-11-18T23:21:17"/>
    <s v="EUR"/>
    <d v="2020-11-18T00:00:00"/>
    <d v="2020-12-02T00:00:00"/>
    <s v="RF_hyimxe"/>
    <x v="0"/>
    <s v="CHECK"/>
    <s v="Net14"/>
    <s v="11223344556677889900112233"/>
    <x v="0"/>
    <x v="12"/>
    <s v="US-111"/>
    <x v="0"/>
    <s v="[]"/>
    <x v="0"/>
    <x v="0"/>
  </r>
  <r>
    <n v="198.18"/>
    <x v="0"/>
    <s v="True"/>
    <s v="USD1"/>
    <n v="3.96"/>
    <n v="3.96"/>
    <s v="2%D10"/>
    <d v="2020-11-28T00:00:00"/>
    <s v="USMF"/>
    <s v="Test7260/400"/>
    <d v="2020-11-18T23:21:13"/>
    <s v="USD"/>
    <d v="2020-11-18T00:00:00"/>
    <d v="2020-12-02T00:00:00"/>
    <s v="RF_eaheic"/>
    <x v="0"/>
    <s v="CHECK"/>
    <s v="Net14"/>
    <s v="11223344556677889900112233"/>
    <x v="0"/>
    <x v="12"/>
    <s v="US-111"/>
    <x v="0"/>
    <s v="[]"/>
    <x v="0"/>
    <x v="0"/>
  </r>
  <r>
    <n v="198.18"/>
    <x v="0"/>
    <s v="True"/>
    <s v="USD1"/>
    <n v="3.96"/>
    <n v="3.96"/>
    <s v="2%D10"/>
    <d v="2020-11-28T00:00:00"/>
    <s v="USMF"/>
    <s v="Test7260/400"/>
    <d v="2020-11-18T17:57:40"/>
    <s v="EUR"/>
    <d v="2020-11-18T00:00:00"/>
    <d v="2020-12-02T00:00:00"/>
    <s v="RF_ujpmvt"/>
    <x v="0"/>
    <s v="CHECK"/>
    <s v="Net14"/>
    <s v="11223344556677889900112233"/>
    <x v="2"/>
    <x v="12"/>
    <s v="US-111"/>
    <x v="0"/>
    <s v="[]"/>
    <x v="0"/>
    <x v="0"/>
  </r>
  <r>
    <n v="198.18"/>
    <x v="0"/>
    <s v="True"/>
    <s v="USD1"/>
    <n v="3.96"/>
    <n v="3.96"/>
    <s v="2%D10"/>
    <d v="2020-11-28T00:00:00"/>
    <s v="USMF"/>
    <s v="Test7260/400"/>
    <d v="2020-11-18T17:57:21"/>
    <s v="USD"/>
    <d v="2020-11-18T00:00:00"/>
    <d v="2020-12-02T00:00:00"/>
    <s v="RF_mbwvya"/>
    <x v="0"/>
    <s v="CHECK"/>
    <s v="Net14"/>
    <s v="11223344556677889900112233"/>
    <x v="2"/>
    <x v="12"/>
    <s v="US-111"/>
    <x v="0"/>
    <s v="[]"/>
    <x v="0"/>
    <x v="0"/>
  </r>
  <r>
    <n v="0"/>
    <x v="24"/>
    <s v="True"/>
    <m/>
    <n v="0"/>
    <n v="0"/>
    <m/>
    <m/>
    <s v="USMF"/>
    <m/>
    <d v="2020-11-18T17:48:04"/>
    <m/>
    <d v="2020-11-18T00:00:00"/>
    <d v="2020-11-18T00:00:00"/>
    <m/>
    <x v="2"/>
    <m/>
    <m/>
    <m/>
    <x v="5"/>
    <x v="12"/>
    <m/>
    <x v="7"/>
    <s v="[]"/>
    <x v="1"/>
    <x v="1"/>
  </r>
  <r>
    <n v="121.75"/>
    <x v="8"/>
    <s v="True"/>
    <s v="USD1"/>
    <n v="0"/>
    <n v="0"/>
    <s v="2%D10"/>
    <d v="2020-11-27T00:00:00"/>
    <s v="USMF"/>
    <m/>
    <d v="2020-11-17T23:51:10"/>
    <s v="USD"/>
    <d v="2020-11-17T00:00:00"/>
    <d v="2020-12-01T00:00:00"/>
    <s v="RF_besupo"/>
    <x v="2"/>
    <s v="CHECK"/>
    <s v="Net14"/>
    <s v="11223344556677889900112233"/>
    <x v="0"/>
    <x v="13"/>
    <s v="US-111"/>
    <x v="0"/>
    <s v="[]"/>
    <x v="0"/>
    <x v="0"/>
  </r>
  <r>
    <n v="198.18"/>
    <x v="0"/>
    <s v="True"/>
    <s v="USD1"/>
    <n v="3.96"/>
    <n v="3.96"/>
    <s v="2%D10"/>
    <d v="2020-11-27T00:00:00"/>
    <s v="USMF"/>
    <s v="Test7260/400"/>
    <d v="2020-11-17T23:22:00"/>
    <s v="EUR"/>
    <d v="2020-11-17T00:00:00"/>
    <d v="2020-12-01T00:00:00"/>
    <s v="RF_zyytkr"/>
    <x v="0"/>
    <s v="CHECK"/>
    <s v="Net14"/>
    <s v="11223344556677889900112233"/>
    <x v="3"/>
    <x v="13"/>
    <s v="US-111"/>
    <x v="0"/>
    <s v="[]"/>
    <x v="0"/>
    <x v="0"/>
  </r>
  <r>
    <n v="198.18"/>
    <x v="0"/>
    <s v="True"/>
    <s v="USD1"/>
    <n v="3.96"/>
    <n v="3.96"/>
    <s v="2%D10"/>
    <d v="2020-11-27T00:00:00"/>
    <s v="USMF"/>
    <s v="Test7260/400"/>
    <d v="2020-11-17T23:21:55"/>
    <s v="USD"/>
    <d v="2020-11-17T00:00:00"/>
    <d v="2020-12-01T00:00:00"/>
    <s v="RF_xykaom"/>
    <x v="0"/>
    <s v="CHECK"/>
    <s v="Net14"/>
    <s v="11223344556677889900112233"/>
    <x v="0"/>
    <x v="13"/>
    <s v="US-111"/>
    <x v="0"/>
    <s v="[]"/>
    <x v="0"/>
    <x v="0"/>
  </r>
  <r>
    <n v="198.18"/>
    <x v="0"/>
    <s v="True"/>
    <s v="USD1"/>
    <n v="3.96"/>
    <n v="3.96"/>
    <s v="2%D10"/>
    <d v="2020-11-27T00:00:00"/>
    <s v="USMF"/>
    <s v="Test7260/400"/>
    <d v="2020-11-17T18:05:16"/>
    <s v="USD"/>
    <d v="2020-11-17T00:00:00"/>
    <d v="2020-12-01T00:00:00"/>
    <s v="RF_rqytas"/>
    <x v="0"/>
    <s v="CHECK"/>
    <s v="Net14"/>
    <s v="11223344556677889900112233"/>
    <x v="2"/>
    <x v="13"/>
    <s v="US-111"/>
    <x v="0"/>
    <s v="[]"/>
    <x v="0"/>
    <x v="0"/>
  </r>
  <r>
    <n v="198.18"/>
    <x v="0"/>
    <s v="True"/>
    <s v="USD1"/>
    <n v="3.96"/>
    <n v="3.96"/>
    <s v="2%D10"/>
    <d v="2020-11-27T00:00:00"/>
    <s v="USMF"/>
    <s v="Test7260/400"/>
    <d v="2020-11-17T18:04:27"/>
    <s v="EUR"/>
    <d v="2020-11-17T00:00:00"/>
    <d v="2020-12-01T00:00:00"/>
    <s v="RF_fycpys"/>
    <x v="0"/>
    <s v="CHECK"/>
    <s v="Net14"/>
    <s v="11223344556677889900112233"/>
    <x v="2"/>
    <x v="13"/>
    <s v="US-111"/>
    <x v="0"/>
    <s v="[]"/>
    <x v="0"/>
    <x v="0"/>
  </r>
  <r>
    <n v="0"/>
    <x v="24"/>
    <s v="True"/>
    <m/>
    <n v="0"/>
    <n v="0"/>
    <m/>
    <m/>
    <s v="USMF"/>
    <m/>
    <d v="2020-11-17T17:50:57"/>
    <m/>
    <d v="2020-11-17T00:00:00"/>
    <d v="2020-11-17T00:00:00"/>
    <m/>
    <x v="2"/>
    <m/>
    <m/>
    <m/>
    <x v="5"/>
    <x v="13"/>
    <m/>
    <x v="7"/>
    <s v="[]"/>
    <x v="1"/>
    <x v="1"/>
  </r>
  <r>
    <n v="0"/>
    <x v="24"/>
    <s v="True"/>
    <m/>
    <n v="0"/>
    <n v="0"/>
    <m/>
    <m/>
    <s v="USMF"/>
    <m/>
    <d v="2020-11-17T08:17:54"/>
    <m/>
    <d v="2020-11-17T00:00:00"/>
    <d v="2020-11-17T00:00:00"/>
    <m/>
    <x v="0"/>
    <m/>
    <m/>
    <m/>
    <x v="2"/>
    <x v="13"/>
    <m/>
    <x v="7"/>
    <s v="[]"/>
    <x v="1"/>
    <x v="1"/>
  </r>
  <r>
    <n v="100"/>
    <x v="1"/>
    <s v="True"/>
    <s v="USD1"/>
    <n v="2"/>
    <n v="2"/>
    <s v="2%D30"/>
    <d v="2020-12-17T00:00:00"/>
    <s v="USMF"/>
    <m/>
    <d v="2020-11-17T08:17:47"/>
    <s v="USD"/>
    <d v="2020-11-17T00:00:00"/>
    <d v="2020-11-27T00:00:00"/>
    <s v="171120sve2"/>
    <x v="0"/>
    <m/>
    <s v="Net10"/>
    <m/>
    <x v="0"/>
    <x v="13"/>
    <s v="1002"/>
    <x v="9"/>
    <s v="[]"/>
    <x v="0"/>
    <x v="0"/>
  </r>
  <r>
    <n v="0"/>
    <x v="24"/>
    <s v="True"/>
    <m/>
    <n v="0"/>
    <n v="0"/>
    <m/>
    <m/>
    <s v="USMF"/>
    <m/>
    <d v="2020-11-17T08:17:40"/>
    <m/>
    <d v="2020-11-17T00:00:00"/>
    <d v="2020-11-17T00:00:00"/>
    <m/>
    <x v="0"/>
    <m/>
    <m/>
    <m/>
    <x v="2"/>
    <x v="13"/>
    <m/>
    <x v="7"/>
    <s v="[]"/>
    <x v="1"/>
    <x v="1"/>
  </r>
  <r>
    <n v="0"/>
    <x v="24"/>
    <s v="True"/>
    <m/>
    <n v="0"/>
    <n v="0"/>
    <m/>
    <m/>
    <s v="USMF"/>
    <m/>
    <d v="2020-11-17T08:17:34"/>
    <m/>
    <d v="2020-11-17T00:00:00"/>
    <d v="2020-11-17T00:00:00"/>
    <m/>
    <x v="0"/>
    <m/>
    <m/>
    <m/>
    <x v="2"/>
    <x v="13"/>
    <m/>
    <x v="7"/>
    <s v="[]"/>
    <x v="1"/>
    <x v="1"/>
  </r>
  <r>
    <n v="0"/>
    <x v="24"/>
    <s v="True"/>
    <m/>
    <n v="0"/>
    <n v="0"/>
    <m/>
    <m/>
    <s v="USMF"/>
    <m/>
    <d v="2020-11-17T08:17:27"/>
    <m/>
    <d v="2020-11-17T00:00:00"/>
    <d v="2020-11-17T00:00:00"/>
    <m/>
    <x v="0"/>
    <m/>
    <m/>
    <m/>
    <x v="2"/>
    <x v="13"/>
    <m/>
    <x v="7"/>
    <s v="[]"/>
    <x v="1"/>
    <x v="1"/>
  </r>
  <r>
    <n v="0"/>
    <x v="24"/>
    <s v="True"/>
    <m/>
    <n v="0"/>
    <n v="0"/>
    <m/>
    <m/>
    <s v="USMF"/>
    <m/>
    <d v="2020-11-17T08:17:20"/>
    <m/>
    <d v="2020-11-17T00:00:00"/>
    <d v="2020-11-17T00:00:00"/>
    <m/>
    <x v="0"/>
    <m/>
    <m/>
    <m/>
    <x v="2"/>
    <x v="13"/>
    <m/>
    <x v="7"/>
    <s v="[]"/>
    <x v="1"/>
    <x v="1"/>
  </r>
  <r>
    <n v="0"/>
    <x v="24"/>
    <s v="True"/>
    <m/>
    <n v="0"/>
    <n v="0"/>
    <m/>
    <m/>
    <s v="USMF"/>
    <m/>
    <d v="2020-11-17T08:17:14"/>
    <m/>
    <d v="2020-11-17T00:00:00"/>
    <d v="2020-11-17T00:00:00"/>
    <m/>
    <x v="0"/>
    <m/>
    <m/>
    <m/>
    <x v="2"/>
    <x v="13"/>
    <m/>
    <x v="7"/>
    <s v="[]"/>
    <x v="1"/>
    <x v="1"/>
  </r>
  <r>
    <n v="0"/>
    <x v="24"/>
    <s v="True"/>
    <m/>
    <n v="0"/>
    <n v="0"/>
    <m/>
    <m/>
    <s v="USMF"/>
    <m/>
    <d v="2020-11-17T08:17:08"/>
    <m/>
    <d v="2020-11-17T00:00:00"/>
    <d v="2020-11-17T00:00:00"/>
    <m/>
    <x v="0"/>
    <m/>
    <m/>
    <m/>
    <x v="2"/>
    <x v="13"/>
    <m/>
    <x v="7"/>
    <s v="[]"/>
    <x v="1"/>
    <x v="1"/>
  </r>
  <r>
    <n v="100"/>
    <x v="1"/>
    <s v="True"/>
    <s v="USD1"/>
    <n v="2"/>
    <n v="2"/>
    <s v="2%D30"/>
    <d v="2020-12-17T00:00:00"/>
    <s v="USMF"/>
    <m/>
    <d v="2020-11-17T08:17:01"/>
    <s v="USD"/>
    <d v="2020-11-17T00:00:00"/>
    <d v="2020-11-27T00:00:00"/>
    <s v="171120sve3"/>
    <x v="0"/>
    <m/>
    <s v="Net10"/>
    <m/>
    <x v="0"/>
    <x v="13"/>
    <s v="1002"/>
    <x v="9"/>
    <s v="[]"/>
    <x v="0"/>
    <x v="0"/>
  </r>
  <r>
    <n v="0"/>
    <x v="24"/>
    <s v="True"/>
    <m/>
    <n v="0"/>
    <n v="0"/>
    <m/>
    <m/>
    <s v="USMF"/>
    <m/>
    <d v="2020-11-17T08:16:55"/>
    <m/>
    <d v="2020-11-17T00:00:00"/>
    <d v="2020-11-17T00:00:00"/>
    <m/>
    <x v="0"/>
    <m/>
    <m/>
    <m/>
    <x v="2"/>
    <x v="13"/>
    <m/>
    <x v="7"/>
    <s v="[]"/>
    <x v="1"/>
    <x v="1"/>
  </r>
  <r>
    <n v="0"/>
    <x v="24"/>
    <s v="True"/>
    <m/>
    <n v="0"/>
    <n v="0"/>
    <m/>
    <m/>
    <s v="USMF"/>
    <m/>
    <d v="2020-11-17T08:16:49"/>
    <m/>
    <d v="2020-11-17T00:00:00"/>
    <d v="2020-11-17T00:00:00"/>
    <m/>
    <x v="0"/>
    <m/>
    <m/>
    <m/>
    <x v="2"/>
    <x v="13"/>
    <m/>
    <x v="7"/>
    <s v="[]"/>
    <x v="1"/>
    <x v="1"/>
  </r>
  <r>
    <n v="100"/>
    <x v="1"/>
    <s v="True"/>
    <s v="USD1"/>
    <n v="2"/>
    <n v="2"/>
    <s v="2%D30"/>
    <d v="2020-12-17T00:00:00"/>
    <s v="USMF"/>
    <m/>
    <d v="2020-11-17T08:16:42"/>
    <s v="USD"/>
    <d v="2020-11-17T00:00:00"/>
    <d v="2020-11-27T00:00:00"/>
    <s v="171120sve1"/>
    <x v="0"/>
    <m/>
    <s v="Net10"/>
    <m/>
    <x v="0"/>
    <x v="13"/>
    <s v="1002"/>
    <x v="9"/>
    <s v="[]"/>
    <x v="0"/>
    <x v="0"/>
  </r>
  <r>
    <n v="100"/>
    <x v="1"/>
    <s v="True"/>
    <s v="USD1"/>
    <n v="0.5"/>
    <n v="0.5"/>
    <s v="0.5%D10"/>
    <d v="2020-11-26T00:00:00"/>
    <s v="USMF"/>
    <m/>
    <d v="2020-11-16T12:21:08"/>
    <s v="USD"/>
    <d v="2020-11-16T00:00:00"/>
    <d v="2020-12-16T00:00:00"/>
    <s v="161120sve15"/>
    <x v="0"/>
    <s v="CHECK"/>
    <s v="Net30"/>
    <m/>
    <x v="2"/>
    <x v="14"/>
    <s v="1001"/>
    <x v="11"/>
    <s v="[]"/>
    <x v="0"/>
    <x v="0"/>
  </r>
  <r>
    <n v="0"/>
    <x v="24"/>
    <s v="True"/>
    <m/>
    <n v="0"/>
    <n v="0"/>
    <m/>
    <m/>
    <s v="USMF"/>
    <m/>
    <d v="2020-11-16T12:21:02"/>
    <m/>
    <d v="2020-11-16T00:00:00"/>
    <d v="2020-11-16T00:00:00"/>
    <m/>
    <x v="0"/>
    <m/>
    <m/>
    <m/>
    <x v="2"/>
    <x v="14"/>
    <m/>
    <x v="7"/>
    <s v="[]"/>
    <x v="1"/>
    <x v="1"/>
  </r>
  <r>
    <n v="0"/>
    <x v="24"/>
    <s v="True"/>
    <m/>
    <n v="0"/>
    <n v="0"/>
    <m/>
    <m/>
    <s v="USMF"/>
    <m/>
    <d v="2020-11-16T12:20:54"/>
    <m/>
    <d v="2020-11-16T00:00:00"/>
    <d v="2020-11-16T00:00:00"/>
    <m/>
    <x v="0"/>
    <m/>
    <m/>
    <m/>
    <x v="2"/>
    <x v="14"/>
    <m/>
    <x v="7"/>
    <s v="[]"/>
    <x v="1"/>
    <x v="1"/>
  </r>
  <r>
    <n v="100"/>
    <x v="1"/>
    <s v="True"/>
    <s v="USD1"/>
    <n v="2"/>
    <n v="2"/>
    <s v="2%D30"/>
    <d v="2020-12-16T00:00:00"/>
    <s v="USMF"/>
    <m/>
    <d v="2020-11-16T12:20:45"/>
    <s v="USD"/>
    <d v="2020-11-16T00:00:00"/>
    <d v="2020-11-26T00:00:00"/>
    <s v="161120newtest"/>
    <x v="0"/>
    <m/>
    <s v="Net10"/>
    <m/>
    <x v="0"/>
    <x v="14"/>
    <s v="1002"/>
    <x v="9"/>
    <s v="[]"/>
    <x v="0"/>
    <x v="0"/>
  </r>
  <r>
    <n v="0"/>
    <x v="24"/>
    <s v="True"/>
    <m/>
    <n v="0"/>
    <n v="0"/>
    <m/>
    <m/>
    <s v="USMF"/>
    <m/>
    <d v="2020-11-16T12:20:38"/>
    <m/>
    <d v="2020-11-16T00:00:00"/>
    <d v="2020-11-16T00:00:00"/>
    <m/>
    <x v="0"/>
    <m/>
    <m/>
    <m/>
    <x v="2"/>
    <x v="14"/>
    <m/>
    <x v="7"/>
    <s v="[]"/>
    <x v="1"/>
    <x v="1"/>
  </r>
  <r>
    <n v="100"/>
    <x v="1"/>
    <s v="True"/>
    <s v="USD1"/>
    <n v="2"/>
    <n v="2"/>
    <s v="2%D30"/>
    <d v="2020-12-16T00:00:00"/>
    <s v="USMF"/>
    <m/>
    <d v="2020-11-16T12:20:31"/>
    <s v="USD"/>
    <d v="2020-11-16T00:00:00"/>
    <d v="2020-11-26T00:00:00"/>
    <s v="fffffff"/>
    <x v="0"/>
    <m/>
    <s v="Net10"/>
    <m/>
    <x v="2"/>
    <x v="14"/>
    <s v="1002"/>
    <x v="9"/>
    <s v="[]"/>
    <x v="0"/>
    <x v="0"/>
  </r>
  <r>
    <n v="200"/>
    <x v="20"/>
    <s v="True"/>
    <s v="USD1"/>
    <n v="4"/>
    <n v="4"/>
    <s v="2%D30"/>
    <d v="2020-12-16T00:00:00"/>
    <s v="USMF"/>
    <m/>
    <d v="2020-11-16T12:20:24"/>
    <s v="USD"/>
    <d v="2020-11-16T00:00:00"/>
    <d v="2020-11-26T00:00:00"/>
    <s v="161120uusi"/>
    <x v="0"/>
    <m/>
    <s v="Net10"/>
    <m/>
    <x v="0"/>
    <x v="14"/>
    <s v="1002"/>
    <x v="9"/>
    <s v="[]"/>
    <x v="0"/>
    <x v="0"/>
  </r>
  <r>
    <n v="100"/>
    <x v="1"/>
    <s v="True"/>
    <s v="USD1"/>
    <n v="2"/>
    <n v="2"/>
    <s v="2%D30"/>
    <d v="2020-12-16T00:00:00"/>
    <s v="USMF"/>
    <m/>
    <d v="2020-11-16T12:20:17"/>
    <s v="USD"/>
    <d v="2020-11-16T00:00:00"/>
    <d v="2020-11-26T00:00:00"/>
    <s v="161120IC1"/>
    <x v="0"/>
    <m/>
    <s v="Net10"/>
    <m/>
    <x v="2"/>
    <x v="14"/>
    <s v="1002"/>
    <x v="9"/>
    <s v="[]"/>
    <x v="0"/>
    <x v="0"/>
  </r>
  <r>
    <n v="0"/>
    <x v="24"/>
    <s v="True"/>
    <m/>
    <n v="0"/>
    <n v="0"/>
    <m/>
    <m/>
    <s v="USMF"/>
    <m/>
    <d v="2020-11-16T12:20:10"/>
    <m/>
    <d v="2020-11-16T00:00:00"/>
    <d v="2020-11-16T00:00:00"/>
    <m/>
    <x v="0"/>
    <m/>
    <m/>
    <m/>
    <x v="2"/>
    <x v="14"/>
    <m/>
    <x v="7"/>
    <s v="[]"/>
    <x v="1"/>
    <x v="1"/>
  </r>
  <r>
    <n v="0"/>
    <x v="24"/>
    <s v="True"/>
    <m/>
    <n v="0"/>
    <n v="0"/>
    <m/>
    <m/>
    <s v="USMF"/>
    <m/>
    <d v="2020-11-16T12:20:04"/>
    <m/>
    <d v="2020-11-16T00:00:00"/>
    <d v="2020-11-16T00:00:00"/>
    <m/>
    <x v="0"/>
    <m/>
    <m/>
    <m/>
    <x v="2"/>
    <x v="14"/>
    <m/>
    <x v="7"/>
    <s v="[]"/>
    <x v="1"/>
    <x v="1"/>
  </r>
  <r>
    <n v="0"/>
    <x v="24"/>
    <s v="True"/>
    <m/>
    <n v="0"/>
    <n v="0"/>
    <m/>
    <m/>
    <s v="USMF"/>
    <m/>
    <d v="2020-11-16T12:19:57"/>
    <m/>
    <d v="2020-11-16T00:00:00"/>
    <d v="2020-11-16T00:00:00"/>
    <m/>
    <x v="0"/>
    <m/>
    <m/>
    <m/>
    <x v="2"/>
    <x v="14"/>
    <m/>
    <x v="7"/>
    <s v="[]"/>
    <x v="1"/>
    <x v="1"/>
  </r>
  <r>
    <n v="200"/>
    <x v="20"/>
    <s v="True"/>
    <s v="USD1"/>
    <n v="4"/>
    <n v="4"/>
    <s v="2%D30"/>
    <d v="2020-12-16T00:00:00"/>
    <s v="USMF"/>
    <m/>
    <d v="2020-11-16T12:19:50"/>
    <s v="USD"/>
    <d v="2020-11-16T00:00:00"/>
    <d v="2020-11-26T00:00:00"/>
    <s v="161120svetest"/>
    <x v="0"/>
    <m/>
    <s v="Net10"/>
    <m/>
    <x v="0"/>
    <x v="14"/>
    <s v="1002"/>
    <x v="9"/>
    <s v="[]"/>
    <x v="0"/>
    <x v="0"/>
  </r>
  <r>
    <n v="0"/>
    <x v="24"/>
    <s v="True"/>
    <m/>
    <n v="0"/>
    <n v="0"/>
    <m/>
    <m/>
    <s v="USMF"/>
    <m/>
    <d v="2020-11-16T12:07:49"/>
    <m/>
    <d v="2020-11-16T00:00:00"/>
    <d v="2020-11-16T00:00:00"/>
    <m/>
    <x v="1"/>
    <m/>
    <m/>
    <m/>
    <x v="2"/>
    <x v="14"/>
    <m/>
    <x v="7"/>
    <s v="[]"/>
    <x v="1"/>
    <x v="1"/>
  </r>
  <r>
    <n v="0"/>
    <x v="24"/>
    <s v="True"/>
    <m/>
    <n v="0"/>
    <n v="0"/>
    <m/>
    <m/>
    <s v="USMF"/>
    <m/>
    <d v="2020-11-16T12:07:43"/>
    <m/>
    <d v="2020-11-16T00:00:00"/>
    <d v="2020-11-16T00:00:00"/>
    <m/>
    <x v="1"/>
    <m/>
    <m/>
    <m/>
    <x v="2"/>
    <x v="14"/>
    <m/>
    <x v="7"/>
    <s v="[]"/>
    <x v="1"/>
    <x v="1"/>
  </r>
  <r>
    <n v="0"/>
    <x v="24"/>
    <s v="True"/>
    <m/>
    <n v="0"/>
    <n v="0"/>
    <m/>
    <m/>
    <s v="USMF"/>
    <m/>
    <d v="2020-11-16T12:07:37"/>
    <m/>
    <d v="2020-11-16T00:00:00"/>
    <d v="2020-11-16T00:00:00"/>
    <m/>
    <x v="1"/>
    <m/>
    <m/>
    <m/>
    <x v="2"/>
    <x v="14"/>
    <m/>
    <x v="7"/>
    <s v="[]"/>
    <x v="1"/>
    <x v="1"/>
  </r>
  <r>
    <n v="0"/>
    <x v="24"/>
    <s v="True"/>
    <m/>
    <n v="0"/>
    <n v="0"/>
    <m/>
    <m/>
    <s v="USMF"/>
    <m/>
    <d v="2020-11-16T12:07:31"/>
    <m/>
    <d v="2020-11-16T00:00:00"/>
    <d v="2020-11-16T00:00:00"/>
    <m/>
    <x v="1"/>
    <m/>
    <m/>
    <m/>
    <x v="2"/>
    <x v="14"/>
    <m/>
    <x v="7"/>
    <s v="[]"/>
    <x v="1"/>
    <x v="1"/>
  </r>
  <r>
    <n v="0"/>
    <x v="24"/>
    <s v="True"/>
    <m/>
    <n v="0"/>
    <n v="0"/>
    <m/>
    <m/>
    <s v="USMF"/>
    <m/>
    <d v="2020-11-16T12:07:25"/>
    <m/>
    <d v="2020-11-16T00:00:00"/>
    <d v="2020-11-16T00:00:00"/>
    <m/>
    <x v="1"/>
    <m/>
    <m/>
    <m/>
    <x v="2"/>
    <x v="14"/>
    <m/>
    <x v="7"/>
    <s v="[]"/>
    <x v="1"/>
    <x v="1"/>
  </r>
  <r>
    <n v="0"/>
    <x v="24"/>
    <s v="True"/>
    <m/>
    <n v="0"/>
    <n v="0"/>
    <m/>
    <m/>
    <s v="USMF"/>
    <m/>
    <d v="2020-11-16T12:07:19"/>
    <m/>
    <d v="2020-11-16T00:00:00"/>
    <d v="2020-11-16T00:00:00"/>
    <m/>
    <x v="1"/>
    <m/>
    <m/>
    <m/>
    <x v="2"/>
    <x v="14"/>
    <m/>
    <x v="7"/>
    <s v="[]"/>
    <x v="1"/>
    <x v="1"/>
  </r>
  <r>
    <n v="0"/>
    <x v="24"/>
    <s v="True"/>
    <m/>
    <n v="0"/>
    <n v="0"/>
    <m/>
    <m/>
    <s v="USMF"/>
    <m/>
    <d v="2020-11-16T12:07:13"/>
    <m/>
    <d v="2020-11-16T00:00:00"/>
    <d v="2020-11-16T00:00:00"/>
    <m/>
    <x v="1"/>
    <m/>
    <m/>
    <m/>
    <x v="2"/>
    <x v="14"/>
    <m/>
    <x v="7"/>
    <s v="[]"/>
    <x v="1"/>
    <x v="1"/>
  </r>
  <r>
    <n v="0"/>
    <x v="24"/>
    <s v="True"/>
    <m/>
    <n v="0"/>
    <n v="0"/>
    <m/>
    <m/>
    <s v="USMF"/>
    <m/>
    <d v="2020-11-16T12:07:07"/>
    <m/>
    <d v="2020-11-16T00:00:00"/>
    <d v="2020-11-16T00:00:00"/>
    <m/>
    <x v="1"/>
    <m/>
    <m/>
    <m/>
    <x v="2"/>
    <x v="14"/>
    <m/>
    <x v="7"/>
    <s v="[]"/>
    <x v="1"/>
    <x v="1"/>
  </r>
  <r>
    <n v="0"/>
    <x v="24"/>
    <s v="True"/>
    <m/>
    <n v="0"/>
    <n v="0"/>
    <m/>
    <m/>
    <s v="USMF"/>
    <m/>
    <d v="2020-11-16T12:07:01"/>
    <m/>
    <d v="2020-11-16T00:00:00"/>
    <d v="2020-11-16T00:00:00"/>
    <m/>
    <x v="1"/>
    <m/>
    <m/>
    <m/>
    <x v="2"/>
    <x v="14"/>
    <m/>
    <x v="7"/>
    <s v="[]"/>
    <x v="1"/>
    <x v="1"/>
  </r>
  <r>
    <n v="0"/>
    <x v="24"/>
    <s v="True"/>
    <m/>
    <n v="0"/>
    <n v="0"/>
    <m/>
    <m/>
    <s v="USMF"/>
    <m/>
    <d v="2020-11-16T12:06:55"/>
    <m/>
    <d v="2020-11-16T00:00:00"/>
    <d v="2020-11-16T00:00:00"/>
    <m/>
    <x v="1"/>
    <m/>
    <m/>
    <m/>
    <x v="2"/>
    <x v="14"/>
    <m/>
    <x v="7"/>
    <s v="[]"/>
    <x v="1"/>
    <x v="1"/>
  </r>
  <r>
    <n v="0"/>
    <x v="24"/>
    <s v="True"/>
    <m/>
    <n v="0"/>
    <n v="0"/>
    <m/>
    <m/>
    <s v="USMF"/>
    <m/>
    <d v="2020-11-16T12:06:49"/>
    <m/>
    <d v="2020-11-16T00:00:00"/>
    <d v="2020-11-16T00:00:00"/>
    <m/>
    <x v="1"/>
    <m/>
    <m/>
    <m/>
    <x v="2"/>
    <x v="14"/>
    <m/>
    <x v="7"/>
    <s v="[]"/>
    <x v="1"/>
    <x v="1"/>
  </r>
  <r>
    <n v="0"/>
    <x v="24"/>
    <s v="True"/>
    <m/>
    <n v="0"/>
    <n v="0"/>
    <m/>
    <m/>
    <s v="USMF"/>
    <m/>
    <d v="2020-11-16T12:06:43"/>
    <m/>
    <d v="2020-11-16T00:00:00"/>
    <d v="2020-11-16T00:00:00"/>
    <m/>
    <x v="1"/>
    <m/>
    <m/>
    <m/>
    <x v="2"/>
    <x v="14"/>
    <m/>
    <x v="7"/>
    <s v="[]"/>
    <x v="1"/>
    <x v="1"/>
  </r>
  <r>
    <n v="100"/>
    <x v="1"/>
    <s v="True"/>
    <s v="USD1"/>
    <n v="2"/>
    <n v="2"/>
    <s v="2%D30"/>
    <d v="2020-12-16T00:00:00"/>
    <s v="USMF"/>
    <m/>
    <d v="2020-11-16T11:48:41"/>
    <s v="USD"/>
    <d v="2020-11-16T00:00:00"/>
    <d v="2020-11-26T00:00:00"/>
    <s v="161120sve9"/>
    <x v="0"/>
    <m/>
    <s v="Net10"/>
    <m/>
    <x v="2"/>
    <x v="14"/>
    <s v="1002"/>
    <x v="9"/>
    <s v="[]"/>
    <x v="0"/>
    <x v="0"/>
  </r>
  <r>
    <n v="200"/>
    <x v="20"/>
    <s v="True"/>
    <s v="USD1"/>
    <n v="4"/>
    <n v="4"/>
    <s v="2%D30"/>
    <d v="2020-12-16T00:00:00"/>
    <s v="USMF"/>
    <m/>
    <d v="2020-11-16T06:52:19"/>
    <s v="USD"/>
    <d v="2020-11-16T00:00:00"/>
    <d v="2020-11-26T00:00:00"/>
    <s v="161120sve4"/>
    <x v="0"/>
    <m/>
    <s v="Net10"/>
    <m/>
    <x v="0"/>
    <x v="14"/>
    <s v="1002"/>
    <x v="9"/>
    <s v="[]"/>
    <x v="0"/>
    <x v="0"/>
  </r>
  <r>
    <n v="0"/>
    <x v="24"/>
    <s v="True"/>
    <m/>
    <n v="0"/>
    <n v="0"/>
    <m/>
    <m/>
    <s v="USMF"/>
    <m/>
    <d v="2020-11-16T06:52:13"/>
    <m/>
    <d v="2020-11-16T00:00:00"/>
    <d v="2020-11-16T00:00:00"/>
    <m/>
    <x v="1"/>
    <m/>
    <m/>
    <m/>
    <x v="2"/>
    <x v="14"/>
    <m/>
    <x v="7"/>
    <s v="[]"/>
    <x v="1"/>
    <x v="1"/>
  </r>
  <r>
    <n v="200"/>
    <x v="20"/>
    <s v="True"/>
    <s v="USD1"/>
    <n v="4"/>
    <n v="4"/>
    <s v="2%D30"/>
    <d v="2020-12-16T00:00:00"/>
    <s v="USMF"/>
    <m/>
    <d v="2020-11-16T06:52:07"/>
    <s v="USD"/>
    <d v="2020-11-16T00:00:00"/>
    <d v="2020-11-26T00:00:00"/>
    <s v="161120sve7"/>
    <x v="0"/>
    <m/>
    <s v="Net10"/>
    <m/>
    <x v="6"/>
    <x v="14"/>
    <s v="1002"/>
    <x v="9"/>
    <s v="[]"/>
    <x v="0"/>
    <x v="0"/>
  </r>
  <r>
    <n v="200"/>
    <x v="20"/>
    <s v="True"/>
    <s v="USD1"/>
    <n v="1"/>
    <n v="1"/>
    <s v="0.5%D10"/>
    <d v="2020-11-26T00:00:00"/>
    <s v="USMF"/>
    <m/>
    <d v="2020-11-16T06:52:01"/>
    <s v="USD"/>
    <d v="2020-11-16T00:00:00"/>
    <d v="2020-12-16T00:00:00"/>
    <s v="AMO16112020-1"/>
    <x v="0"/>
    <s v="CHECK"/>
    <s v="Net30"/>
    <m/>
    <x v="6"/>
    <x v="14"/>
    <s v="1001"/>
    <x v="11"/>
    <s v="[]"/>
    <x v="0"/>
    <x v="0"/>
  </r>
  <r>
    <n v="100"/>
    <x v="1"/>
    <s v="True"/>
    <s v="USD1"/>
    <n v="2"/>
    <n v="2"/>
    <s v="2%D30"/>
    <d v="2020-12-16T00:00:00"/>
    <s v="USMF"/>
    <m/>
    <d v="2020-11-16T06:51:55"/>
    <s v="USD"/>
    <d v="2020-11-16T00:00:00"/>
    <d v="2020-11-26T00:00:00"/>
    <s v="161120sve2"/>
    <x v="0"/>
    <m/>
    <s v="Net10"/>
    <m/>
    <x v="0"/>
    <x v="14"/>
    <s v="1002"/>
    <x v="9"/>
    <s v="[]"/>
    <x v="0"/>
    <x v="0"/>
  </r>
  <r>
    <n v="200"/>
    <x v="20"/>
    <s v="True"/>
    <s v="USD1"/>
    <n v="4"/>
    <n v="4"/>
    <s v="2%D30"/>
    <d v="2020-12-16T00:00:00"/>
    <s v="USMF"/>
    <m/>
    <d v="2020-11-16T06:51:49"/>
    <s v="USD"/>
    <d v="2020-11-16T00:00:00"/>
    <d v="2020-11-26T00:00:00"/>
    <s v="161120sve5"/>
    <x v="0"/>
    <m/>
    <s v="Net10"/>
    <m/>
    <x v="0"/>
    <x v="14"/>
    <s v="1002"/>
    <x v="9"/>
    <s v="[]"/>
    <x v="0"/>
    <x v="0"/>
  </r>
  <r>
    <n v="100"/>
    <x v="1"/>
    <s v="True"/>
    <s v="USD1"/>
    <n v="2"/>
    <n v="2"/>
    <s v="2%D30"/>
    <d v="2020-12-16T00:00:00"/>
    <s v="USMF"/>
    <m/>
    <d v="2020-11-16T06:51:43"/>
    <s v="USD"/>
    <d v="2020-11-16T00:00:00"/>
    <d v="2020-11-26T00:00:00"/>
    <s v="161120sve1"/>
    <x v="0"/>
    <m/>
    <s v="Net10"/>
    <m/>
    <x v="0"/>
    <x v="14"/>
    <s v="1002"/>
    <x v="9"/>
    <s v="[]"/>
    <x v="0"/>
    <x v="0"/>
  </r>
  <r>
    <n v="0"/>
    <x v="24"/>
    <s v="True"/>
    <m/>
    <n v="0"/>
    <n v="0"/>
    <m/>
    <m/>
    <s v="USMF"/>
    <m/>
    <d v="2020-11-16T06:51:37"/>
    <m/>
    <d v="2020-11-16T00:00:00"/>
    <d v="2020-11-16T00:00:00"/>
    <m/>
    <x v="1"/>
    <m/>
    <m/>
    <m/>
    <x v="2"/>
    <x v="14"/>
    <m/>
    <x v="7"/>
    <s v="[]"/>
    <x v="1"/>
    <x v="1"/>
  </r>
  <r>
    <n v="0"/>
    <x v="24"/>
    <s v="True"/>
    <m/>
    <n v="0"/>
    <n v="0"/>
    <m/>
    <m/>
    <s v="USMF"/>
    <m/>
    <d v="2020-11-16T06:51:31"/>
    <m/>
    <d v="2020-11-16T00:00:00"/>
    <d v="2020-11-16T00:00:00"/>
    <m/>
    <x v="1"/>
    <m/>
    <m/>
    <m/>
    <x v="2"/>
    <x v="14"/>
    <m/>
    <x v="7"/>
    <s v="[]"/>
    <x v="1"/>
    <x v="1"/>
  </r>
  <r>
    <n v="200"/>
    <x v="20"/>
    <s v="True"/>
    <s v="USD1"/>
    <n v="4"/>
    <n v="4"/>
    <s v="2%D30"/>
    <d v="2020-12-16T00:00:00"/>
    <s v="USMF"/>
    <m/>
    <d v="2020-11-16T06:51:25"/>
    <s v="USD"/>
    <d v="2020-11-16T00:00:00"/>
    <d v="2020-11-26T00:00:00"/>
    <s v="161120sve8"/>
    <x v="0"/>
    <m/>
    <s v="Net10"/>
    <m/>
    <x v="0"/>
    <x v="14"/>
    <s v="1002"/>
    <x v="9"/>
    <s v="[]"/>
    <x v="0"/>
    <x v="0"/>
  </r>
  <r>
    <n v="0"/>
    <x v="24"/>
    <s v="True"/>
    <m/>
    <n v="0"/>
    <n v="0"/>
    <m/>
    <m/>
    <s v="USMF"/>
    <m/>
    <d v="2020-11-16T06:51:19"/>
    <m/>
    <d v="2020-11-16T00:00:00"/>
    <d v="2020-11-16T00:00:00"/>
    <m/>
    <x v="1"/>
    <m/>
    <m/>
    <m/>
    <x v="2"/>
    <x v="14"/>
    <m/>
    <x v="7"/>
    <s v="[]"/>
    <x v="1"/>
    <x v="1"/>
  </r>
  <r>
    <n v="100"/>
    <x v="1"/>
    <s v="True"/>
    <s v="USD1"/>
    <n v="2"/>
    <n v="2"/>
    <s v="2%D30"/>
    <d v="2020-12-16T00:00:00"/>
    <s v="USMF"/>
    <m/>
    <d v="2020-11-16T06:51:13"/>
    <s v="USD"/>
    <d v="2020-11-16T00:00:00"/>
    <d v="2020-11-26T00:00:00"/>
    <s v="161120sve6"/>
    <x v="0"/>
    <m/>
    <s v="Net10"/>
    <m/>
    <x v="2"/>
    <x v="14"/>
    <s v="1002"/>
    <x v="9"/>
    <s v="[]"/>
    <x v="0"/>
    <x v="0"/>
  </r>
  <r>
    <n v="107.25"/>
    <x v="17"/>
    <s v="True"/>
    <s v="USD1"/>
    <n v="3.96"/>
    <n v="3.96"/>
    <s v="2%D10"/>
    <d v="2020-11-25T00:00:00"/>
    <s v="USMF"/>
    <s v="Test7260/400"/>
    <d v="2020-11-15T23:34:35"/>
    <s v="USD"/>
    <d v="2020-11-15T00:00:00"/>
    <d v="2020-11-29T00:00:00"/>
    <s v="RF_xfnfqu"/>
    <x v="1"/>
    <s v="CHECK"/>
    <s v="Net30"/>
    <s v="11223344556677889900112233"/>
    <x v="0"/>
    <x v="15"/>
    <s v="US-111"/>
    <x v="0"/>
    <s v="[]"/>
    <x v="0"/>
    <x v="0"/>
  </r>
  <r>
    <n v="121.75"/>
    <x v="8"/>
    <s v="True"/>
    <s v="USD1"/>
    <n v="3.96"/>
    <n v="3.96"/>
    <s v="2%D10"/>
    <d v="2020-11-25T00:00:00"/>
    <s v="USMF"/>
    <s v="Test7260/400"/>
    <d v="2020-11-15T23:34:31"/>
    <s v="USD"/>
    <d v="2020-11-15T00:00:00"/>
    <d v="2020-11-29T00:00:00"/>
    <s v="RF_wpnmfh"/>
    <x v="1"/>
    <s v="CHECK"/>
    <s v="Net30"/>
    <s v="11223344556677889900112233"/>
    <x v="0"/>
    <x v="15"/>
    <s v="US-111"/>
    <x v="0"/>
    <s v="[]"/>
    <x v="0"/>
    <x v="0"/>
  </r>
  <r>
    <n v="214.5"/>
    <x v="19"/>
    <s v="True"/>
    <s v="USD1"/>
    <n v="3.96"/>
    <n v="3.96"/>
    <s v="2%D10"/>
    <d v="2020-11-25T00:00:00"/>
    <s v="USMF"/>
    <s v="Test7260/400"/>
    <d v="2020-11-15T23:34:28"/>
    <s v="USD"/>
    <d v="2020-11-15T00:00:00"/>
    <d v="2020-11-29T00:00:00"/>
    <s v="RF_wbhahf"/>
    <x v="1"/>
    <s v="CHECK"/>
    <s v="Net30"/>
    <s v="11223344556677889900112233"/>
    <x v="0"/>
    <x v="15"/>
    <s v="US-111"/>
    <x v="0"/>
    <s v="[]"/>
    <x v="0"/>
    <x v="0"/>
  </r>
  <r>
    <n v="107.25"/>
    <x v="17"/>
    <s v="True"/>
    <s v="USD1"/>
    <n v="3.96"/>
    <n v="3.96"/>
    <s v="2%D10"/>
    <d v="2020-11-25T00:00:00"/>
    <s v="USMF"/>
    <s v="Test7260/400"/>
    <d v="2020-11-15T23:34:25"/>
    <s v="USD"/>
    <d v="2020-11-15T00:00:00"/>
    <d v="2020-11-29T00:00:00"/>
    <s v="RF_qavshd"/>
    <x v="1"/>
    <s v="CHECK"/>
    <s v="Net30"/>
    <s v="11223344556677889900112233"/>
    <x v="0"/>
    <x v="15"/>
    <s v="US-111"/>
    <x v="0"/>
    <s v="[]"/>
    <x v="0"/>
    <x v="0"/>
  </r>
  <r>
    <n v="53.63"/>
    <x v="18"/>
    <s v="True"/>
    <s v="USD1"/>
    <n v="3.96"/>
    <n v="3.96"/>
    <s v="2%D10"/>
    <d v="2020-11-25T00:00:00"/>
    <s v="USMF"/>
    <s v="Test7260/400"/>
    <d v="2020-11-15T23:34:22"/>
    <s v="USD"/>
    <d v="2020-11-15T00:00:00"/>
    <d v="2020-11-29T00:00:00"/>
    <s v="RF_jqlpdm"/>
    <x v="1"/>
    <s v="CHECK"/>
    <s v="Net30"/>
    <s v="11223344556677889900112233"/>
    <x v="1"/>
    <x v="15"/>
    <s v="US-111"/>
    <x v="0"/>
    <s v="[]"/>
    <x v="0"/>
    <x v="0"/>
  </r>
  <r>
    <n v="243.5"/>
    <x v="16"/>
    <s v="True"/>
    <s v="USD1"/>
    <n v="4.87"/>
    <n v="4.87"/>
    <s v="2%D10"/>
    <d v="2020-11-25T00:00:00"/>
    <s v="USMF"/>
    <s v="Test7260/400"/>
    <d v="2020-11-15T23:34:19"/>
    <s v="USD"/>
    <d v="2020-11-15T00:00:00"/>
    <d v="2020-11-29T00:00:00"/>
    <s v="RF_eewzem"/>
    <x v="1"/>
    <s v="CHECK"/>
    <s v="Net30"/>
    <s v="11223344556677889900112233"/>
    <x v="0"/>
    <x v="15"/>
    <s v="US-111"/>
    <x v="0"/>
    <s v="[]"/>
    <x v="0"/>
    <x v="0"/>
  </r>
  <r>
    <n v="198.18"/>
    <x v="0"/>
    <s v="True"/>
    <s v="USD1"/>
    <n v="3.96"/>
    <n v="3.96"/>
    <s v="2%D10"/>
    <d v="2020-11-25T00:00:00"/>
    <s v="USMF"/>
    <s v="Test7260/400"/>
    <d v="2020-11-15T23:22:02"/>
    <s v="USD"/>
    <d v="2020-11-15T00:00:00"/>
    <d v="2020-11-29T00:00:00"/>
    <s v="RF_htnfhi"/>
    <x v="0"/>
    <s v="CHECK"/>
    <s v="Net30"/>
    <s v="11223344556677889900112233"/>
    <x v="0"/>
    <x v="15"/>
    <s v="US-111"/>
    <x v="0"/>
    <s v="[]"/>
    <x v="0"/>
    <x v="0"/>
  </r>
  <r>
    <n v="198.18"/>
    <x v="0"/>
    <s v="True"/>
    <s v="USD1"/>
    <n v="3.96"/>
    <n v="3.96"/>
    <s v="2%D10"/>
    <d v="2020-11-25T00:00:00"/>
    <s v="USMF"/>
    <s v="Test7260/400"/>
    <d v="2020-11-15T23:21:55"/>
    <s v="EUR"/>
    <d v="2020-11-15T00:00:00"/>
    <d v="2020-11-29T00:00:00"/>
    <s v="RF_crifad"/>
    <x v="0"/>
    <s v="CHECK"/>
    <s v="Net30"/>
    <s v="11223344556677889900112233"/>
    <x v="0"/>
    <x v="15"/>
    <s v="US-111"/>
    <x v="0"/>
    <s v="[]"/>
    <x v="0"/>
    <x v="0"/>
  </r>
  <r>
    <n v="107.25"/>
    <x v="17"/>
    <s v="True"/>
    <s v="USD1"/>
    <n v="3.96"/>
    <n v="3.96"/>
    <s v="2%D10"/>
    <d v="2020-11-25T00:00:00"/>
    <s v="USMF"/>
    <s v="Test7260/400"/>
    <d v="2020-11-15T17:35:04"/>
    <s v="USD"/>
    <d v="2020-11-15T00:00:00"/>
    <d v="2020-11-29T00:00:00"/>
    <s v="RF_ydhosc"/>
    <x v="1"/>
    <s v="CHECK"/>
    <s v="Net30"/>
    <s v="11223344556677889900112233"/>
    <x v="0"/>
    <x v="15"/>
    <s v="US-111"/>
    <x v="0"/>
    <s v="[]"/>
    <x v="0"/>
    <x v="0"/>
  </r>
  <r>
    <n v="53.63"/>
    <x v="18"/>
    <s v="True"/>
    <s v="USD1"/>
    <n v="3.96"/>
    <n v="3.96"/>
    <s v="2%D10"/>
    <d v="2020-11-25T00:00:00"/>
    <s v="USMF"/>
    <s v="Test7260/400"/>
    <d v="2020-11-15T17:35:02"/>
    <s v="USD"/>
    <d v="2020-11-15T00:00:00"/>
    <d v="2020-11-29T00:00:00"/>
    <s v="RF_vplpig"/>
    <x v="1"/>
    <s v="CHECK"/>
    <s v="Net30"/>
    <s v="11223344556677889900112233"/>
    <x v="0"/>
    <x v="15"/>
    <s v="US-111"/>
    <x v="0"/>
    <s v="[]"/>
    <x v="0"/>
    <x v="0"/>
  </r>
  <r>
    <n v="107.25"/>
    <x v="17"/>
    <s v="True"/>
    <s v="USD1"/>
    <n v="3.96"/>
    <n v="3.96"/>
    <s v="2%D10"/>
    <d v="2020-11-25T00:00:00"/>
    <s v="USMF"/>
    <s v="Test7260/400"/>
    <d v="2020-11-15T17:35:00"/>
    <s v="USD"/>
    <d v="2020-11-15T00:00:00"/>
    <d v="2020-11-29T00:00:00"/>
    <s v="RF_occinb"/>
    <x v="1"/>
    <s v="CHECK"/>
    <s v="Net30"/>
    <s v="11223344556677889900112233"/>
    <x v="0"/>
    <x v="15"/>
    <s v="US-111"/>
    <x v="0"/>
    <s v="[]"/>
    <x v="0"/>
    <x v="0"/>
  </r>
  <r>
    <n v="214.5"/>
    <x v="19"/>
    <s v="True"/>
    <s v="USD1"/>
    <n v="3.96"/>
    <n v="3.96"/>
    <s v="2%D10"/>
    <d v="2020-11-25T00:00:00"/>
    <s v="USMF"/>
    <s v="Test7260/400"/>
    <d v="2020-11-15T17:34:57"/>
    <s v="USD"/>
    <d v="2020-11-15T00:00:00"/>
    <d v="2020-11-29T00:00:00"/>
    <s v="RF_krpvzx"/>
    <x v="1"/>
    <s v="CHECK"/>
    <s v="Net30"/>
    <s v="11223344556677889900112233"/>
    <x v="0"/>
    <x v="15"/>
    <s v="US-111"/>
    <x v="0"/>
    <s v="[]"/>
    <x v="0"/>
    <x v="0"/>
  </r>
  <r>
    <n v="243.5"/>
    <x v="16"/>
    <s v="True"/>
    <s v="USD1"/>
    <n v="4.87"/>
    <n v="4.87"/>
    <s v="2%D10"/>
    <d v="2020-11-25T00:00:00"/>
    <s v="USMF"/>
    <s v="Test7260/400"/>
    <d v="2020-11-15T17:34:55"/>
    <s v="USD"/>
    <d v="2020-11-15T00:00:00"/>
    <d v="2020-11-29T00:00:00"/>
    <s v="RF_avrkne"/>
    <x v="1"/>
    <s v="CHECK"/>
    <s v="Net30"/>
    <s v="11223344556677889900112233"/>
    <x v="0"/>
    <x v="15"/>
    <s v="US-111"/>
    <x v="0"/>
    <s v="[]"/>
    <x v="0"/>
    <x v="0"/>
  </r>
  <r>
    <n v="121.75"/>
    <x v="8"/>
    <s v="True"/>
    <s v="USD1"/>
    <n v="3.96"/>
    <n v="3.96"/>
    <s v="2%D10"/>
    <d v="2020-11-25T00:00:00"/>
    <s v="USMF"/>
    <s v="Test7260/400"/>
    <d v="2020-11-15T17:34:53"/>
    <s v="USD"/>
    <d v="2020-11-15T00:00:00"/>
    <d v="2020-11-29T00:00:00"/>
    <s v="RF_anpixk"/>
    <x v="1"/>
    <s v="CHECK"/>
    <s v="Net30"/>
    <s v="11223344556677889900112233"/>
    <x v="0"/>
    <x v="15"/>
    <s v="US-111"/>
    <x v="0"/>
    <s v="[]"/>
    <x v="0"/>
    <x v="0"/>
  </r>
  <r>
    <n v="198.18"/>
    <x v="0"/>
    <s v="True"/>
    <s v="USD1"/>
    <n v="3.96"/>
    <n v="3.96"/>
    <s v="2%D10"/>
    <d v="2020-11-25T00:00:00"/>
    <s v="USMF"/>
    <s v="Test7260/400"/>
    <d v="2020-11-15T17:22:18"/>
    <s v="USD"/>
    <d v="2020-11-15T00:00:00"/>
    <d v="2020-11-29T00:00:00"/>
    <s v="RF_qqytxv"/>
    <x v="0"/>
    <s v="CHECK"/>
    <s v="Net30"/>
    <s v="11223344556677889900112233"/>
    <x v="0"/>
    <x v="15"/>
    <s v="US-111"/>
    <x v="0"/>
    <s v="[]"/>
    <x v="0"/>
    <x v="0"/>
  </r>
  <r>
    <n v="198.18"/>
    <x v="0"/>
    <s v="True"/>
    <s v="USD1"/>
    <n v="3.96"/>
    <n v="3.96"/>
    <s v="2%D10"/>
    <d v="2020-11-25T00:00:00"/>
    <s v="USMF"/>
    <s v="Test7260/400"/>
    <d v="2020-11-15T17:22:05"/>
    <s v="EUR"/>
    <d v="2020-11-15T00:00:00"/>
    <d v="2020-11-29T00:00:00"/>
    <s v="RF_jbznaf"/>
    <x v="0"/>
    <s v="CHECK"/>
    <s v="Net30"/>
    <s v="11223344556677889900112233"/>
    <x v="0"/>
    <x v="15"/>
    <s v="US-111"/>
    <x v="0"/>
    <s v="[]"/>
    <x v="0"/>
    <x v="0"/>
  </r>
  <r>
    <n v="121.75"/>
    <x v="8"/>
    <s v="True"/>
    <s v="USD1"/>
    <n v="0"/>
    <n v="0"/>
    <s v="2%D10"/>
    <d v="2020-11-24T00:00:00"/>
    <s v="USMF"/>
    <m/>
    <d v="2020-11-14T23:49:17"/>
    <s v="USD"/>
    <d v="2020-11-14T00:00:00"/>
    <d v="2020-12-14T00:00:00"/>
    <s v="RF_qswttk"/>
    <x v="2"/>
    <s v="CHECK"/>
    <s v="Net30"/>
    <s v="11223344556677889900112233"/>
    <x v="0"/>
    <x v="16"/>
    <s v="US-111"/>
    <x v="0"/>
    <s v="[]"/>
    <x v="0"/>
    <x v="0"/>
  </r>
  <r>
    <n v="121.75"/>
    <x v="8"/>
    <s v="True"/>
    <s v="USD1"/>
    <n v="3.96"/>
    <n v="3.96"/>
    <s v="2%D10"/>
    <d v="2020-11-24T00:00:00"/>
    <s v="USMF"/>
    <s v="Test7260/400"/>
    <d v="2020-11-14T23:30:40"/>
    <s v="USD"/>
    <d v="2020-11-14T00:00:00"/>
    <d v="2020-11-28T00:00:00"/>
    <s v="RF_sfrrbc"/>
    <x v="1"/>
    <s v="CHECK"/>
    <s v="Net30"/>
    <s v="11223344556677889900112233"/>
    <x v="0"/>
    <x v="16"/>
    <s v="US-111"/>
    <x v="0"/>
    <s v="[]"/>
    <x v="0"/>
    <x v="0"/>
  </r>
  <r>
    <n v="243.5"/>
    <x v="16"/>
    <s v="True"/>
    <s v="USD1"/>
    <n v="4.87"/>
    <n v="4.87"/>
    <s v="2%D10"/>
    <d v="2020-11-24T00:00:00"/>
    <s v="USMF"/>
    <s v="Test7260/400"/>
    <d v="2020-11-14T23:30:38"/>
    <s v="USD"/>
    <d v="2020-11-14T00:00:00"/>
    <d v="2020-11-28T00:00:00"/>
    <s v="RF_gefknv"/>
    <x v="1"/>
    <s v="CHECK"/>
    <s v="Net30"/>
    <s v="11223344556677889900112233"/>
    <x v="0"/>
    <x v="16"/>
    <s v="US-111"/>
    <x v="0"/>
    <s v="[]"/>
    <x v="0"/>
    <x v="0"/>
  </r>
  <r>
    <n v="53.63"/>
    <x v="18"/>
    <s v="True"/>
    <s v="USD1"/>
    <n v="3.96"/>
    <n v="3.96"/>
    <s v="2%D10"/>
    <d v="2020-11-24T00:00:00"/>
    <s v="USMF"/>
    <s v="Test7260/400"/>
    <d v="2020-11-14T23:30:35"/>
    <s v="USD"/>
    <d v="2020-11-14T00:00:00"/>
    <d v="2020-11-28T00:00:00"/>
    <s v="RF_aujrha"/>
    <x v="1"/>
    <s v="CHECK"/>
    <s v="Net30"/>
    <s v="11223344556677889900112233"/>
    <x v="0"/>
    <x v="16"/>
    <s v="US-111"/>
    <x v="0"/>
    <s v="[]"/>
    <x v="0"/>
    <x v="0"/>
  </r>
  <r>
    <n v="214.5"/>
    <x v="19"/>
    <s v="True"/>
    <s v="USD1"/>
    <n v="3.96"/>
    <n v="3.96"/>
    <s v="2%D10"/>
    <d v="2020-11-24T00:00:00"/>
    <s v="USMF"/>
    <s v="Test7260/400"/>
    <d v="2020-11-14T23:30:25"/>
    <s v="USD"/>
    <d v="2020-11-14T00:00:00"/>
    <d v="2020-11-28T00:00:00"/>
    <s v="RF_tklvtq"/>
    <x v="1"/>
    <s v="CHECK"/>
    <s v="Net30"/>
    <s v="11223344556677889900112233"/>
    <x v="0"/>
    <x v="16"/>
    <s v="US-111"/>
    <x v="0"/>
    <s v="[]"/>
    <x v="0"/>
    <x v="0"/>
  </r>
  <r>
    <n v="107.25"/>
    <x v="17"/>
    <s v="True"/>
    <s v="USD1"/>
    <n v="3.96"/>
    <n v="3.96"/>
    <s v="2%D10"/>
    <d v="2020-11-24T00:00:00"/>
    <s v="USMF"/>
    <s v="Test7260/400"/>
    <d v="2020-11-14T23:30:21"/>
    <s v="USD"/>
    <d v="2020-11-14T00:00:00"/>
    <d v="2020-11-28T00:00:00"/>
    <s v="RF_jklmfv"/>
    <x v="1"/>
    <s v="CHECK"/>
    <s v="Net30"/>
    <s v="11223344556677889900112233"/>
    <x v="0"/>
    <x v="16"/>
    <s v="US-111"/>
    <x v="0"/>
    <s v="[]"/>
    <x v="0"/>
    <x v="0"/>
  </r>
  <r>
    <n v="107.25"/>
    <x v="17"/>
    <s v="True"/>
    <s v="USD1"/>
    <n v="3.96"/>
    <n v="3.96"/>
    <s v="2%D10"/>
    <d v="2020-11-24T00:00:00"/>
    <s v="USMF"/>
    <s v="Test7260/400"/>
    <d v="2020-11-14T23:30:19"/>
    <s v="USD"/>
    <d v="2020-11-14T00:00:00"/>
    <d v="2020-11-28T00:00:00"/>
    <s v="RF_adnjzt"/>
    <x v="1"/>
    <s v="CHECK"/>
    <s v="Net30"/>
    <s v="11223344556677889900112233"/>
    <x v="0"/>
    <x v="16"/>
    <s v="US-111"/>
    <x v="0"/>
    <s v="[]"/>
    <x v="0"/>
    <x v="0"/>
  </r>
  <r>
    <n v="198.18"/>
    <x v="0"/>
    <s v="True"/>
    <s v="USD1"/>
    <n v="3.96"/>
    <n v="3.96"/>
    <s v="2%D10"/>
    <d v="2020-11-24T00:00:00"/>
    <s v="USMF"/>
    <s v="Test7260/400"/>
    <d v="2020-11-14T23:18:45"/>
    <s v="EUR"/>
    <d v="2020-11-14T00:00:00"/>
    <d v="2020-11-28T00:00:00"/>
    <s v="RF_sgrlej"/>
    <x v="0"/>
    <s v="CHECK"/>
    <s v="Net30"/>
    <s v="11223344556677889900112233"/>
    <x v="0"/>
    <x v="16"/>
    <s v="US-111"/>
    <x v="0"/>
    <s v="[]"/>
    <x v="0"/>
    <x v="0"/>
  </r>
  <r>
    <n v="198.18"/>
    <x v="0"/>
    <s v="True"/>
    <s v="USD1"/>
    <n v="3.96"/>
    <n v="3.96"/>
    <s v="2%D10"/>
    <d v="2020-11-24T00:00:00"/>
    <s v="USMF"/>
    <s v="Test7260/400"/>
    <d v="2020-11-14T23:18:37"/>
    <s v="USD"/>
    <d v="2020-11-14T00:00:00"/>
    <d v="2020-11-28T00:00:00"/>
    <s v="RF_cjpncd"/>
    <x v="0"/>
    <s v="CHECK"/>
    <s v="Net30"/>
    <s v="11223344556677889900112233"/>
    <x v="0"/>
    <x v="16"/>
    <s v="US-111"/>
    <x v="0"/>
    <s v="[]"/>
    <x v="0"/>
    <x v="0"/>
  </r>
  <r>
    <n v="121.75"/>
    <x v="8"/>
    <s v="True"/>
    <s v="USD1"/>
    <n v="0"/>
    <n v="0"/>
    <s v="2%D10"/>
    <d v="2020-11-24T00:00:00"/>
    <s v="USMF"/>
    <m/>
    <d v="2020-11-14T17:51:10"/>
    <s v="USD"/>
    <d v="2020-11-14T00:00:00"/>
    <d v="2020-12-14T00:00:00"/>
    <s v="RF_zvfllc"/>
    <x v="2"/>
    <s v="CHECK"/>
    <s v="Net30"/>
    <s v="11223344556677889900112233"/>
    <x v="0"/>
    <x v="16"/>
    <s v="US-111"/>
    <x v="0"/>
    <s v="[]"/>
    <x v="0"/>
    <x v="0"/>
  </r>
  <r>
    <n v="121.75"/>
    <x v="8"/>
    <s v="True"/>
    <s v="USD1"/>
    <n v="3.96"/>
    <n v="3.96"/>
    <s v="2%D10"/>
    <d v="2020-11-24T00:00:00"/>
    <s v="USMF"/>
    <s v="Test7260/400"/>
    <d v="2020-11-14T17:33:12"/>
    <s v="USD"/>
    <d v="2020-11-14T00:00:00"/>
    <d v="2020-11-28T00:00:00"/>
    <s v="RF_fpqihw"/>
    <x v="1"/>
    <s v="CHECK"/>
    <s v="Net30"/>
    <s v="11223344556677889900112233"/>
    <x v="0"/>
    <x v="16"/>
    <s v="US-111"/>
    <x v="0"/>
    <s v="[]"/>
    <x v="0"/>
    <x v="0"/>
  </r>
  <r>
    <n v="243.5"/>
    <x v="16"/>
    <s v="True"/>
    <s v="USD1"/>
    <n v="4.87"/>
    <n v="4.87"/>
    <s v="2%D10"/>
    <d v="2020-11-24T00:00:00"/>
    <s v="USMF"/>
    <s v="Test7260/400"/>
    <d v="2020-11-14T17:33:06"/>
    <s v="USD"/>
    <d v="2020-11-14T00:00:00"/>
    <d v="2020-11-28T00:00:00"/>
    <s v="RF_zzgqus"/>
    <x v="1"/>
    <s v="CHECK"/>
    <s v="Net30"/>
    <s v="11223344556677889900112233"/>
    <x v="0"/>
    <x v="16"/>
    <s v="US-111"/>
    <x v="0"/>
    <s v="[]"/>
    <x v="0"/>
    <x v="0"/>
  </r>
  <r>
    <n v="214.5"/>
    <x v="19"/>
    <s v="True"/>
    <s v="USD1"/>
    <n v="3.96"/>
    <n v="3.96"/>
    <s v="2%D10"/>
    <d v="2020-11-24T00:00:00"/>
    <s v="USMF"/>
    <s v="Test7260/400"/>
    <d v="2020-11-14T17:33:02"/>
    <s v="USD"/>
    <d v="2020-11-14T00:00:00"/>
    <d v="2020-11-28T00:00:00"/>
    <s v="RF_muemql"/>
    <x v="1"/>
    <s v="CHECK"/>
    <s v="Net30"/>
    <s v="11223344556677889900112233"/>
    <x v="1"/>
    <x v="16"/>
    <s v="US-111"/>
    <x v="0"/>
    <s v="[]"/>
    <x v="0"/>
    <x v="0"/>
  </r>
  <r>
    <n v="107.25"/>
    <x v="17"/>
    <s v="True"/>
    <s v="USD1"/>
    <n v="3.96"/>
    <n v="3.96"/>
    <s v="2%D10"/>
    <d v="2020-11-24T00:00:00"/>
    <s v="USMF"/>
    <s v="Test7260/400"/>
    <d v="2020-11-14T17:32:59"/>
    <s v="USD"/>
    <d v="2020-11-14T00:00:00"/>
    <d v="2020-11-28T00:00:00"/>
    <s v="RF_mrluyc"/>
    <x v="1"/>
    <s v="CHECK"/>
    <s v="Net30"/>
    <s v="11223344556677889900112233"/>
    <x v="0"/>
    <x v="16"/>
    <s v="US-111"/>
    <x v="0"/>
    <s v="[]"/>
    <x v="0"/>
    <x v="0"/>
  </r>
  <r>
    <n v="107.25"/>
    <x v="17"/>
    <s v="True"/>
    <s v="USD1"/>
    <n v="3.96"/>
    <n v="3.96"/>
    <s v="2%D10"/>
    <d v="2020-11-24T00:00:00"/>
    <s v="USMF"/>
    <s v="Test7260/400"/>
    <d v="2020-11-14T17:32:58"/>
    <s v="USD"/>
    <d v="2020-11-14T00:00:00"/>
    <d v="2020-11-28T00:00:00"/>
    <s v="RF_ivbfwy"/>
    <x v="1"/>
    <s v="CHECK"/>
    <s v="Net30"/>
    <s v="11223344556677889900112233"/>
    <x v="0"/>
    <x v="16"/>
    <s v="US-111"/>
    <x v="0"/>
    <s v="[]"/>
    <x v="0"/>
    <x v="0"/>
  </r>
  <r>
    <n v="53.63"/>
    <x v="18"/>
    <s v="True"/>
    <s v="USD1"/>
    <n v="3.96"/>
    <n v="3.96"/>
    <s v="2%D10"/>
    <d v="2020-11-24T00:00:00"/>
    <s v="USMF"/>
    <s v="Test7260/400"/>
    <d v="2020-11-14T17:32:53"/>
    <s v="USD"/>
    <d v="2020-11-14T00:00:00"/>
    <d v="2020-11-28T00:00:00"/>
    <s v="RF_bjmksa"/>
    <x v="1"/>
    <s v="CHECK"/>
    <s v="Net30"/>
    <s v="11223344556677889900112233"/>
    <x v="0"/>
    <x v="16"/>
    <s v="US-111"/>
    <x v="0"/>
    <s v="[]"/>
    <x v="0"/>
    <x v="0"/>
  </r>
  <r>
    <n v="198.18"/>
    <x v="0"/>
    <s v="True"/>
    <s v="USD1"/>
    <n v="3.96"/>
    <n v="3.96"/>
    <s v="2%D10"/>
    <d v="2020-11-24T00:00:00"/>
    <s v="USMF"/>
    <s v="Test7260/400"/>
    <d v="2020-11-14T17:20:44"/>
    <s v="EUR"/>
    <d v="2020-11-14T00:00:00"/>
    <d v="2020-11-28T00:00:00"/>
    <s v="RF_ydynmb"/>
    <x v="0"/>
    <s v="CHECK"/>
    <s v="Net30"/>
    <s v="11223344556677889900112233"/>
    <x v="0"/>
    <x v="16"/>
    <s v="US-111"/>
    <x v="0"/>
    <s v="[]"/>
    <x v="0"/>
    <x v="0"/>
  </r>
  <r>
    <n v="198.18"/>
    <x v="0"/>
    <s v="True"/>
    <s v="USD1"/>
    <n v="3.96"/>
    <n v="3.96"/>
    <s v="2%D10"/>
    <d v="2020-11-24T00:00:00"/>
    <s v="USMF"/>
    <s v="Test7260/400"/>
    <d v="2020-11-14T17:20:36"/>
    <s v="USD"/>
    <d v="2020-11-14T00:00:00"/>
    <d v="2020-11-28T00:00:00"/>
    <s v="RF_janpbb"/>
    <x v="0"/>
    <s v="CHECK"/>
    <s v="Net30"/>
    <s v="11223344556677889900112233"/>
    <x v="0"/>
    <x v="16"/>
    <s v="US-111"/>
    <x v="0"/>
    <s v="[]"/>
    <x v="0"/>
    <x v="0"/>
  </r>
  <r>
    <n v="121.75"/>
    <x v="8"/>
    <s v="True"/>
    <s v="USD1"/>
    <n v="0"/>
    <n v="0"/>
    <s v="2%D10"/>
    <d v="2020-11-23T00:00:00"/>
    <s v="USMF"/>
    <m/>
    <d v="2020-11-13T23:51:40"/>
    <s v="USD"/>
    <d v="2020-11-13T00:00:00"/>
    <d v="2020-12-13T00:00:00"/>
    <s v="RF_bejsay"/>
    <x v="2"/>
    <s v="CHECK"/>
    <s v="Net30"/>
    <s v="11223344556677889900112233"/>
    <x v="0"/>
    <x v="17"/>
    <s v="US-111"/>
    <x v="0"/>
    <s v="[]"/>
    <x v="0"/>
    <x v="0"/>
  </r>
  <r>
    <n v="107.25"/>
    <x v="17"/>
    <s v="True"/>
    <s v="USD1"/>
    <n v="3.96"/>
    <n v="3.96"/>
    <s v="2%D10"/>
    <d v="2020-11-23T00:00:00"/>
    <s v="USMF"/>
    <s v="Test7260/400"/>
    <d v="2020-11-13T23:36:29"/>
    <s v="USD"/>
    <d v="2020-11-13T00:00:00"/>
    <d v="2020-11-27T00:00:00"/>
    <s v="RF_wauaxs"/>
    <x v="1"/>
    <s v="CHECK"/>
    <s v="Net30"/>
    <s v="11223344556677889900112233"/>
    <x v="0"/>
    <x v="17"/>
    <s v="US-111"/>
    <x v="0"/>
    <s v="[]"/>
    <x v="0"/>
    <x v="0"/>
  </r>
  <r>
    <n v="214.5"/>
    <x v="19"/>
    <s v="True"/>
    <s v="USD1"/>
    <n v="3.96"/>
    <n v="3.96"/>
    <s v="2%D10"/>
    <d v="2020-11-23T00:00:00"/>
    <s v="USMF"/>
    <s v="Test7260/400"/>
    <d v="2020-11-13T23:36:27"/>
    <s v="USD"/>
    <d v="2020-11-13T00:00:00"/>
    <d v="2020-11-27T00:00:00"/>
    <s v="RF_rjwgec"/>
    <x v="1"/>
    <s v="CHECK"/>
    <s v="Net30"/>
    <s v="11223344556677889900112233"/>
    <x v="0"/>
    <x v="17"/>
    <s v="US-111"/>
    <x v="0"/>
    <s v="[]"/>
    <x v="0"/>
    <x v="0"/>
  </r>
  <r>
    <n v="243.5"/>
    <x v="16"/>
    <s v="True"/>
    <s v="USD1"/>
    <n v="4.87"/>
    <n v="4.87"/>
    <s v="2%D10"/>
    <d v="2020-11-23T00:00:00"/>
    <s v="USMF"/>
    <s v="Test7260/400"/>
    <d v="2020-11-13T23:36:25"/>
    <s v="USD"/>
    <d v="2020-11-13T00:00:00"/>
    <d v="2020-11-27T00:00:00"/>
    <s v="RF_nqxmhe"/>
    <x v="1"/>
    <s v="CHECK"/>
    <s v="Net30"/>
    <s v="11223344556677889900112233"/>
    <x v="0"/>
    <x v="17"/>
    <s v="US-111"/>
    <x v="0"/>
    <s v="[]"/>
    <x v="0"/>
    <x v="0"/>
  </r>
  <r>
    <n v="121.75"/>
    <x v="8"/>
    <s v="True"/>
    <s v="USD1"/>
    <n v="3.96"/>
    <n v="3.96"/>
    <s v="2%D10"/>
    <d v="2020-11-23T00:00:00"/>
    <s v="USMF"/>
    <s v="Test7260/400"/>
    <d v="2020-11-13T23:36:23"/>
    <s v="USD"/>
    <d v="2020-11-13T00:00:00"/>
    <d v="2020-11-27T00:00:00"/>
    <s v="RF_lfdhfc"/>
    <x v="1"/>
    <s v="CHECK"/>
    <s v="Net30"/>
    <s v="11223344556677889900112233"/>
    <x v="0"/>
    <x v="17"/>
    <s v="US-111"/>
    <x v="0"/>
    <s v="[]"/>
    <x v="0"/>
    <x v="0"/>
  </r>
  <r>
    <n v="107.25"/>
    <x v="17"/>
    <s v="True"/>
    <s v="USD1"/>
    <n v="3.96"/>
    <n v="3.96"/>
    <s v="2%D10"/>
    <d v="2020-11-23T00:00:00"/>
    <s v="USMF"/>
    <s v="Test7260/400"/>
    <d v="2020-11-13T23:36:10"/>
    <s v="USD"/>
    <d v="2020-11-13T00:00:00"/>
    <d v="2020-11-27T00:00:00"/>
    <s v="RF_ktydgj"/>
    <x v="1"/>
    <s v="CHECK"/>
    <s v="Net30"/>
    <s v="11223344556677889900112233"/>
    <x v="0"/>
    <x v="17"/>
    <s v="US-111"/>
    <x v="0"/>
    <s v="[]"/>
    <x v="0"/>
    <x v="0"/>
  </r>
  <r>
    <n v="53.63"/>
    <x v="18"/>
    <s v="True"/>
    <s v="USD1"/>
    <n v="3.96"/>
    <n v="3.96"/>
    <s v="2%D10"/>
    <d v="2020-11-23T00:00:00"/>
    <s v="USMF"/>
    <s v="Test7260/400"/>
    <d v="2020-11-13T23:36:08"/>
    <s v="USD"/>
    <d v="2020-11-13T00:00:00"/>
    <d v="2020-11-27T00:00:00"/>
    <s v="RF_axtygr"/>
    <x v="1"/>
    <s v="CHECK"/>
    <s v="Net30"/>
    <s v="11223344556677889900112233"/>
    <x v="1"/>
    <x v="17"/>
    <s v="US-111"/>
    <x v="0"/>
    <s v="[]"/>
    <x v="0"/>
    <x v="0"/>
  </r>
  <r>
    <n v="198.18"/>
    <x v="0"/>
    <s v="True"/>
    <s v="USD1"/>
    <n v="3.96"/>
    <n v="3.96"/>
    <s v="2%D10"/>
    <d v="2020-11-23T00:00:00"/>
    <s v="USMF"/>
    <s v="Test7260/400"/>
    <d v="2020-11-13T23:19:52"/>
    <s v="EUR"/>
    <d v="2020-11-13T00:00:00"/>
    <d v="2020-11-27T00:00:00"/>
    <s v="RF_hxbtce"/>
    <x v="0"/>
    <s v="CHECK"/>
    <s v="Net30"/>
    <s v="11223344556677889900112233"/>
    <x v="0"/>
    <x v="17"/>
    <s v="US-111"/>
    <x v="0"/>
    <s v="[]"/>
    <x v="0"/>
    <x v="0"/>
  </r>
  <r>
    <n v="198.18"/>
    <x v="0"/>
    <s v="True"/>
    <s v="USD1"/>
    <n v="3.96"/>
    <n v="3.96"/>
    <s v="2%D10"/>
    <d v="2020-11-23T00:00:00"/>
    <s v="USMF"/>
    <s v="Test7260/400"/>
    <d v="2020-11-13T23:19:40"/>
    <s v="USD"/>
    <d v="2020-11-13T00:00:00"/>
    <d v="2020-11-27T00:00:00"/>
    <s v="RF_sgdske"/>
    <x v="0"/>
    <s v="CHECK"/>
    <s v="Net30"/>
    <s v="11223344556677889900112233"/>
    <x v="0"/>
    <x v="17"/>
    <s v="US-111"/>
    <x v="0"/>
    <s v="[]"/>
    <x v="0"/>
    <x v="0"/>
  </r>
  <r>
    <n v="198.18"/>
    <x v="0"/>
    <s v="True"/>
    <s v="USD1"/>
    <n v="3.96"/>
    <n v="3.96"/>
    <s v="2%D10"/>
    <d v="2020-11-23T00:00:00"/>
    <s v="USMF"/>
    <s v="Test7260/400"/>
    <d v="2020-11-13T17:49:57"/>
    <s v="USD"/>
    <d v="2020-11-13T00:00:00"/>
    <d v="2020-11-27T00:00:00"/>
    <s v="RF_zuhkcl"/>
    <x v="0"/>
    <s v="CHECK"/>
    <s v="Net30"/>
    <s v="11223344556677889900112233"/>
    <x v="2"/>
    <x v="17"/>
    <s v="US-111"/>
    <x v="0"/>
    <s v="[]"/>
    <x v="0"/>
    <x v="0"/>
  </r>
  <r>
    <n v="198.18"/>
    <x v="0"/>
    <s v="True"/>
    <s v="USD1"/>
    <n v="3.96"/>
    <n v="3.96"/>
    <s v="2%D10"/>
    <d v="2020-11-23T00:00:00"/>
    <s v="USMF"/>
    <s v="Test7260/400"/>
    <d v="2020-11-13T17:48:38"/>
    <s v="EUR"/>
    <d v="2020-11-13T00:00:00"/>
    <d v="2020-11-27T00:00:00"/>
    <s v="RF_dszvuo"/>
    <x v="0"/>
    <s v="CHECK"/>
    <s v="Net30"/>
    <s v="11223344556677889900112233"/>
    <x v="2"/>
    <x v="17"/>
    <s v="US-111"/>
    <x v="0"/>
    <s v="[]"/>
    <x v="0"/>
    <x v="0"/>
  </r>
  <r>
    <n v="0"/>
    <x v="24"/>
    <s v="True"/>
    <m/>
    <n v="0"/>
    <n v="0"/>
    <m/>
    <m/>
    <s v="USMF"/>
    <m/>
    <d v="2020-11-13T17:43:10"/>
    <m/>
    <d v="2020-11-13T00:00:00"/>
    <d v="2020-11-13T00:00:00"/>
    <m/>
    <x v="2"/>
    <m/>
    <m/>
    <m/>
    <x v="5"/>
    <x v="17"/>
    <m/>
    <x v="7"/>
    <s v="[]"/>
    <x v="1"/>
    <x v="1"/>
  </r>
  <r>
    <n v="0"/>
    <x v="24"/>
    <s v="True"/>
    <s v="USD1"/>
    <n v="0"/>
    <n v="0"/>
    <s v="2%D30"/>
    <d v="2020-12-12T00:00:00"/>
    <s v="USMF"/>
    <m/>
    <d v="2020-11-12T07:30:17"/>
    <s v="USD"/>
    <d v="2020-11-12T00:00:00"/>
    <d v="2020-11-22T00:00:00"/>
    <m/>
    <x v="1"/>
    <m/>
    <s v="Net10"/>
    <m/>
    <x v="2"/>
    <x v="18"/>
    <s v="1002"/>
    <x v="9"/>
    <s v="[]"/>
    <x v="1"/>
    <x v="0"/>
  </r>
  <r>
    <n v="0"/>
    <x v="24"/>
    <s v="True"/>
    <m/>
    <n v="0"/>
    <n v="0"/>
    <m/>
    <m/>
    <s v="USMF"/>
    <m/>
    <d v="2020-11-11T09:58:20"/>
    <m/>
    <d v="2020-11-11T00:00:00"/>
    <d v="2020-11-11T00:00:00"/>
    <m/>
    <x v="0"/>
    <m/>
    <m/>
    <m/>
    <x v="2"/>
    <x v="19"/>
    <m/>
    <x v="7"/>
    <s v="[]"/>
    <x v="1"/>
    <x v="1"/>
  </r>
  <r>
    <n v="2000"/>
    <x v="28"/>
    <s v="False"/>
    <s v="USD1"/>
    <n v="40"/>
    <n v="40"/>
    <s v="2%D30"/>
    <d v="2020-12-10T00:00:00"/>
    <s v="USMF"/>
    <m/>
    <d v="2020-11-10T06:11:30"/>
    <s v="USD"/>
    <d v="2020-11-10T00:00:00"/>
    <d v="2020-11-20T00:00:00"/>
    <s v="101120sve1"/>
    <x v="1"/>
    <m/>
    <s v="Net10"/>
    <m/>
    <x v="3"/>
    <x v="20"/>
    <s v="1002"/>
    <x v="9"/>
    <s v="[]"/>
    <x v="0"/>
    <x v="0"/>
  </r>
  <r>
    <n v="121.75"/>
    <x v="8"/>
    <s v="True"/>
    <s v="USD1"/>
    <n v="2.44"/>
    <n v="2.44"/>
    <s v="2%D30"/>
    <d v="2020-12-09T00:00:00"/>
    <s v="USMF"/>
    <m/>
    <d v="2020-11-09T12:23:47"/>
    <s v="USD"/>
    <d v="2020-11-09T00:00:00"/>
    <d v="2020-11-19T00:00:00"/>
    <s v="091020sve40"/>
    <x v="1"/>
    <m/>
    <s v="Net10"/>
    <m/>
    <x v="1"/>
    <x v="21"/>
    <s v="1002"/>
    <x v="9"/>
    <s v="[]"/>
    <x v="0"/>
    <x v="0"/>
  </r>
  <r>
    <n v="121.75"/>
    <x v="8"/>
    <s v="True"/>
    <s v="USD1"/>
    <n v="0"/>
    <n v="0"/>
    <s v="2%D10"/>
    <d v="2020-11-11T00:00:00"/>
    <s v="USMF"/>
    <m/>
    <d v="2020-11-01T23:39:39"/>
    <s v="USD"/>
    <d v="2020-11-01T00:00:00"/>
    <d v="2020-12-01T00:00:00"/>
    <s v="RF_fznmxd"/>
    <x v="2"/>
    <s v="CHECK"/>
    <s v="Net30"/>
    <s v="11223344556677889900112233"/>
    <x v="2"/>
    <x v="22"/>
    <s v="US-111"/>
    <x v="0"/>
    <s v="[]"/>
    <x v="0"/>
    <x v="0"/>
  </r>
  <r>
    <n v="198.18"/>
    <x v="0"/>
    <s v="True"/>
    <s v="USD1"/>
    <n v="3.96"/>
    <n v="3.96"/>
    <s v="2%D10"/>
    <d v="2020-11-11T00:00:00"/>
    <s v="USMF"/>
    <s v="Test7260/400"/>
    <d v="2020-11-01T23:21:00"/>
    <s v="EUR"/>
    <d v="2020-11-01T00:00:00"/>
    <d v="2020-11-15T00:00:00"/>
    <s v="RF_raprri"/>
    <x v="0"/>
    <s v="CHECK"/>
    <s v="Net30"/>
    <s v="11223344556677889900112233"/>
    <x v="0"/>
    <x v="22"/>
    <s v="US-111"/>
    <x v="0"/>
    <s v="[]"/>
    <x v="0"/>
    <x v="0"/>
  </r>
  <r>
    <n v="198.18"/>
    <x v="0"/>
    <s v="True"/>
    <s v="USD1"/>
    <n v="3.96"/>
    <n v="3.96"/>
    <s v="2%D10"/>
    <d v="2020-11-11T00:00:00"/>
    <s v="USMF"/>
    <s v="Test7260/400"/>
    <d v="2020-11-01T23:20:58"/>
    <s v="USD"/>
    <d v="2020-11-01T00:00:00"/>
    <d v="2020-11-15T00:00:00"/>
    <s v="RF_qmvrva"/>
    <x v="0"/>
    <s v="CHECK"/>
    <s v="Net30"/>
    <s v="11223344556677889900112233"/>
    <x v="0"/>
    <x v="22"/>
    <s v="US-111"/>
    <x v="0"/>
    <s v="[]"/>
    <x v="0"/>
    <x v="0"/>
  </r>
  <r>
    <n v="121.75"/>
    <x v="8"/>
    <s v="True"/>
    <s v="USD1"/>
    <n v="0"/>
    <n v="0"/>
    <s v="2%D10"/>
    <d v="2020-11-11T00:00:00"/>
    <s v="USMF"/>
    <m/>
    <d v="2020-11-01T17:44:32"/>
    <s v="USD"/>
    <d v="2020-11-01T00:00:00"/>
    <d v="2020-12-01T00:00:00"/>
    <s v="RF_eyfjud"/>
    <x v="2"/>
    <s v="CHECK"/>
    <s v="Net30"/>
    <s v="11223344556677889900112233"/>
    <x v="2"/>
    <x v="22"/>
    <s v="US-111"/>
    <x v="0"/>
    <s v="[]"/>
    <x v="0"/>
    <x v="0"/>
  </r>
  <r>
    <n v="198.18"/>
    <x v="0"/>
    <s v="True"/>
    <s v="USD1"/>
    <n v="3.96"/>
    <n v="3.96"/>
    <s v="2%D10"/>
    <d v="2020-11-11T00:00:00"/>
    <s v="USMF"/>
    <s v="Test7260/400"/>
    <d v="2020-11-01T17:23:20"/>
    <s v="USD"/>
    <d v="2020-11-01T00:00:00"/>
    <d v="2020-11-15T00:00:00"/>
    <s v="RF_ctgfgo"/>
    <x v="0"/>
    <s v="CHECK"/>
    <s v="Net30"/>
    <s v="11223344556677889900112233"/>
    <x v="0"/>
    <x v="22"/>
    <s v="US-111"/>
    <x v="0"/>
    <s v="[]"/>
    <x v="0"/>
    <x v="0"/>
  </r>
  <r>
    <n v="198.18"/>
    <x v="0"/>
    <s v="True"/>
    <s v="USD1"/>
    <n v="3.96"/>
    <n v="3.96"/>
    <s v="2%D10"/>
    <d v="2020-11-11T00:00:00"/>
    <s v="USMF"/>
    <s v="Test7260/400"/>
    <d v="2020-11-01T17:23:05"/>
    <s v="EUR"/>
    <d v="2020-11-01T00:00:00"/>
    <d v="2020-11-15T00:00:00"/>
    <s v="RF_dphyhu"/>
    <x v="0"/>
    <s v="CHECK"/>
    <s v="Net30"/>
    <s v="11223344556677889900112233"/>
    <x v="0"/>
    <x v="22"/>
    <s v="US-111"/>
    <x v="0"/>
    <s v="[]"/>
    <x v="0"/>
    <x v="0"/>
  </r>
  <r>
    <n v="121.75"/>
    <x v="8"/>
    <s v="True"/>
    <s v="USD1"/>
    <n v="0"/>
    <n v="0"/>
    <s v="2%D10"/>
    <d v="2020-11-10T00:00:00"/>
    <s v="USMF"/>
    <m/>
    <d v="2020-10-31T23:39:08"/>
    <s v="USD"/>
    <d v="2020-10-31T00:00:00"/>
    <d v="2020-11-30T00:00:00"/>
    <s v="RF_rixjgh"/>
    <x v="2"/>
    <s v="CHECK"/>
    <s v="Net30"/>
    <s v="11223344556677889900112233"/>
    <x v="2"/>
    <x v="23"/>
    <s v="US-111"/>
    <x v="0"/>
    <s v="[]"/>
    <x v="0"/>
    <x v="0"/>
  </r>
  <r>
    <n v="198.18"/>
    <x v="0"/>
    <s v="True"/>
    <s v="USD1"/>
    <n v="3.96"/>
    <n v="3.96"/>
    <s v="2%D10"/>
    <d v="2020-11-10T00:00:00"/>
    <s v="USMF"/>
    <s v="Test7260/400"/>
    <d v="2020-10-31T23:18:46"/>
    <s v="EUR"/>
    <d v="2020-10-31T00:00:00"/>
    <d v="2020-11-14T00:00:00"/>
    <s v="RF_mrkcpb"/>
    <x v="0"/>
    <s v="CHECK"/>
    <s v="Net30"/>
    <s v="11223344556677889900112233"/>
    <x v="0"/>
    <x v="23"/>
    <s v="US-111"/>
    <x v="0"/>
    <s v="[]"/>
    <x v="0"/>
    <x v="0"/>
  </r>
  <r>
    <n v="198.18"/>
    <x v="0"/>
    <s v="True"/>
    <s v="USD1"/>
    <n v="3.96"/>
    <n v="3.96"/>
    <s v="2%D10"/>
    <d v="2020-11-10T00:00:00"/>
    <s v="USMF"/>
    <s v="Test7260/400"/>
    <d v="2020-10-31T23:18:41"/>
    <s v="USD"/>
    <d v="2020-10-31T00:00:00"/>
    <d v="2020-11-14T00:00:00"/>
    <s v="RF_bnvltx"/>
    <x v="0"/>
    <s v="CHECK"/>
    <s v="Net30"/>
    <s v="11223344556677889900112233"/>
    <x v="0"/>
    <x v="23"/>
    <s v="US-111"/>
    <x v="0"/>
    <s v="[]"/>
    <x v="0"/>
    <x v="0"/>
  </r>
  <r>
    <n v="121.75"/>
    <x v="8"/>
    <s v="True"/>
    <s v="USD1"/>
    <n v="0"/>
    <n v="0"/>
    <s v="2%D10"/>
    <d v="2020-11-10T00:00:00"/>
    <s v="USMF"/>
    <m/>
    <d v="2020-10-31T17:39:26"/>
    <s v="USD"/>
    <d v="2020-10-31T00:00:00"/>
    <d v="2020-11-30T00:00:00"/>
    <s v="RF_wckudr"/>
    <x v="2"/>
    <s v="CHECK"/>
    <s v="Net30"/>
    <s v="11223344556677889900112233"/>
    <x v="2"/>
    <x v="23"/>
    <s v="US-111"/>
    <x v="0"/>
    <s v="[]"/>
    <x v="0"/>
    <x v="0"/>
  </r>
  <r>
    <n v="198.18"/>
    <x v="0"/>
    <s v="True"/>
    <s v="USD1"/>
    <n v="3.96"/>
    <n v="3.96"/>
    <s v="2%D10"/>
    <d v="2020-11-10T00:00:00"/>
    <s v="USMF"/>
    <s v="Test7260/400"/>
    <d v="2020-10-31T17:21:01"/>
    <s v="EUR"/>
    <d v="2020-10-31T00:00:00"/>
    <d v="2020-11-14T00:00:00"/>
    <s v="RF_paggnk"/>
    <x v="0"/>
    <s v="CHECK"/>
    <s v="Net30"/>
    <s v="11223344556677889900112233"/>
    <x v="0"/>
    <x v="23"/>
    <s v="US-111"/>
    <x v="0"/>
    <s v="[]"/>
    <x v="0"/>
    <x v="0"/>
  </r>
  <r>
    <n v="198.18"/>
    <x v="0"/>
    <s v="True"/>
    <s v="USD1"/>
    <n v="3.96"/>
    <n v="3.96"/>
    <s v="2%D10"/>
    <d v="2020-11-10T00:00:00"/>
    <s v="USMF"/>
    <s v="Test7260/400"/>
    <d v="2020-10-31T17:20:53"/>
    <s v="USD"/>
    <d v="2020-10-31T00:00:00"/>
    <d v="2020-11-14T00:00:00"/>
    <s v="RF_akdnfv"/>
    <x v="0"/>
    <s v="CHECK"/>
    <s v="Net30"/>
    <s v="11223344556677889900112233"/>
    <x v="0"/>
    <x v="23"/>
    <s v="US-111"/>
    <x v="0"/>
    <s v="[]"/>
    <x v="0"/>
    <x v="0"/>
  </r>
  <r>
    <n v="121.75"/>
    <x v="8"/>
    <s v="True"/>
    <s v="USD1"/>
    <n v="0"/>
    <n v="0"/>
    <s v="2%D10"/>
    <d v="2020-11-09T00:00:00"/>
    <s v="USMF"/>
    <m/>
    <d v="2020-10-30T23:38:35"/>
    <s v="USD"/>
    <d v="2020-10-30T00:00:00"/>
    <d v="2020-11-29T00:00:00"/>
    <s v="RF_kxzhhi"/>
    <x v="2"/>
    <s v="CHECK"/>
    <s v="Net30"/>
    <s v="11223344556677889900112233"/>
    <x v="2"/>
    <x v="24"/>
    <s v="US-111"/>
    <x v="0"/>
    <s v="[]"/>
    <x v="0"/>
    <x v="0"/>
  </r>
  <r>
    <n v="198.18"/>
    <x v="0"/>
    <s v="True"/>
    <s v="USD1"/>
    <n v="3.96"/>
    <n v="3.96"/>
    <s v="2%D10"/>
    <d v="2020-11-09T00:00:00"/>
    <s v="USMF"/>
    <s v="Test7260/400"/>
    <d v="2020-10-30T23:20:09"/>
    <s v="EUR"/>
    <d v="2020-10-30T00:00:00"/>
    <d v="2020-11-13T00:00:00"/>
    <s v="RF_rmjapy"/>
    <x v="0"/>
    <s v="CHECK"/>
    <s v="Net30"/>
    <s v="11223344556677889900112233"/>
    <x v="0"/>
    <x v="24"/>
    <s v="US-111"/>
    <x v="0"/>
    <s v="[]"/>
    <x v="0"/>
    <x v="0"/>
  </r>
  <r>
    <n v="198.18"/>
    <x v="0"/>
    <s v="True"/>
    <s v="USD1"/>
    <n v="3.96"/>
    <n v="3.96"/>
    <s v="2%D10"/>
    <d v="2020-11-09T00:00:00"/>
    <s v="USMF"/>
    <s v="Test7260/400"/>
    <d v="2020-10-30T23:19:57"/>
    <s v="USD"/>
    <d v="2020-10-30T00:00:00"/>
    <d v="2020-11-13T00:00:00"/>
    <s v="RF_ksjgzs"/>
    <x v="0"/>
    <s v="CHECK"/>
    <s v="Net30"/>
    <s v="11223344556677889900112233"/>
    <x v="0"/>
    <x v="24"/>
    <s v="US-111"/>
    <x v="0"/>
    <s v="[]"/>
    <x v="0"/>
    <x v="0"/>
  </r>
  <r>
    <n v="121.75"/>
    <x v="8"/>
    <s v="True"/>
    <s v="USD1"/>
    <n v="0"/>
    <n v="0"/>
    <s v="2%D10"/>
    <d v="2020-11-09T00:00:00"/>
    <s v="USMF"/>
    <m/>
    <d v="2020-10-30T17:39:04"/>
    <s v="USD"/>
    <d v="2020-10-30T00:00:00"/>
    <d v="2020-11-29T00:00:00"/>
    <s v="RF_ydyivk"/>
    <x v="2"/>
    <s v="CHECK"/>
    <s v="Net30"/>
    <s v="11223344556677889900112233"/>
    <x v="2"/>
    <x v="24"/>
    <s v="US-111"/>
    <x v="0"/>
    <s v="[]"/>
    <x v="0"/>
    <x v="0"/>
  </r>
  <r>
    <n v="198.18"/>
    <x v="0"/>
    <s v="True"/>
    <s v="USD1"/>
    <n v="3.96"/>
    <n v="3.96"/>
    <s v="2%D10"/>
    <d v="2020-11-09T00:00:00"/>
    <s v="USMF"/>
    <s v="Test7260/400"/>
    <d v="2020-10-30T17:19:55"/>
    <s v="EUR"/>
    <d v="2020-10-30T00:00:00"/>
    <d v="2020-11-13T00:00:00"/>
    <s v="RF_tsafol"/>
    <x v="0"/>
    <s v="CHECK"/>
    <s v="Net30"/>
    <s v="11223344556677889900112233"/>
    <x v="0"/>
    <x v="24"/>
    <s v="US-111"/>
    <x v="0"/>
    <s v="[]"/>
    <x v="0"/>
    <x v="0"/>
  </r>
  <r>
    <n v="198.18"/>
    <x v="0"/>
    <s v="True"/>
    <s v="USD1"/>
    <n v="3.96"/>
    <n v="3.96"/>
    <s v="2%D10"/>
    <d v="2020-11-09T00:00:00"/>
    <s v="USMF"/>
    <s v="Test7260/400"/>
    <d v="2020-10-30T17:19:49"/>
    <s v="USD"/>
    <d v="2020-10-30T00:00:00"/>
    <d v="2020-11-13T00:00:00"/>
    <s v="RF_omfzgm"/>
    <x v="0"/>
    <s v="CHECK"/>
    <s v="Net30"/>
    <s v="11223344556677889900112233"/>
    <x v="0"/>
    <x v="24"/>
    <s v="US-111"/>
    <x v="0"/>
    <s v="[]"/>
    <x v="0"/>
    <x v="0"/>
  </r>
  <r>
    <n v="0"/>
    <x v="24"/>
    <s v="True"/>
    <s v="USD1"/>
    <n v="0"/>
    <n v="0"/>
    <s v="0.5%D10"/>
    <d v="2020-11-09T00:00:00"/>
    <s v="USMF"/>
    <m/>
    <d v="2020-10-30T07:44:28"/>
    <m/>
    <d v="2020-10-30T00:00:00"/>
    <d v="2020-11-29T00:00:00"/>
    <m/>
    <x v="0"/>
    <s v="CHECK"/>
    <s v="Net30"/>
    <m/>
    <x v="2"/>
    <x v="24"/>
    <s v="1001"/>
    <x v="11"/>
    <s v="[]"/>
    <x v="1"/>
    <x v="0"/>
  </r>
  <r>
    <n v="1"/>
    <x v="29"/>
    <s v="True"/>
    <s v="USD1"/>
    <n v="0.02"/>
    <n v="0.02"/>
    <s v="2%D30"/>
    <d v="2020-11-22T00:00:00"/>
    <s v="USMF"/>
    <m/>
    <d v="2020-10-23T06:40:48"/>
    <s v="USD"/>
    <d v="2020-10-23T00:00:00"/>
    <d v="2020-11-02T00:00:00"/>
    <s v="AMO23102020-1"/>
    <x v="0"/>
    <m/>
    <s v="Net10"/>
    <m/>
    <x v="4"/>
    <x v="25"/>
    <s v="1002"/>
    <x v="9"/>
    <s v="[]"/>
    <x v="0"/>
    <x v="0"/>
  </r>
  <r>
    <n v="100"/>
    <x v="1"/>
    <s v="True"/>
    <s v="USD1"/>
    <n v="2"/>
    <n v="2"/>
    <s v="2%D30"/>
    <d v="2020-11-22T00:00:00"/>
    <s v="USMF"/>
    <m/>
    <d v="2020-10-23T06:35:50"/>
    <s v="USD"/>
    <d v="2020-10-23T00:00:00"/>
    <d v="2020-11-02T00:00:00"/>
    <s v="newest for brad"/>
    <x v="0"/>
    <m/>
    <s v="Net10"/>
    <m/>
    <x v="4"/>
    <x v="25"/>
    <s v="1002"/>
    <x v="9"/>
    <s v="[]"/>
    <x v="0"/>
    <x v="0"/>
  </r>
  <r>
    <n v="0"/>
    <x v="24"/>
    <s v="True"/>
    <m/>
    <n v="0"/>
    <n v="0"/>
    <m/>
    <m/>
    <s v="USMF"/>
    <m/>
    <d v="2020-10-21T08:38:10"/>
    <m/>
    <d v="2020-10-21T00:00:00"/>
    <d v="2020-10-21T00:00:00"/>
    <m/>
    <x v="1"/>
    <m/>
    <m/>
    <m/>
    <x v="2"/>
    <x v="26"/>
    <m/>
    <x v="7"/>
    <s v="[]"/>
    <x v="1"/>
    <x v="1"/>
  </r>
  <r>
    <n v="2000"/>
    <x v="28"/>
    <s v="True"/>
    <s v="USD1"/>
    <n v="40"/>
    <n v="40"/>
    <s v="2%D30"/>
    <d v="2020-11-20T00:00:00"/>
    <s v="USMF"/>
    <m/>
    <d v="2020-10-21T08:38:04"/>
    <s v="USD"/>
    <d v="2020-10-21T00:00:00"/>
    <d v="2020-10-31T00:00:00"/>
    <s v="AMO21102020-1"/>
    <x v="1"/>
    <m/>
    <s v="Net10"/>
    <m/>
    <x v="0"/>
    <x v="26"/>
    <s v="1002"/>
    <x v="9"/>
    <s v="[]"/>
    <x v="0"/>
    <x v="0"/>
  </r>
  <r>
    <n v="0"/>
    <x v="24"/>
    <s v="True"/>
    <m/>
    <n v="0"/>
    <n v="0"/>
    <m/>
    <m/>
    <s v="USMF"/>
    <m/>
    <d v="2020-10-21T08:37:58"/>
    <m/>
    <d v="2020-10-21T00:00:00"/>
    <d v="2020-10-21T00:00:00"/>
    <m/>
    <x v="1"/>
    <m/>
    <m/>
    <m/>
    <x v="2"/>
    <x v="26"/>
    <m/>
    <x v="7"/>
    <s v="[]"/>
    <x v="1"/>
    <x v="1"/>
  </r>
  <r>
    <n v="0"/>
    <x v="24"/>
    <s v="True"/>
    <m/>
    <n v="0"/>
    <n v="0"/>
    <m/>
    <m/>
    <s v="USMF"/>
    <m/>
    <d v="2020-10-21T08:37:51"/>
    <m/>
    <d v="2020-10-21T00:00:00"/>
    <d v="2020-10-21T00:00:00"/>
    <m/>
    <x v="1"/>
    <m/>
    <m/>
    <m/>
    <x v="2"/>
    <x v="26"/>
    <m/>
    <x v="7"/>
    <s v="[]"/>
    <x v="1"/>
    <x v="1"/>
  </r>
  <r>
    <n v="121.75"/>
    <x v="8"/>
    <s v="True"/>
    <s v="USD1"/>
    <n v="0"/>
    <n v="0"/>
    <s v="2%D10"/>
    <d v="2020-10-30T00:00:00"/>
    <s v="USMF"/>
    <m/>
    <d v="2020-10-20T16:51:52"/>
    <s v="USD"/>
    <d v="2020-10-20T00:00:00"/>
    <d v="2020-11-19T00:00:00"/>
    <s v="RF_ncfnvj"/>
    <x v="2"/>
    <s v="CHECK"/>
    <s v="Net30"/>
    <s v="11223344556677889900112233"/>
    <x v="0"/>
    <x v="27"/>
    <s v="US-111"/>
    <x v="0"/>
    <s v="[]"/>
    <x v="0"/>
    <x v="0"/>
  </r>
  <r>
    <n v="100"/>
    <x v="1"/>
    <s v="True"/>
    <s v="USD1"/>
    <n v="2"/>
    <n v="2"/>
    <s v="2%D30"/>
    <d v="2020-11-19T00:00:00"/>
    <s v="USMF"/>
    <m/>
    <d v="2020-10-20T06:41:37"/>
    <s v="USD"/>
    <d v="2020-10-20T00:00:00"/>
    <d v="2020-10-30T00:00:00"/>
    <s v="sve20102020"/>
    <x v="0"/>
    <m/>
    <s v="Net10"/>
    <m/>
    <x v="0"/>
    <x v="27"/>
    <s v="1002"/>
    <x v="9"/>
    <s v="[]"/>
    <x v="0"/>
    <x v="0"/>
  </r>
  <r>
    <n v="0"/>
    <x v="24"/>
    <s v="True"/>
    <m/>
    <n v="0"/>
    <n v="0"/>
    <m/>
    <m/>
    <s v="USMF"/>
    <m/>
    <d v="2020-10-20T06:41:30"/>
    <m/>
    <d v="2020-10-20T00:00:00"/>
    <d v="2020-10-20T00:00:00"/>
    <m/>
    <x v="0"/>
    <m/>
    <m/>
    <m/>
    <x v="2"/>
    <x v="27"/>
    <m/>
    <x v="7"/>
    <s v="[]"/>
    <x v="1"/>
    <x v="1"/>
  </r>
  <r>
    <n v="0"/>
    <x v="24"/>
    <s v="True"/>
    <m/>
    <n v="0"/>
    <n v="0"/>
    <m/>
    <m/>
    <s v="USMF"/>
    <m/>
    <d v="2020-10-20T06:41:23"/>
    <m/>
    <d v="2020-10-20T00:00:00"/>
    <d v="2020-10-20T00:00:00"/>
    <m/>
    <x v="0"/>
    <m/>
    <m/>
    <m/>
    <x v="2"/>
    <x v="27"/>
    <m/>
    <x v="7"/>
    <s v="[]"/>
    <x v="1"/>
    <x v="1"/>
  </r>
  <r>
    <n v="0"/>
    <x v="24"/>
    <s v="True"/>
    <m/>
    <n v="0"/>
    <n v="0"/>
    <m/>
    <m/>
    <s v="USMF"/>
    <m/>
    <d v="2020-10-20T06:41:16"/>
    <m/>
    <d v="2020-10-20T00:00:00"/>
    <d v="2020-10-20T00:00:00"/>
    <m/>
    <x v="0"/>
    <m/>
    <m/>
    <m/>
    <x v="2"/>
    <x v="27"/>
    <m/>
    <x v="7"/>
    <s v="[]"/>
    <x v="1"/>
    <x v="1"/>
  </r>
  <r>
    <n v="0"/>
    <x v="24"/>
    <s v="True"/>
    <m/>
    <n v="0"/>
    <n v="0"/>
    <m/>
    <m/>
    <s v="USMF"/>
    <m/>
    <d v="2020-10-20T06:41:09"/>
    <m/>
    <d v="2020-10-20T00:00:00"/>
    <d v="2020-10-20T00:00:00"/>
    <m/>
    <x v="0"/>
    <m/>
    <m/>
    <m/>
    <x v="2"/>
    <x v="27"/>
    <m/>
    <x v="7"/>
    <s v="[]"/>
    <x v="1"/>
    <x v="1"/>
  </r>
  <r>
    <n v="0"/>
    <x v="24"/>
    <s v="True"/>
    <m/>
    <n v="0"/>
    <n v="0"/>
    <m/>
    <m/>
    <s v="USMF"/>
    <m/>
    <d v="2020-10-20T06:41:02"/>
    <m/>
    <d v="2020-10-20T00:00:00"/>
    <d v="2020-10-20T00:00:00"/>
    <m/>
    <x v="0"/>
    <m/>
    <m/>
    <m/>
    <x v="2"/>
    <x v="27"/>
    <m/>
    <x v="7"/>
    <s v="[]"/>
    <x v="1"/>
    <x v="1"/>
  </r>
  <r>
    <n v="0"/>
    <x v="24"/>
    <s v="True"/>
    <m/>
    <n v="0"/>
    <n v="0"/>
    <m/>
    <m/>
    <s v="USMF"/>
    <m/>
    <d v="2020-10-20T06:40:55"/>
    <m/>
    <d v="2020-10-20T00:00:00"/>
    <d v="2020-10-20T00:00:00"/>
    <m/>
    <x v="0"/>
    <m/>
    <m/>
    <m/>
    <x v="2"/>
    <x v="27"/>
    <m/>
    <x v="7"/>
    <s v="[]"/>
    <x v="1"/>
    <x v="1"/>
  </r>
  <r>
    <n v="0"/>
    <x v="24"/>
    <s v="True"/>
    <m/>
    <n v="0"/>
    <n v="0"/>
    <m/>
    <m/>
    <s v="USMF"/>
    <m/>
    <d v="2020-10-20T06:40:48"/>
    <m/>
    <d v="2020-10-20T00:00:00"/>
    <d v="2020-10-20T00:00:00"/>
    <m/>
    <x v="0"/>
    <m/>
    <m/>
    <m/>
    <x v="2"/>
    <x v="27"/>
    <m/>
    <x v="7"/>
    <s v="[]"/>
    <x v="1"/>
    <x v="1"/>
  </r>
  <r>
    <n v="0"/>
    <x v="24"/>
    <s v="True"/>
    <m/>
    <n v="0"/>
    <n v="0"/>
    <m/>
    <m/>
    <s v="USMF"/>
    <m/>
    <d v="2020-10-20T06:40:40"/>
    <m/>
    <d v="2020-10-20T00:00:00"/>
    <d v="2020-10-20T00:00:00"/>
    <m/>
    <x v="0"/>
    <m/>
    <m/>
    <m/>
    <x v="2"/>
    <x v="27"/>
    <m/>
    <x v="7"/>
    <s v="[]"/>
    <x v="1"/>
    <x v="1"/>
  </r>
  <r>
    <n v="0"/>
    <x v="24"/>
    <s v="True"/>
    <m/>
    <n v="0"/>
    <n v="0"/>
    <m/>
    <m/>
    <s v="USMF"/>
    <m/>
    <d v="2020-10-20T06:40:34"/>
    <m/>
    <d v="2020-10-20T00:00:00"/>
    <d v="2020-10-20T00:00:00"/>
    <m/>
    <x v="0"/>
    <m/>
    <m/>
    <m/>
    <x v="2"/>
    <x v="27"/>
    <m/>
    <x v="7"/>
    <s v="[]"/>
    <x v="1"/>
    <x v="1"/>
  </r>
  <r>
    <n v="0"/>
    <x v="24"/>
    <s v="True"/>
    <m/>
    <n v="0"/>
    <n v="0"/>
    <m/>
    <m/>
    <s v="USMF"/>
    <m/>
    <d v="2020-10-20T06:40:26"/>
    <m/>
    <d v="2020-10-20T00:00:00"/>
    <d v="2020-10-20T00:00:00"/>
    <m/>
    <x v="0"/>
    <m/>
    <m/>
    <m/>
    <x v="2"/>
    <x v="27"/>
    <m/>
    <x v="7"/>
    <s v="[]"/>
    <x v="1"/>
    <x v="1"/>
  </r>
  <r>
    <n v="0"/>
    <x v="24"/>
    <s v="True"/>
    <m/>
    <n v="0"/>
    <n v="0"/>
    <m/>
    <m/>
    <s v="USMF"/>
    <m/>
    <d v="2020-10-20T06:40:18"/>
    <m/>
    <d v="2020-10-20T00:00:00"/>
    <d v="2020-10-20T00:00:00"/>
    <m/>
    <x v="0"/>
    <m/>
    <m/>
    <m/>
    <x v="2"/>
    <x v="27"/>
    <m/>
    <x v="7"/>
    <s v="[]"/>
    <x v="1"/>
    <x v="1"/>
  </r>
  <r>
    <n v="0"/>
    <x v="24"/>
    <s v="True"/>
    <m/>
    <n v="0"/>
    <n v="0"/>
    <m/>
    <m/>
    <s v="USMF"/>
    <m/>
    <d v="2020-10-20T06:31:23"/>
    <m/>
    <d v="2020-10-20T00:00:00"/>
    <d v="2020-10-20T00:00:00"/>
    <m/>
    <x v="0"/>
    <m/>
    <m/>
    <m/>
    <x v="2"/>
    <x v="27"/>
    <m/>
    <x v="7"/>
    <s v="[]"/>
    <x v="1"/>
    <x v="1"/>
  </r>
  <r>
    <n v="0"/>
    <x v="24"/>
    <s v="True"/>
    <m/>
    <n v="0"/>
    <n v="0"/>
    <m/>
    <m/>
    <s v="USMF"/>
    <m/>
    <d v="2020-10-20T06:31:14"/>
    <m/>
    <d v="2020-10-20T00:00:00"/>
    <d v="2020-10-20T00:00:00"/>
    <m/>
    <x v="0"/>
    <m/>
    <m/>
    <m/>
    <x v="2"/>
    <x v="27"/>
    <m/>
    <x v="7"/>
    <s v="[]"/>
    <x v="1"/>
    <x v="1"/>
  </r>
  <r>
    <n v="0"/>
    <x v="24"/>
    <s v="True"/>
    <m/>
    <n v="0"/>
    <n v="0"/>
    <m/>
    <m/>
    <s v="USMF"/>
    <m/>
    <d v="2020-10-20T06:31:04"/>
    <m/>
    <d v="2020-10-20T00:00:00"/>
    <d v="2020-10-20T00:00:00"/>
    <m/>
    <x v="0"/>
    <m/>
    <m/>
    <m/>
    <x v="2"/>
    <x v="27"/>
    <m/>
    <x v="7"/>
    <s v="[]"/>
    <x v="1"/>
    <x v="1"/>
  </r>
  <r>
    <n v="0"/>
    <x v="24"/>
    <s v="True"/>
    <m/>
    <n v="0"/>
    <n v="0"/>
    <m/>
    <m/>
    <s v="USMF"/>
    <m/>
    <d v="2020-10-20T06:30:28"/>
    <m/>
    <d v="2020-10-20T00:00:00"/>
    <d v="2020-10-20T00:00:00"/>
    <m/>
    <x v="0"/>
    <m/>
    <m/>
    <m/>
    <x v="2"/>
    <x v="27"/>
    <m/>
    <x v="7"/>
    <s v="[]"/>
    <x v="1"/>
    <x v="1"/>
  </r>
  <r>
    <n v="0"/>
    <x v="24"/>
    <s v="True"/>
    <m/>
    <n v="0"/>
    <n v="0"/>
    <m/>
    <m/>
    <s v="USMF"/>
    <m/>
    <d v="2020-10-20T06:30:10"/>
    <m/>
    <d v="2020-10-20T00:00:00"/>
    <d v="2020-10-20T00:00:00"/>
    <m/>
    <x v="0"/>
    <m/>
    <m/>
    <m/>
    <x v="2"/>
    <x v="27"/>
    <m/>
    <x v="7"/>
    <s v="[]"/>
    <x v="1"/>
    <x v="1"/>
  </r>
  <r>
    <n v="0"/>
    <x v="24"/>
    <s v="True"/>
    <m/>
    <n v="0"/>
    <n v="0"/>
    <m/>
    <m/>
    <s v="USMF"/>
    <m/>
    <d v="2020-10-20T06:29:56"/>
    <m/>
    <d v="2020-10-20T00:00:00"/>
    <d v="2020-10-20T00:00:00"/>
    <m/>
    <x v="0"/>
    <m/>
    <m/>
    <m/>
    <x v="2"/>
    <x v="27"/>
    <m/>
    <x v="7"/>
    <s v="[]"/>
    <x v="1"/>
    <x v="1"/>
  </r>
  <r>
    <n v="0"/>
    <x v="24"/>
    <s v="True"/>
    <m/>
    <n v="0"/>
    <n v="0"/>
    <m/>
    <m/>
    <s v="USMF"/>
    <m/>
    <d v="2020-10-20T06:29:41"/>
    <m/>
    <d v="2020-10-20T00:00:00"/>
    <d v="2020-10-20T00:00:00"/>
    <m/>
    <x v="0"/>
    <m/>
    <m/>
    <m/>
    <x v="2"/>
    <x v="27"/>
    <m/>
    <x v="7"/>
    <s v="[]"/>
    <x v="1"/>
    <x v="1"/>
  </r>
  <r>
    <n v="0"/>
    <x v="24"/>
    <s v="True"/>
    <m/>
    <n v="0"/>
    <n v="0"/>
    <m/>
    <m/>
    <s v="USMF"/>
    <m/>
    <d v="2020-10-20T06:29:31"/>
    <m/>
    <d v="2020-10-20T00:00:00"/>
    <d v="2020-10-20T00:00:00"/>
    <m/>
    <x v="0"/>
    <m/>
    <m/>
    <m/>
    <x v="2"/>
    <x v="27"/>
    <m/>
    <x v="7"/>
    <s v="[]"/>
    <x v="1"/>
    <x v="1"/>
  </r>
  <r>
    <n v="0"/>
    <x v="24"/>
    <s v="True"/>
    <m/>
    <n v="0"/>
    <n v="0"/>
    <m/>
    <m/>
    <s v="USMF"/>
    <m/>
    <d v="2020-10-20T06:29:19"/>
    <m/>
    <d v="2020-10-20T00:00:00"/>
    <d v="2020-10-20T00:00:00"/>
    <m/>
    <x v="0"/>
    <m/>
    <m/>
    <m/>
    <x v="2"/>
    <x v="27"/>
    <m/>
    <x v="7"/>
    <s v="[]"/>
    <x v="1"/>
    <x v="1"/>
  </r>
  <r>
    <n v="0"/>
    <x v="24"/>
    <s v="True"/>
    <m/>
    <n v="0"/>
    <n v="0"/>
    <m/>
    <m/>
    <s v="USMF"/>
    <m/>
    <d v="2020-10-20T06:29:03"/>
    <m/>
    <d v="2020-10-20T00:00:00"/>
    <d v="2020-10-20T00:00:00"/>
    <m/>
    <x v="0"/>
    <m/>
    <m/>
    <m/>
    <x v="2"/>
    <x v="27"/>
    <m/>
    <x v="7"/>
    <s v="[]"/>
    <x v="1"/>
    <x v="1"/>
  </r>
  <r>
    <n v="0"/>
    <x v="24"/>
    <s v="True"/>
    <m/>
    <n v="0"/>
    <n v="0"/>
    <m/>
    <m/>
    <s v="USMF"/>
    <m/>
    <d v="2020-10-20T06:28:49"/>
    <m/>
    <d v="2020-10-20T00:00:00"/>
    <d v="2020-10-20T00:00:00"/>
    <m/>
    <x v="0"/>
    <m/>
    <m/>
    <m/>
    <x v="2"/>
    <x v="27"/>
    <m/>
    <x v="7"/>
    <s v="[]"/>
    <x v="1"/>
    <x v="1"/>
  </r>
  <r>
    <n v="0"/>
    <x v="24"/>
    <s v="True"/>
    <m/>
    <n v="0"/>
    <n v="0"/>
    <m/>
    <m/>
    <s v="USMF"/>
    <m/>
    <d v="2020-10-20T06:28:38"/>
    <m/>
    <d v="2020-10-20T00:00:00"/>
    <d v="2020-10-20T00:00:00"/>
    <m/>
    <x v="0"/>
    <m/>
    <m/>
    <m/>
    <x v="2"/>
    <x v="27"/>
    <m/>
    <x v="7"/>
    <s v="[]"/>
    <x v="1"/>
    <x v="1"/>
  </r>
  <r>
    <n v="0"/>
    <x v="24"/>
    <s v="True"/>
    <m/>
    <n v="0"/>
    <n v="0"/>
    <m/>
    <m/>
    <s v="USMF"/>
    <m/>
    <d v="2020-10-20T06:28:26"/>
    <m/>
    <d v="2020-10-20T00:00:00"/>
    <d v="2020-10-20T00:00:00"/>
    <m/>
    <x v="0"/>
    <m/>
    <m/>
    <m/>
    <x v="2"/>
    <x v="27"/>
    <m/>
    <x v="7"/>
    <s v="[]"/>
    <x v="1"/>
    <x v="1"/>
  </r>
  <r>
    <n v="0"/>
    <x v="24"/>
    <s v="True"/>
    <m/>
    <n v="0"/>
    <n v="0"/>
    <m/>
    <m/>
    <s v="USMF"/>
    <m/>
    <d v="2020-10-20T06:28:15"/>
    <m/>
    <d v="2020-10-20T00:00:00"/>
    <d v="2020-10-20T00:00:00"/>
    <m/>
    <x v="0"/>
    <m/>
    <m/>
    <m/>
    <x v="2"/>
    <x v="27"/>
    <m/>
    <x v="7"/>
    <s v="[]"/>
    <x v="1"/>
    <x v="1"/>
  </r>
  <r>
    <n v="0"/>
    <x v="24"/>
    <s v="True"/>
    <m/>
    <n v="0"/>
    <n v="0"/>
    <m/>
    <m/>
    <s v="USMF"/>
    <m/>
    <d v="2020-10-20T06:28:01"/>
    <m/>
    <d v="2020-10-20T00:00:00"/>
    <d v="2020-10-20T00:00:00"/>
    <m/>
    <x v="0"/>
    <m/>
    <m/>
    <m/>
    <x v="2"/>
    <x v="27"/>
    <m/>
    <x v="7"/>
    <s v="[]"/>
    <x v="1"/>
    <x v="1"/>
  </r>
  <r>
    <n v="121.75"/>
    <x v="8"/>
    <s v="True"/>
    <s v="USD1"/>
    <n v="0"/>
    <n v="0"/>
    <s v="2%D10"/>
    <d v="2020-10-29T00:00:00"/>
    <s v="USMF"/>
    <m/>
    <d v="2020-10-19T22:57:47"/>
    <s v="USD"/>
    <d v="2020-10-19T00:00:00"/>
    <d v="2020-11-18T00:00:00"/>
    <s v="RF_eitqbv"/>
    <x v="2"/>
    <s v="CHECK"/>
    <s v="Net30"/>
    <s v="11223344556677889900112233"/>
    <x v="0"/>
    <x v="28"/>
    <s v="US-111"/>
    <x v="0"/>
    <s v="[]"/>
    <x v="0"/>
    <x v="0"/>
  </r>
  <r>
    <n v="365.25"/>
    <x v="15"/>
    <s v="True"/>
    <s v="USD1"/>
    <n v="7.31"/>
    <n v="7.31"/>
    <s v="2%D10"/>
    <d v="2020-12-20T00:00:00"/>
    <s v="USMF"/>
    <s v="Test7260/400"/>
    <d v="2020-10-19T22:42:04"/>
    <s v="USD"/>
    <d v="2020-12-10T00:00:00"/>
    <d v="2021-01-09T00:00:00"/>
    <s v="RF_gzevcb"/>
    <x v="0"/>
    <s v="CHECK"/>
    <s v="Net30"/>
    <s v="11223344556677889900112233"/>
    <x v="2"/>
    <x v="29"/>
    <s v="US-111"/>
    <x v="0"/>
    <s v="[]"/>
    <x v="0"/>
    <x v="0"/>
  </r>
  <r>
    <n v="0"/>
    <x v="24"/>
    <s v="True"/>
    <m/>
    <n v="0"/>
    <n v="0"/>
    <m/>
    <m/>
    <s v="USMF"/>
    <m/>
    <d v="2020-10-19T16:42:22"/>
    <m/>
    <d v="2020-10-19T00:00:00"/>
    <d v="2020-10-19T00:00:00"/>
    <m/>
    <x v="2"/>
    <m/>
    <m/>
    <m/>
    <x v="5"/>
    <x v="28"/>
    <m/>
    <x v="7"/>
    <s v="[]"/>
    <x v="1"/>
    <x v="1"/>
  </r>
  <r>
    <n v="121.75"/>
    <x v="8"/>
    <s v="True"/>
    <s v="USD1"/>
    <n v="0"/>
    <n v="0"/>
    <s v="2%D10"/>
    <d v="2020-10-28T00:00:00"/>
    <s v="USMF"/>
    <m/>
    <d v="2020-10-18T22:54:07"/>
    <s v="USD"/>
    <d v="2020-10-18T00:00:00"/>
    <d v="2020-11-17T00:00:00"/>
    <s v="RF_ylvtlx"/>
    <x v="2"/>
    <s v="CHECK"/>
    <s v="Net30"/>
    <s v="11223344556677889900112233"/>
    <x v="0"/>
    <x v="30"/>
    <s v="US-111"/>
    <x v="0"/>
    <s v="[]"/>
    <x v="0"/>
    <x v="0"/>
  </r>
  <r>
    <n v="121.75"/>
    <x v="8"/>
    <s v="True"/>
    <s v="USD1"/>
    <n v="0"/>
    <n v="0"/>
    <s v="2%D10"/>
    <d v="2020-10-28T00:00:00"/>
    <s v="USMF"/>
    <m/>
    <d v="2020-10-18T16:56:44"/>
    <s v="USD"/>
    <d v="2020-10-18T00:00:00"/>
    <d v="2020-11-17T00:00:00"/>
    <s v="RF_uwbces"/>
    <x v="2"/>
    <s v="CHECK"/>
    <s v="Net30"/>
    <s v="11223344556677889900112233"/>
    <x v="0"/>
    <x v="30"/>
    <s v="US-111"/>
    <x v="0"/>
    <s v="[]"/>
    <x v="0"/>
    <x v="0"/>
  </r>
  <r>
    <n v="121.75"/>
    <x v="8"/>
    <s v="True"/>
    <s v="USD1"/>
    <n v="0"/>
    <n v="0"/>
    <s v="2%D10"/>
    <d v="2020-10-27T00:00:00"/>
    <s v="USMF"/>
    <m/>
    <d v="2020-10-17T22:48:42"/>
    <s v="USD"/>
    <d v="2020-10-17T00:00:00"/>
    <d v="2020-11-16T00:00:00"/>
    <s v="RF_rglire"/>
    <x v="2"/>
    <s v="CHECK"/>
    <s v="Net30"/>
    <s v="11223344556677889900112233"/>
    <x v="0"/>
    <x v="31"/>
    <s v="US-111"/>
    <x v="0"/>
    <s v="[]"/>
    <x v="0"/>
    <x v="0"/>
  </r>
  <r>
    <n v="121.75"/>
    <x v="8"/>
    <s v="True"/>
    <s v="USD1"/>
    <n v="0"/>
    <n v="0"/>
    <s v="2%D10"/>
    <d v="2020-10-27T00:00:00"/>
    <s v="USMF"/>
    <m/>
    <d v="2020-10-17T16:59:24"/>
    <s v="USD"/>
    <d v="2020-10-17T00:00:00"/>
    <d v="2020-11-16T00:00:00"/>
    <s v="RF_qeuqsj"/>
    <x v="2"/>
    <s v="CHECK"/>
    <s v="Net30"/>
    <s v="11223344556677889900112233"/>
    <x v="1"/>
    <x v="31"/>
    <s v="US-111"/>
    <x v="0"/>
    <s v="[]"/>
    <x v="0"/>
    <x v="0"/>
  </r>
  <r>
    <n v="121.75"/>
    <x v="8"/>
    <s v="True"/>
    <s v="USD1"/>
    <n v="0"/>
    <n v="0"/>
    <s v="2%D10"/>
    <d v="2020-10-26T00:00:00"/>
    <s v="USMF"/>
    <m/>
    <d v="2020-10-16T22:53:55"/>
    <s v="USD"/>
    <d v="2020-10-16T00:00:00"/>
    <d v="2020-11-15T00:00:00"/>
    <s v="RF_gthenz"/>
    <x v="2"/>
    <s v="CHECK"/>
    <s v="Net30"/>
    <s v="11223344556677889900112233"/>
    <x v="0"/>
    <x v="32"/>
    <s v="US-111"/>
    <x v="0"/>
    <s v="[]"/>
    <x v="0"/>
    <x v="0"/>
  </r>
  <r>
    <n v="121.75"/>
    <x v="8"/>
    <s v="True"/>
    <s v="USD1"/>
    <n v="0"/>
    <n v="0"/>
    <s v="2%D10"/>
    <d v="2020-10-26T00:00:00"/>
    <s v="USMF"/>
    <m/>
    <d v="2020-10-16T16:56:07"/>
    <s v="USD"/>
    <d v="2020-10-16T00:00:00"/>
    <d v="2020-11-15T00:00:00"/>
    <s v="RF_xkjdzf"/>
    <x v="2"/>
    <s v="CHECK"/>
    <s v="Net30"/>
    <s v="11223344556677889900112233"/>
    <x v="0"/>
    <x v="32"/>
    <s v="US-111"/>
    <x v="0"/>
    <s v="[]"/>
    <x v="0"/>
    <x v="0"/>
  </r>
  <r>
    <n v="121.75"/>
    <x v="8"/>
    <s v="True"/>
    <s v="USD1"/>
    <n v="0"/>
    <n v="0"/>
    <s v="2%D10"/>
    <d v="2020-10-25T00:00:00"/>
    <s v="USMF"/>
    <m/>
    <d v="2020-10-15T23:26:46"/>
    <s v="USD"/>
    <d v="2020-10-15T00:00:00"/>
    <d v="2020-11-14T00:00:00"/>
    <s v="RF_qinrsw"/>
    <x v="2"/>
    <s v="CHECK"/>
    <s v="Net30"/>
    <s v="11223344556677889900112233"/>
    <x v="0"/>
    <x v="33"/>
    <s v="US-111"/>
    <x v="0"/>
    <s v="[]"/>
    <x v="0"/>
    <x v="0"/>
  </r>
  <r>
    <n v="0"/>
    <x v="24"/>
    <s v="True"/>
    <m/>
    <n v="0"/>
    <n v="0"/>
    <m/>
    <m/>
    <s v="USMF"/>
    <m/>
    <d v="2020-10-15T16:43:19"/>
    <m/>
    <d v="2020-10-15T00:00:00"/>
    <d v="2020-10-15T00:00:00"/>
    <m/>
    <x v="2"/>
    <m/>
    <m/>
    <m/>
    <x v="5"/>
    <x v="33"/>
    <m/>
    <x v="7"/>
    <s v="[]"/>
    <x v="1"/>
    <x v="1"/>
  </r>
  <r>
    <n v="121.75"/>
    <x v="8"/>
    <s v="True"/>
    <s v="USD1"/>
    <n v="0"/>
    <n v="0"/>
    <s v="2%D10"/>
    <d v="2020-10-24T00:00:00"/>
    <s v="USMF"/>
    <m/>
    <d v="2020-10-14T22:47:17"/>
    <s v="USD"/>
    <d v="2020-10-14T00:00:00"/>
    <d v="2020-11-13T00:00:00"/>
    <s v="RF_dvvbpu"/>
    <x v="2"/>
    <s v="CHECK"/>
    <s v="Net30"/>
    <s v="11223344556677889900112233"/>
    <x v="0"/>
    <x v="34"/>
    <s v="US-111"/>
    <x v="0"/>
    <s v="[]"/>
    <x v="0"/>
    <x v="0"/>
  </r>
  <r>
    <n v="121.75"/>
    <x v="8"/>
    <s v="True"/>
    <s v="USD1"/>
    <n v="0"/>
    <n v="0"/>
    <s v="2%D10"/>
    <d v="2020-10-24T00:00:00"/>
    <s v="USMF"/>
    <m/>
    <d v="2020-10-14T16:47:03"/>
    <s v="USD"/>
    <d v="2020-10-14T00:00:00"/>
    <d v="2020-11-13T00:00:00"/>
    <s v="RF_gkljni"/>
    <x v="2"/>
    <s v="CHECK"/>
    <s v="Net30"/>
    <s v="11223344556677889900112233"/>
    <x v="0"/>
    <x v="34"/>
    <s v="US-111"/>
    <x v="0"/>
    <s v="[]"/>
    <x v="0"/>
    <x v="0"/>
  </r>
  <r>
    <n v="121.75"/>
    <x v="8"/>
    <s v="True"/>
    <s v="USD1"/>
    <n v="0"/>
    <n v="0"/>
    <s v="2%D10"/>
    <d v="2020-10-23T00:00:00"/>
    <s v="USMF"/>
    <m/>
    <d v="2020-10-13T22:53:33"/>
    <s v="USD"/>
    <d v="2020-10-13T00:00:00"/>
    <d v="2020-11-12T00:00:00"/>
    <s v="RF_ewswbu"/>
    <x v="2"/>
    <s v="CHECK"/>
    <s v="Net30"/>
    <s v="11223344556677889900112233"/>
    <x v="0"/>
    <x v="35"/>
    <s v="US-111"/>
    <x v="0"/>
    <s v="[]"/>
    <x v="0"/>
    <x v="0"/>
  </r>
  <r>
    <n v="121.75"/>
    <x v="8"/>
    <s v="True"/>
    <s v="USD1"/>
    <n v="0"/>
    <n v="0"/>
    <s v="2%D10"/>
    <d v="2020-10-23T00:00:00"/>
    <s v="USMF"/>
    <m/>
    <d v="2020-10-13T16:58:37"/>
    <s v="USD"/>
    <d v="2020-10-13T00:00:00"/>
    <d v="2020-11-12T00:00:00"/>
    <s v="RF_asqier"/>
    <x v="2"/>
    <s v="CHECK"/>
    <s v="Net30"/>
    <s v="11223344556677889900112233"/>
    <x v="0"/>
    <x v="35"/>
    <s v="US-111"/>
    <x v="0"/>
    <s v="[]"/>
    <x v="0"/>
    <x v="0"/>
  </r>
  <r>
    <n v="121.75"/>
    <x v="8"/>
    <s v="True"/>
    <s v="USD1"/>
    <n v="0"/>
    <n v="0"/>
    <s v="2%D10"/>
    <d v="2020-10-22T00:00:00"/>
    <s v="USMF"/>
    <m/>
    <d v="2020-10-12T22:50:43"/>
    <s v="USD"/>
    <d v="2020-10-12T00:00:00"/>
    <d v="2020-11-11T00:00:00"/>
    <s v="RF_ddtwjd"/>
    <x v="2"/>
    <s v="CHECK"/>
    <s v="Net30"/>
    <s v="11223344556677889900112233"/>
    <x v="0"/>
    <x v="36"/>
    <s v="US-111"/>
    <x v="0"/>
    <s v="[]"/>
    <x v="0"/>
    <x v="0"/>
  </r>
  <r>
    <n v="121.75"/>
    <x v="8"/>
    <s v="True"/>
    <s v="USD1"/>
    <n v="0"/>
    <n v="0"/>
    <s v="2%D10"/>
    <d v="2020-10-22T00:00:00"/>
    <s v="USMF"/>
    <m/>
    <d v="2020-10-12T16:47:00"/>
    <s v="USD"/>
    <d v="2020-10-12T00:00:00"/>
    <d v="2020-11-11T00:00:00"/>
    <s v="RF_mxaqte"/>
    <x v="2"/>
    <s v="CHECK"/>
    <s v="Net30"/>
    <s v="11223344556677889900112233"/>
    <x v="0"/>
    <x v="36"/>
    <s v="US-111"/>
    <x v="0"/>
    <s v="[]"/>
    <x v="0"/>
    <x v="0"/>
  </r>
  <r>
    <n v="121.75"/>
    <x v="8"/>
    <s v="True"/>
    <s v="USD1"/>
    <n v="0"/>
    <n v="0"/>
    <s v="2%D10"/>
    <d v="2020-10-21T00:00:00"/>
    <s v="USMF"/>
    <m/>
    <d v="2020-10-11T22:49:35"/>
    <s v="USD"/>
    <d v="2020-10-11T00:00:00"/>
    <d v="2020-11-10T00:00:00"/>
    <s v="RF_wjlegs"/>
    <x v="2"/>
    <s v="CHECK"/>
    <s v="Net30"/>
    <s v="11223344556677889900112233"/>
    <x v="0"/>
    <x v="37"/>
    <s v="US-111"/>
    <x v="0"/>
    <s v="[]"/>
    <x v="0"/>
    <x v="0"/>
  </r>
  <r>
    <n v="121.75"/>
    <x v="8"/>
    <s v="True"/>
    <s v="USD1"/>
    <n v="0"/>
    <n v="0"/>
    <s v="2%D10"/>
    <d v="2020-10-21T00:00:00"/>
    <s v="USMF"/>
    <m/>
    <d v="2020-10-11T16:51:42"/>
    <s v="USD"/>
    <d v="2020-10-11T00:00:00"/>
    <d v="2020-11-10T00:00:00"/>
    <s v="RF_yaorjw"/>
    <x v="2"/>
    <s v="CHECK"/>
    <s v="Net30"/>
    <s v="11223344556677889900112233"/>
    <x v="0"/>
    <x v="37"/>
    <s v="US-111"/>
    <x v="0"/>
    <s v="[]"/>
    <x v="0"/>
    <x v="0"/>
  </r>
  <r>
    <n v="121.75"/>
    <x v="8"/>
    <s v="True"/>
    <s v="USD1"/>
    <n v="0"/>
    <n v="0"/>
    <s v="2%D10"/>
    <d v="2020-10-20T00:00:00"/>
    <s v="USMF"/>
    <m/>
    <d v="2020-10-10T22:48:12"/>
    <s v="USD"/>
    <d v="2020-10-10T00:00:00"/>
    <d v="2020-11-09T00:00:00"/>
    <s v="RF_brfjin"/>
    <x v="2"/>
    <s v="CHECK"/>
    <s v="Net30"/>
    <s v="11223344556677889900112233"/>
    <x v="0"/>
    <x v="38"/>
    <s v="US-111"/>
    <x v="0"/>
    <s v="[]"/>
    <x v="0"/>
    <x v="0"/>
  </r>
  <r>
    <n v="121.75"/>
    <x v="8"/>
    <s v="True"/>
    <s v="USD1"/>
    <n v="0"/>
    <n v="0"/>
    <s v="2%D10"/>
    <d v="2020-10-20T00:00:00"/>
    <s v="USMF"/>
    <m/>
    <d v="2020-10-10T16:50:34"/>
    <s v="USD"/>
    <d v="2020-10-10T00:00:00"/>
    <d v="2020-11-09T00:00:00"/>
    <s v="RF_ueqglq"/>
    <x v="2"/>
    <s v="CHECK"/>
    <s v="Net30"/>
    <s v="11223344556677889900112233"/>
    <x v="3"/>
    <x v="38"/>
    <s v="US-111"/>
    <x v="0"/>
    <s v="[]"/>
    <x v="0"/>
    <x v="0"/>
  </r>
  <r>
    <n v="121.75"/>
    <x v="8"/>
    <s v="True"/>
    <s v="USD1"/>
    <n v="0"/>
    <n v="0"/>
    <s v="2%D10"/>
    <d v="2020-10-19T00:00:00"/>
    <s v="USMF"/>
    <m/>
    <d v="2020-10-09T22:48:54"/>
    <s v="USD"/>
    <d v="2020-10-09T00:00:00"/>
    <d v="2020-11-08T00:00:00"/>
    <s v="RF_lxaeew"/>
    <x v="2"/>
    <s v="CHECK"/>
    <s v="Net30"/>
    <s v="11223344556677889900112233"/>
    <x v="3"/>
    <x v="39"/>
    <s v="US-111"/>
    <x v="0"/>
    <s v="[]"/>
    <x v="0"/>
    <x v="0"/>
  </r>
  <r>
    <n v="121.75"/>
    <x v="8"/>
    <s v="True"/>
    <s v="USD1"/>
    <n v="0"/>
    <n v="0"/>
    <s v="2%D10"/>
    <d v="2020-10-19T00:00:00"/>
    <s v="USMF"/>
    <m/>
    <d v="2020-10-09T16:50:25"/>
    <s v="USD"/>
    <d v="2020-10-09T00:00:00"/>
    <d v="2020-11-08T00:00:00"/>
    <s v="RF_pbjmxv"/>
    <x v="2"/>
    <s v="CHECK"/>
    <s v="Net30"/>
    <s v="11223344556677889900112233"/>
    <x v="0"/>
    <x v="39"/>
    <s v="US-111"/>
    <x v="0"/>
    <s v="[]"/>
    <x v="0"/>
    <x v="0"/>
  </r>
  <r>
    <n v="0"/>
    <x v="24"/>
    <s v="True"/>
    <m/>
    <n v="0"/>
    <n v="0"/>
    <m/>
    <m/>
    <s v="USMF"/>
    <m/>
    <d v="2020-10-09T06:06:30"/>
    <m/>
    <d v="2020-10-09T00:00:00"/>
    <d v="2020-10-09T00:00:00"/>
    <m/>
    <x v="0"/>
    <m/>
    <m/>
    <m/>
    <x v="2"/>
    <x v="39"/>
    <m/>
    <x v="7"/>
    <s v="[]"/>
    <x v="1"/>
    <x v="1"/>
  </r>
  <r>
    <n v="100"/>
    <x v="1"/>
    <s v="True"/>
    <s v="USD1"/>
    <n v="2"/>
    <n v="2"/>
    <s v="2%D30"/>
    <d v="2020-11-08T00:00:00"/>
    <s v="USMF"/>
    <m/>
    <d v="2020-10-09T06:06:17"/>
    <s v="USD"/>
    <d v="2020-10-09T00:00:00"/>
    <d v="2020-10-19T00:00:00"/>
    <s v="0910"/>
    <x v="0"/>
    <s v="CHECK"/>
    <s v="Net10"/>
    <m/>
    <x v="2"/>
    <x v="39"/>
    <s v="1002"/>
    <x v="9"/>
    <s v="[]"/>
    <x v="0"/>
    <x v="0"/>
  </r>
  <r>
    <n v="100"/>
    <x v="1"/>
    <s v="True"/>
    <s v="USD1"/>
    <n v="2"/>
    <n v="2"/>
    <s v="2%D30"/>
    <d v="2020-11-08T00:00:00"/>
    <s v="USMF"/>
    <m/>
    <d v="2020-10-09T06:06:08"/>
    <s v="USD"/>
    <d v="2020-10-09T00:00:00"/>
    <d v="2020-10-19T00:00:00"/>
    <s v="091020excel1"/>
    <x v="0"/>
    <s v="CHECK"/>
    <s v="Net10"/>
    <m/>
    <x v="2"/>
    <x v="39"/>
    <s v="1002"/>
    <x v="9"/>
    <s v="[]"/>
    <x v="0"/>
    <x v="0"/>
  </r>
  <r>
    <n v="0"/>
    <x v="24"/>
    <s v="True"/>
    <m/>
    <n v="0"/>
    <n v="0"/>
    <m/>
    <m/>
    <s v="USMF"/>
    <m/>
    <d v="2020-10-09T06:05:56"/>
    <m/>
    <d v="2020-10-09T00:00:00"/>
    <d v="2020-10-09T00:00:00"/>
    <m/>
    <x v="0"/>
    <m/>
    <m/>
    <m/>
    <x v="2"/>
    <x v="39"/>
    <m/>
    <x v="7"/>
    <s v="[]"/>
    <x v="1"/>
    <x v="1"/>
  </r>
  <r>
    <n v="100"/>
    <x v="1"/>
    <s v="True"/>
    <m/>
    <n v="1"/>
    <n v="1"/>
    <s v="1%D07"/>
    <d v="2020-10-16T00:00:00"/>
    <s v="USMF"/>
    <m/>
    <d v="2020-10-09T06:05:46"/>
    <s v="USD"/>
    <d v="2020-10-09T00:00:00"/>
    <d v="2020-11-08T00:00:00"/>
    <s v="blablalbla"/>
    <x v="0"/>
    <s v="CHECK"/>
    <s v="Net30"/>
    <m/>
    <x v="2"/>
    <x v="39"/>
    <s v="US-106"/>
    <x v="12"/>
    <s v="[]"/>
    <x v="0"/>
    <x v="0"/>
  </r>
  <r>
    <n v="0"/>
    <x v="24"/>
    <s v="True"/>
    <m/>
    <n v="0"/>
    <n v="0"/>
    <m/>
    <m/>
    <s v="USMF"/>
    <m/>
    <d v="2020-10-09T06:05:39"/>
    <m/>
    <d v="2020-10-09T00:00:00"/>
    <d v="2020-10-09T00:00:00"/>
    <m/>
    <x v="0"/>
    <m/>
    <m/>
    <m/>
    <x v="2"/>
    <x v="39"/>
    <m/>
    <x v="7"/>
    <s v="[]"/>
    <x v="1"/>
    <x v="1"/>
  </r>
  <r>
    <n v="0"/>
    <x v="24"/>
    <s v="True"/>
    <m/>
    <n v="0"/>
    <n v="0"/>
    <m/>
    <m/>
    <s v="USMF"/>
    <m/>
    <d v="2020-10-09T06:05:31"/>
    <m/>
    <d v="2020-10-09T00:00:00"/>
    <d v="2020-10-09T00:00:00"/>
    <m/>
    <x v="2"/>
    <m/>
    <m/>
    <m/>
    <x v="2"/>
    <x v="39"/>
    <m/>
    <x v="7"/>
    <s v="[]"/>
    <x v="1"/>
    <x v="1"/>
  </r>
  <r>
    <n v="0"/>
    <x v="24"/>
    <s v="True"/>
    <m/>
    <n v="0"/>
    <n v="0"/>
    <m/>
    <m/>
    <s v="USMF"/>
    <m/>
    <d v="2020-10-09T06:05:23"/>
    <m/>
    <d v="2020-10-09T00:00:00"/>
    <d v="2020-10-09T00:00:00"/>
    <m/>
    <x v="2"/>
    <m/>
    <m/>
    <m/>
    <x v="2"/>
    <x v="39"/>
    <m/>
    <x v="7"/>
    <s v="[]"/>
    <x v="1"/>
    <x v="1"/>
  </r>
  <r>
    <n v="0"/>
    <x v="24"/>
    <s v="True"/>
    <m/>
    <n v="0"/>
    <n v="0"/>
    <m/>
    <m/>
    <s v="USMF"/>
    <m/>
    <d v="2020-10-09T06:05:14"/>
    <m/>
    <d v="2020-10-09T00:00:00"/>
    <d v="2020-10-09T00:00:00"/>
    <m/>
    <x v="2"/>
    <m/>
    <m/>
    <m/>
    <x v="2"/>
    <x v="39"/>
    <m/>
    <x v="7"/>
    <s v="[]"/>
    <x v="1"/>
    <x v="1"/>
  </r>
  <r>
    <n v="0"/>
    <x v="24"/>
    <s v="True"/>
    <m/>
    <n v="0"/>
    <n v="0"/>
    <m/>
    <m/>
    <s v="USMF"/>
    <m/>
    <d v="2020-10-09T06:05:07"/>
    <m/>
    <d v="2020-10-09T00:00:00"/>
    <d v="2020-10-09T00:00:00"/>
    <m/>
    <x v="2"/>
    <m/>
    <m/>
    <m/>
    <x v="2"/>
    <x v="39"/>
    <m/>
    <x v="7"/>
    <s v="[]"/>
    <x v="1"/>
    <x v="1"/>
  </r>
  <r>
    <n v="100"/>
    <x v="1"/>
    <s v="True"/>
    <s v="USD1"/>
    <n v="0"/>
    <n v="0"/>
    <s v="2%D30"/>
    <d v="2020-11-08T00:00:00"/>
    <s v="USMF"/>
    <m/>
    <d v="2020-10-09T05:33:07"/>
    <s v="USD"/>
    <d v="2020-10-09T00:00:00"/>
    <d v="2020-10-19T00:00:00"/>
    <s v="AMO24112020-8"/>
    <x v="2"/>
    <m/>
    <s v="Net10"/>
    <m/>
    <x v="1"/>
    <x v="39"/>
    <s v="1002"/>
    <x v="9"/>
    <s v="[]"/>
    <x v="0"/>
    <x v="0"/>
  </r>
  <r>
    <n v="121.75"/>
    <x v="8"/>
    <s v="True"/>
    <s v="USD1"/>
    <n v="0"/>
    <n v="0"/>
    <s v="2%D10"/>
    <d v="2020-10-18T00:00:00"/>
    <s v="USMF"/>
    <m/>
    <d v="2020-10-08T22:47:12"/>
    <s v="USD"/>
    <d v="2020-10-08T00:00:00"/>
    <d v="2020-11-07T00:00:00"/>
    <s v="RF_wrazrg"/>
    <x v="2"/>
    <s v="CHECK"/>
    <s v="Net30"/>
    <s v="11223344556677889900112233"/>
    <x v="0"/>
    <x v="40"/>
    <s v="US-111"/>
    <x v="0"/>
    <s v="[]"/>
    <x v="0"/>
    <x v="0"/>
  </r>
  <r>
    <n v="198.18"/>
    <x v="0"/>
    <s v="True"/>
    <s v="USD1"/>
    <n v="3.96"/>
    <n v="3.96"/>
    <s v="2%D30"/>
    <d v="2020-11-08T00:00:00"/>
    <s v="USMF"/>
    <s v="Test7260/400"/>
    <d v="2020-10-08T16:55:36"/>
    <s v="USD"/>
    <d v="2020-10-09T00:00:00"/>
    <d v="2020-10-31T00:00:00"/>
    <s v="09102020"/>
    <x v="2"/>
    <m/>
    <s v="Net10"/>
    <s v="11223344556677889900112233"/>
    <x v="2"/>
    <x v="39"/>
    <s v="1002"/>
    <x v="9"/>
    <s v="[]"/>
    <x v="0"/>
    <x v="0"/>
  </r>
  <r>
    <n v="0"/>
    <x v="24"/>
    <s v="True"/>
    <m/>
    <n v="0"/>
    <n v="0"/>
    <m/>
    <m/>
    <s v="USMF"/>
    <m/>
    <d v="2020-10-08T16:42:49"/>
    <m/>
    <d v="2020-10-08T00:00:00"/>
    <d v="2020-10-08T00:00:00"/>
    <m/>
    <x v="2"/>
    <m/>
    <m/>
    <m/>
    <x v="5"/>
    <x v="40"/>
    <m/>
    <x v="7"/>
    <s v="[]"/>
    <x v="1"/>
    <x v="1"/>
  </r>
  <r>
    <n v="0"/>
    <x v="24"/>
    <s v="True"/>
    <m/>
    <n v="0"/>
    <n v="0"/>
    <m/>
    <m/>
    <s v="USMF"/>
    <m/>
    <d v="2020-10-08T10:15:55"/>
    <m/>
    <d v="2020-10-08T00:00:00"/>
    <d v="2020-10-08T00:00:00"/>
    <m/>
    <x v="0"/>
    <m/>
    <m/>
    <m/>
    <x v="2"/>
    <x v="40"/>
    <m/>
    <x v="7"/>
    <s v="[]"/>
    <x v="1"/>
    <x v="1"/>
  </r>
  <r>
    <n v="0"/>
    <x v="24"/>
    <s v="True"/>
    <m/>
    <n v="0"/>
    <n v="0"/>
    <m/>
    <m/>
    <s v="USMF"/>
    <m/>
    <d v="2020-10-08T10:15:47"/>
    <m/>
    <d v="2020-10-08T00:00:00"/>
    <d v="2020-10-08T00:00:00"/>
    <m/>
    <x v="0"/>
    <m/>
    <m/>
    <m/>
    <x v="2"/>
    <x v="40"/>
    <m/>
    <x v="7"/>
    <s v="[]"/>
    <x v="1"/>
    <x v="1"/>
  </r>
  <r>
    <n v="0"/>
    <x v="24"/>
    <s v="True"/>
    <m/>
    <n v="0"/>
    <n v="0"/>
    <m/>
    <m/>
    <s v="USMF"/>
    <m/>
    <d v="2020-10-08T10:15:40"/>
    <m/>
    <d v="2020-10-08T00:00:00"/>
    <d v="2020-10-08T00:00:00"/>
    <m/>
    <x v="0"/>
    <m/>
    <m/>
    <m/>
    <x v="2"/>
    <x v="40"/>
    <m/>
    <x v="7"/>
    <s v="[]"/>
    <x v="1"/>
    <x v="1"/>
  </r>
  <r>
    <n v="0"/>
    <x v="24"/>
    <s v="True"/>
    <m/>
    <n v="0"/>
    <n v="0"/>
    <m/>
    <m/>
    <s v="USMF"/>
    <m/>
    <d v="2020-10-08T10:15:32"/>
    <m/>
    <d v="2020-10-08T00:00:00"/>
    <d v="2020-10-08T00:00:00"/>
    <m/>
    <x v="0"/>
    <m/>
    <m/>
    <m/>
    <x v="2"/>
    <x v="40"/>
    <m/>
    <x v="7"/>
    <s v="[]"/>
    <x v="1"/>
    <x v="1"/>
  </r>
  <r>
    <n v="0"/>
    <x v="24"/>
    <s v="True"/>
    <m/>
    <n v="0"/>
    <n v="0"/>
    <m/>
    <m/>
    <s v="USMF"/>
    <m/>
    <d v="2020-10-08T10:15:23"/>
    <m/>
    <d v="2020-10-08T00:00:00"/>
    <d v="2020-10-08T00:00:00"/>
    <m/>
    <x v="0"/>
    <m/>
    <m/>
    <m/>
    <x v="2"/>
    <x v="40"/>
    <m/>
    <x v="7"/>
    <s v="[]"/>
    <x v="1"/>
    <x v="1"/>
  </r>
  <r>
    <n v="0"/>
    <x v="24"/>
    <s v="True"/>
    <m/>
    <n v="0"/>
    <n v="0"/>
    <m/>
    <m/>
    <s v="USMF"/>
    <m/>
    <d v="2020-10-08T10:15:16"/>
    <m/>
    <d v="2020-10-08T00:00:00"/>
    <d v="2020-10-08T00:00:00"/>
    <m/>
    <x v="0"/>
    <m/>
    <m/>
    <m/>
    <x v="2"/>
    <x v="40"/>
    <m/>
    <x v="7"/>
    <s v="[]"/>
    <x v="1"/>
    <x v="1"/>
  </r>
  <r>
    <n v="0"/>
    <x v="24"/>
    <s v="True"/>
    <m/>
    <n v="0"/>
    <n v="0"/>
    <m/>
    <m/>
    <s v="USMF"/>
    <m/>
    <d v="2020-10-08T10:15:08"/>
    <m/>
    <d v="2020-10-08T00:00:00"/>
    <d v="2020-10-08T00:00:00"/>
    <m/>
    <x v="0"/>
    <m/>
    <m/>
    <m/>
    <x v="2"/>
    <x v="40"/>
    <m/>
    <x v="7"/>
    <s v="[]"/>
    <x v="1"/>
    <x v="1"/>
  </r>
  <r>
    <n v="0"/>
    <x v="24"/>
    <s v="True"/>
    <m/>
    <n v="0"/>
    <n v="0"/>
    <m/>
    <m/>
    <s v="USMF"/>
    <m/>
    <d v="2020-10-08T10:02:14"/>
    <m/>
    <d v="2020-10-08T00:00:00"/>
    <d v="2020-10-08T00:00:00"/>
    <m/>
    <x v="0"/>
    <m/>
    <m/>
    <m/>
    <x v="2"/>
    <x v="40"/>
    <m/>
    <x v="7"/>
    <s v="[]"/>
    <x v="1"/>
    <x v="1"/>
  </r>
  <r>
    <n v="0"/>
    <x v="24"/>
    <s v="True"/>
    <m/>
    <n v="0"/>
    <n v="0"/>
    <m/>
    <m/>
    <s v="USMF"/>
    <m/>
    <d v="2020-10-08T10:02:06"/>
    <m/>
    <d v="2020-10-08T00:00:00"/>
    <d v="2020-10-08T00:00:00"/>
    <m/>
    <x v="0"/>
    <m/>
    <m/>
    <m/>
    <x v="2"/>
    <x v="40"/>
    <m/>
    <x v="7"/>
    <s v="[]"/>
    <x v="1"/>
    <x v="1"/>
  </r>
  <r>
    <n v="0"/>
    <x v="24"/>
    <s v="True"/>
    <m/>
    <n v="0"/>
    <n v="0"/>
    <m/>
    <m/>
    <s v="USMF"/>
    <m/>
    <d v="2020-10-08T10:01:58"/>
    <m/>
    <d v="2020-10-08T00:00:00"/>
    <d v="2020-10-08T00:00:00"/>
    <m/>
    <x v="0"/>
    <m/>
    <m/>
    <m/>
    <x v="2"/>
    <x v="40"/>
    <m/>
    <x v="7"/>
    <s v="[]"/>
    <x v="1"/>
    <x v="1"/>
  </r>
  <r>
    <n v="0"/>
    <x v="24"/>
    <s v="True"/>
    <m/>
    <n v="0"/>
    <n v="0"/>
    <m/>
    <m/>
    <s v="USMF"/>
    <m/>
    <d v="2020-10-08T05:31:37"/>
    <m/>
    <d v="2020-10-08T00:00:00"/>
    <d v="2020-10-08T00:00:00"/>
    <m/>
    <x v="0"/>
    <m/>
    <m/>
    <m/>
    <x v="2"/>
    <x v="40"/>
    <m/>
    <x v="7"/>
    <s v="[]"/>
    <x v="1"/>
    <x v="1"/>
  </r>
  <r>
    <n v="0"/>
    <x v="24"/>
    <s v="True"/>
    <m/>
    <n v="0"/>
    <n v="0"/>
    <m/>
    <m/>
    <s v="USMF"/>
    <m/>
    <d v="2020-10-08T05:31:30"/>
    <m/>
    <d v="2020-10-08T00:00:00"/>
    <d v="2020-10-08T00:00:00"/>
    <m/>
    <x v="0"/>
    <m/>
    <m/>
    <m/>
    <x v="2"/>
    <x v="40"/>
    <m/>
    <x v="7"/>
    <s v="[]"/>
    <x v="1"/>
    <x v="1"/>
  </r>
  <r>
    <n v="0"/>
    <x v="24"/>
    <s v="True"/>
    <m/>
    <n v="0"/>
    <n v="0"/>
    <m/>
    <m/>
    <s v="USMF"/>
    <m/>
    <d v="2020-10-08T05:31:22"/>
    <m/>
    <d v="2020-10-08T00:00:00"/>
    <d v="2020-10-08T00:00:00"/>
    <m/>
    <x v="0"/>
    <m/>
    <m/>
    <m/>
    <x v="2"/>
    <x v="40"/>
    <m/>
    <x v="7"/>
    <s v="[]"/>
    <x v="1"/>
    <x v="1"/>
  </r>
  <r>
    <n v="0"/>
    <x v="24"/>
    <s v="True"/>
    <m/>
    <n v="0"/>
    <n v="0"/>
    <m/>
    <m/>
    <s v="USMF"/>
    <m/>
    <d v="2020-10-08T05:31:15"/>
    <m/>
    <d v="2020-10-08T00:00:00"/>
    <d v="2020-10-08T00:00:00"/>
    <m/>
    <x v="0"/>
    <m/>
    <m/>
    <m/>
    <x v="2"/>
    <x v="40"/>
    <m/>
    <x v="7"/>
    <s v="[]"/>
    <x v="1"/>
    <x v="1"/>
  </r>
  <r>
    <n v="0"/>
    <x v="24"/>
    <s v="True"/>
    <m/>
    <n v="0"/>
    <n v="0"/>
    <m/>
    <m/>
    <s v="USMF"/>
    <m/>
    <d v="2020-10-08T05:31:08"/>
    <m/>
    <d v="2020-10-08T00:00:00"/>
    <d v="2020-10-08T00:00:00"/>
    <m/>
    <x v="0"/>
    <m/>
    <m/>
    <m/>
    <x v="2"/>
    <x v="40"/>
    <m/>
    <x v="7"/>
    <s v="[]"/>
    <x v="1"/>
    <x v="1"/>
  </r>
  <r>
    <n v="0"/>
    <x v="24"/>
    <s v="True"/>
    <m/>
    <n v="0"/>
    <n v="0"/>
    <m/>
    <m/>
    <s v="USMF"/>
    <m/>
    <d v="2020-10-08T05:31:01"/>
    <m/>
    <d v="2020-10-08T00:00:00"/>
    <d v="2020-10-08T00:00:00"/>
    <m/>
    <x v="2"/>
    <m/>
    <m/>
    <m/>
    <x v="2"/>
    <x v="40"/>
    <m/>
    <x v="7"/>
    <s v="[]"/>
    <x v="1"/>
    <x v="1"/>
  </r>
  <r>
    <n v="0"/>
    <x v="24"/>
    <s v="True"/>
    <m/>
    <n v="0"/>
    <n v="0"/>
    <m/>
    <m/>
    <s v="USMF"/>
    <m/>
    <d v="2020-10-08T05:30:53"/>
    <m/>
    <d v="2020-10-08T00:00:00"/>
    <d v="2020-10-08T00:00:00"/>
    <m/>
    <x v="2"/>
    <m/>
    <m/>
    <m/>
    <x v="2"/>
    <x v="40"/>
    <m/>
    <x v="7"/>
    <s v="[]"/>
    <x v="1"/>
    <x v="1"/>
  </r>
  <r>
    <n v="0"/>
    <x v="24"/>
    <s v="True"/>
    <m/>
    <n v="0"/>
    <n v="0"/>
    <m/>
    <m/>
    <s v="USMF"/>
    <m/>
    <d v="2020-10-08T05:30:45"/>
    <m/>
    <d v="2020-10-08T00:00:00"/>
    <d v="2020-10-08T00:00:00"/>
    <m/>
    <x v="2"/>
    <m/>
    <m/>
    <m/>
    <x v="2"/>
    <x v="40"/>
    <m/>
    <x v="7"/>
    <s v="[]"/>
    <x v="1"/>
    <x v="1"/>
  </r>
  <r>
    <n v="0"/>
    <x v="24"/>
    <s v="True"/>
    <m/>
    <n v="0"/>
    <n v="0"/>
    <m/>
    <m/>
    <s v="USMF"/>
    <m/>
    <d v="2020-10-08T05:30:38"/>
    <m/>
    <d v="2020-10-08T00:00:00"/>
    <d v="2020-10-08T00:00:00"/>
    <m/>
    <x v="2"/>
    <m/>
    <m/>
    <m/>
    <x v="2"/>
    <x v="40"/>
    <m/>
    <x v="7"/>
    <s v="[]"/>
    <x v="1"/>
    <x v="1"/>
  </r>
  <r>
    <n v="121.75"/>
    <x v="8"/>
    <s v="True"/>
    <s v="USD1"/>
    <n v="0"/>
    <n v="0"/>
    <s v="2%D10"/>
    <d v="2020-10-17T00:00:00"/>
    <s v="USMF"/>
    <m/>
    <d v="2020-10-07T22:54:03"/>
    <s v="USD"/>
    <d v="2020-10-07T00:00:00"/>
    <d v="2020-11-06T00:00:00"/>
    <s v="RF_rfeqiw"/>
    <x v="2"/>
    <s v="CHECK"/>
    <s v="Net30"/>
    <s v="11223344556677889900112233"/>
    <x v="0"/>
    <x v="41"/>
    <s v="US-111"/>
    <x v="0"/>
    <s v="[]"/>
    <x v="0"/>
    <x v="0"/>
  </r>
  <r>
    <n v="121.75"/>
    <x v="8"/>
    <s v="True"/>
    <s v="USD1"/>
    <n v="0"/>
    <n v="0"/>
    <s v="2%D10"/>
    <d v="2020-10-17T00:00:00"/>
    <s v="USMF"/>
    <m/>
    <d v="2020-10-07T16:57:38"/>
    <s v="USD"/>
    <d v="2020-10-07T00:00:00"/>
    <d v="2020-11-06T00:00:00"/>
    <s v="RF_kfrvna"/>
    <x v="2"/>
    <s v="CHECK"/>
    <s v="Net30"/>
    <s v="11223344556677889900112233"/>
    <x v="0"/>
    <x v="41"/>
    <s v="US-111"/>
    <x v="0"/>
    <s v="[]"/>
    <x v="0"/>
    <x v="0"/>
  </r>
  <r>
    <n v="0"/>
    <x v="24"/>
    <s v="True"/>
    <m/>
    <n v="0"/>
    <n v="0"/>
    <m/>
    <m/>
    <s v="USMF"/>
    <m/>
    <d v="2020-10-07T07:58:20"/>
    <m/>
    <d v="2020-10-07T00:00:00"/>
    <d v="2020-10-07T00:00:00"/>
    <m/>
    <x v="0"/>
    <m/>
    <m/>
    <m/>
    <x v="2"/>
    <x v="41"/>
    <m/>
    <x v="7"/>
    <s v="[]"/>
    <x v="1"/>
    <x v="1"/>
  </r>
  <r>
    <n v="0"/>
    <x v="24"/>
    <s v="True"/>
    <m/>
    <n v="0"/>
    <n v="0"/>
    <m/>
    <m/>
    <s v="USMF"/>
    <m/>
    <d v="2020-10-07T07:58:12"/>
    <m/>
    <d v="2020-10-07T00:00:00"/>
    <d v="2020-10-07T00:00:00"/>
    <m/>
    <x v="0"/>
    <m/>
    <m/>
    <m/>
    <x v="2"/>
    <x v="41"/>
    <m/>
    <x v="7"/>
    <s v="[]"/>
    <x v="1"/>
    <x v="1"/>
  </r>
  <r>
    <n v="0"/>
    <x v="24"/>
    <s v="True"/>
    <m/>
    <n v="0"/>
    <n v="0"/>
    <m/>
    <m/>
    <s v="USMF"/>
    <m/>
    <d v="2020-10-07T07:58:05"/>
    <m/>
    <d v="2020-10-07T00:00:00"/>
    <d v="2020-10-07T00:00:00"/>
    <m/>
    <x v="0"/>
    <m/>
    <m/>
    <m/>
    <x v="2"/>
    <x v="41"/>
    <m/>
    <x v="7"/>
    <s v="[]"/>
    <x v="1"/>
    <x v="1"/>
  </r>
  <r>
    <n v="0"/>
    <x v="24"/>
    <s v="True"/>
    <m/>
    <n v="0"/>
    <n v="0"/>
    <m/>
    <m/>
    <s v="USMF"/>
    <m/>
    <d v="2020-10-07T07:57:58"/>
    <m/>
    <d v="2020-10-07T00:00:00"/>
    <d v="2020-10-07T00:00:00"/>
    <m/>
    <x v="0"/>
    <m/>
    <m/>
    <m/>
    <x v="2"/>
    <x v="41"/>
    <m/>
    <x v="7"/>
    <s v="[]"/>
    <x v="1"/>
    <x v="1"/>
  </r>
  <r>
    <n v="0"/>
    <x v="24"/>
    <s v="True"/>
    <m/>
    <n v="0"/>
    <n v="0"/>
    <m/>
    <m/>
    <s v="USMF"/>
    <m/>
    <d v="2020-10-07T07:57:48"/>
    <m/>
    <d v="2020-10-07T00:00:00"/>
    <d v="2020-10-07T00:00:00"/>
    <m/>
    <x v="0"/>
    <m/>
    <m/>
    <m/>
    <x v="2"/>
    <x v="41"/>
    <m/>
    <x v="7"/>
    <s v="[]"/>
    <x v="1"/>
    <x v="1"/>
  </r>
  <r>
    <n v="0"/>
    <x v="24"/>
    <s v="True"/>
    <m/>
    <n v="0"/>
    <n v="0"/>
    <m/>
    <m/>
    <s v="USMF"/>
    <m/>
    <d v="2020-10-07T07:57:41"/>
    <m/>
    <d v="2020-10-07T00:00:00"/>
    <d v="2020-10-07T00:00:00"/>
    <m/>
    <x v="0"/>
    <m/>
    <m/>
    <m/>
    <x v="2"/>
    <x v="41"/>
    <m/>
    <x v="7"/>
    <s v="[]"/>
    <x v="1"/>
    <x v="1"/>
  </r>
  <r>
    <n v="80"/>
    <x v="30"/>
    <s v="True"/>
    <s v="USD1"/>
    <n v="1.6"/>
    <n v="1.6"/>
    <s v="2%D30"/>
    <d v="2020-11-06T00:00:00"/>
    <s v="USMF"/>
    <m/>
    <d v="2020-10-07T07:57:34"/>
    <s v="USD"/>
    <d v="2020-10-07T00:00:00"/>
    <d v="2020-10-17T00:00:00"/>
    <s v="071020excel1"/>
    <x v="0"/>
    <m/>
    <s v="Net10"/>
    <m/>
    <x v="2"/>
    <x v="41"/>
    <s v="1002"/>
    <x v="9"/>
    <s v="[]"/>
    <x v="0"/>
    <x v="0"/>
  </r>
  <r>
    <n v="0"/>
    <x v="24"/>
    <s v="True"/>
    <m/>
    <n v="0"/>
    <n v="0"/>
    <m/>
    <m/>
    <s v="USMF"/>
    <m/>
    <d v="2020-10-07T07:57:26"/>
    <m/>
    <d v="2020-10-07T00:00:00"/>
    <d v="2020-10-07T00:00:00"/>
    <m/>
    <x v="0"/>
    <m/>
    <m/>
    <m/>
    <x v="2"/>
    <x v="41"/>
    <m/>
    <x v="7"/>
    <s v="[]"/>
    <x v="1"/>
    <x v="1"/>
  </r>
  <r>
    <n v="0"/>
    <x v="24"/>
    <s v="True"/>
    <m/>
    <n v="0"/>
    <n v="0"/>
    <m/>
    <m/>
    <s v="USMF"/>
    <m/>
    <d v="2020-10-07T07:57:19"/>
    <m/>
    <d v="2020-10-07T00:00:00"/>
    <d v="2020-10-07T00:00:00"/>
    <m/>
    <x v="0"/>
    <m/>
    <m/>
    <m/>
    <x v="2"/>
    <x v="41"/>
    <m/>
    <x v="7"/>
    <s v="[]"/>
    <x v="1"/>
    <x v="1"/>
  </r>
  <r>
    <n v="0"/>
    <x v="24"/>
    <s v="True"/>
    <m/>
    <n v="0"/>
    <n v="0"/>
    <m/>
    <m/>
    <s v="USMF"/>
    <m/>
    <d v="2020-10-07T07:57:12"/>
    <m/>
    <d v="2020-10-07T00:00:00"/>
    <d v="2020-10-07T00:00:00"/>
    <m/>
    <x v="0"/>
    <m/>
    <m/>
    <m/>
    <x v="2"/>
    <x v="41"/>
    <m/>
    <x v="7"/>
    <s v="[]"/>
    <x v="1"/>
    <x v="1"/>
  </r>
  <r>
    <n v="0"/>
    <x v="24"/>
    <s v="True"/>
    <m/>
    <n v="0"/>
    <n v="0"/>
    <m/>
    <m/>
    <s v="USMF"/>
    <m/>
    <d v="2020-10-07T07:57:05"/>
    <m/>
    <d v="2020-10-07T00:00:00"/>
    <d v="2020-10-07T00:00:00"/>
    <m/>
    <x v="0"/>
    <m/>
    <m/>
    <m/>
    <x v="2"/>
    <x v="41"/>
    <m/>
    <x v="7"/>
    <s v="[]"/>
    <x v="1"/>
    <x v="1"/>
  </r>
  <r>
    <n v="80"/>
    <x v="30"/>
    <s v="True"/>
    <s v="USD1"/>
    <n v="1.6"/>
    <n v="1.6"/>
    <s v="2%D30"/>
    <d v="2020-11-06T00:00:00"/>
    <s v="USMF"/>
    <m/>
    <d v="2020-10-07T07:56:57"/>
    <s v="USD"/>
    <d v="2020-10-07T00:00:00"/>
    <d v="2020-10-17T00:00:00"/>
    <s v="071020excel2"/>
    <x v="0"/>
    <m/>
    <s v="Net10"/>
    <m/>
    <x v="2"/>
    <x v="41"/>
    <s v="1002"/>
    <x v="9"/>
    <s v="[]"/>
    <x v="0"/>
    <x v="0"/>
  </r>
  <r>
    <n v="0"/>
    <x v="24"/>
    <s v="True"/>
    <m/>
    <n v="0"/>
    <n v="0"/>
    <m/>
    <m/>
    <s v="USMF"/>
    <m/>
    <d v="2020-10-07T07:56:04"/>
    <m/>
    <d v="2020-10-07T00:00:00"/>
    <d v="2020-10-07T00:00:00"/>
    <m/>
    <x v="2"/>
    <m/>
    <m/>
    <m/>
    <x v="2"/>
    <x v="41"/>
    <m/>
    <x v="7"/>
    <s v="[]"/>
    <x v="1"/>
    <x v="1"/>
  </r>
  <r>
    <n v="0"/>
    <x v="24"/>
    <s v="True"/>
    <m/>
    <n v="0"/>
    <n v="0"/>
    <m/>
    <m/>
    <s v="USMF"/>
    <m/>
    <d v="2020-10-07T07:55:57"/>
    <m/>
    <d v="2020-10-07T00:00:00"/>
    <d v="2020-10-07T00:00:00"/>
    <m/>
    <x v="2"/>
    <m/>
    <m/>
    <m/>
    <x v="2"/>
    <x v="41"/>
    <m/>
    <x v="7"/>
    <s v="[]"/>
    <x v="1"/>
    <x v="1"/>
  </r>
  <r>
    <n v="0"/>
    <x v="24"/>
    <s v="True"/>
    <m/>
    <n v="0"/>
    <n v="0"/>
    <m/>
    <m/>
    <s v="USMF"/>
    <m/>
    <d v="2020-10-07T07:55:46"/>
    <m/>
    <d v="2020-10-07T00:00:00"/>
    <d v="2020-10-07T00:00:00"/>
    <m/>
    <x v="2"/>
    <m/>
    <m/>
    <m/>
    <x v="2"/>
    <x v="41"/>
    <m/>
    <x v="7"/>
    <s v="[]"/>
    <x v="1"/>
    <x v="1"/>
  </r>
  <r>
    <n v="0"/>
    <x v="24"/>
    <s v="True"/>
    <m/>
    <n v="0"/>
    <n v="0"/>
    <m/>
    <m/>
    <s v="USMF"/>
    <m/>
    <d v="2020-10-07T07:55:39"/>
    <m/>
    <d v="2020-10-07T00:00:00"/>
    <d v="2020-10-07T00:00:00"/>
    <m/>
    <x v="2"/>
    <m/>
    <m/>
    <m/>
    <x v="2"/>
    <x v="41"/>
    <m/>
    <x v="7"/>
    <s v="[]"/>
    <x v="1"/>
    <x v="1"/>
  </r>
  <r>
    <n v="0"/>
    <x v="24"/>
    <s v="True"/>
    <m/>
    <n v="0"/>
    <n v="0"/>
    <m/>
    <m/>
    <s v="USMF"/>
    <m/>
    <d v="2020-10-07T07:55:32"/>
    <m/>
    <d v="2020-10-07T00:00:00"/>
    <d v="2020-10-07T00:00:00"/>
    <m/>
    <x v="2"/>
    <m/>
    <m/>
    <m/>
    <x v="2"/>
    <x v="41"/>
    <m/>
    <x v="7"/>
    <s v="[]"/>
    <x v="1"/>
    <x v="1"/>
  </r>
  <r>
    <n v="0"/>
    <x v="24"/>
    <s v="True"/>
    <m/>
    <n v="0"/>
    <n v="0"/>
    <m/>
    <m/>
    <s v="USMF"/>
    <m/>
    <d v="2020-10-07T07:55:24"/>
    <m/>
    <d v="2020-10-07T00:00:00"/>
    <d v="2020-10-07T00:00:00"/>
    <m/>
    <x v="2"/>
    <m/>
    <m/>
    <m/>
    <x v="2"/>
    <x v="41"/>
    <m/>
    <x v="7"/>
    <s v="[]"/>
    <x v="1"/>
    <x v="1"/>
  </r>
  <r>
    <n v="0"/>
    <x v="24"/>
    <s v="True"/>
    <m/>
    <n v="0"/>
    <n v="0"/>
    <m/>
    <m/>
    <s v="USMF"/>
    <m/>
    <d v="2020-10-07T07:55:17"/>
    <m/>
    <d v="2020-10-07T00:00:00"/>
    <d v="2020-10-07T00:00:00"/>
    <m/>
    <x v="2"/>
    <m/>
    <m/>
    <m/>
    <x v="2"/>
    <x v="41"/>
    <m/>
    <x v="7"/>
    <s v="[]"/>
    <x v="1"/>
    <x v="1"/>
  </r>
  <r>
    <n v="0"/>
    <x v="24"/>
    <s v="True"/>
    <m/>
    <n v="0"/>
    <n v="0"/>
    <m/>
    <m/>
    <s v="USMF"/>
    <m/>
    <d v="2020-10-07T07:55:10"/>
    <m/>
    <d v="2020-10-07T00:00:00"/>
    <d v="2020-10-07T00:00:00"/>
    <m/>
    <x v="2"/>
    <m/>
    <m/>
    <m/>
    <x v="2"/>
    <x v="41"/>
    <m/>
    <x v="7"/>
    <s v="[]"/>
    <x v="1"/>
    <x v="1"/>
  </r>
  <r>
    <n v="0"/>
    <x v="24"/>
    <s v="True"/>
    <m/>
    <n v="0"/>
    <n v="0"/>
    <m/>
    <m/>
    <s v="USMF"/>
    <m/>
    <d v="2020-10-07T07:55:03"/>
    <m/>
    <d v="2020-10-07T00:00:00"/>
    <d v="2020-10-07T00:00:00"/>
    <m/>
    <x v="2"/>
    <m/>
    <m/>
    <m/>
    <x v="2"/>
    <x v="41"/>
    <m/>
    <x v="7"/>
    <s v="[]"/>
    <x v="1"/>
    <x v="1"/>
  </r>
  <r>
    <n v="0"/>
    <x v="24"/>
    <s v="True"/>
    <m/>
    <n v="0"/>
    <n v="0"/>
    <m/>
    <m/>
    <s v="USMF"/>
    <m/>
    <d v="2020-10-07T07:54:54"/>
    <m/>
    <d v="2020-10-07T00:00:00"/>
    <d v="2020-10-07T00:00:00"/>
    <m/>
    <x v="2"/>
    <m/>
    <m/>
    <m/>
    <x v="2"/>
    <x v="41"/>
    <m/>
    <x v="7"/>
    <s v="[]"/>
    <x v="1"/>
    <x v="1"/>
  </r>
  <r>
    <n v="0"/>
    <x v="24"/>
    <s v="True"/>
    <m/>
    <n v="0"/>
    <n v="0"/>
    <m/>
    <m/>
    <s v="USMF"/>
    <m/>
    <d v="2020-10-07T07:54:47"/>
    <m/>
    <d v="2020-10-07T00:00:00"/>
    <d v="2020-10-07T00:00:00"/>
    <m/>
    <x v="2"/>
    <m/>
    <m/>
    <m/>
    <x v="2"/>
    <x v="41"/>
    <m/>
    <x v="7"/>
    <s v="[]"/>
    <x v="1"/>
    <x v="1"/>
  </r>
  <r>
    <n v="0"/>
    <x v="24"/>
    <s v="True"/>
    <m/>
    <n v="0"/>
    <n v="0"/>
    <m/>
    <m/>
    <s v="USMF"/>
    <m/>
    <d v="2020-10-07T07:54:39"/>
    <m/>
    <d v="2020-10-07T00:00:00"/>
    <d v="2020-10-07T00:00:00"/>
    <m/>
    <x v="2"/>
    <m/>
    <m/>
    <m/>
    <x v="2"/>
    <x v="41"/>
    <m/>
    <x v="7"/>
    <s v="[]"/>
    <x v="1"/>
    <x v="1"/>
  </r>
  <r>
    <n v="121.75"/>
    <x v="8"/>
    <s v="True"/>
    <s v="USD1"/>
    <n v="0"/>
    <n v="0"/>
    <s v="2%D10"/>
    <d v="2020-10-16T00:00:00"/>
    <s v="USMF"/>
    <m/>
    <d v="2020-10-06T22:44:10"/>
    <s v="USD"/>
    <d v="2020-10-06T00:00:00"/>
    <d v="2020-11-05T00:00:00"/>
    <s v="RF_sdouvo"/>
    <x v="2"/>
    <s v="CHECK"/>
    <s v="Net30"/>
    <s v="11223344556677889900112233"/>
    <x v="0"/>
    <x v="42"/>
    <s v="US-111"/>
    <x v="0"/>
    <s v="[]"/>
    <x v="0"/>
    <x v="0"/>
  </r>
  <r>
    <n v="0"/>
    <x v="24"/>
    <s v="True"/>
    <m/>
    <n v="0"/>
    <n v="0"/>
    <m/>
    <m/>
    <s v="USMF"/>
    <m/>
    <d v="2020-10-06T16:43:33"/>
    <m/>
    <d v="2020-10-06T00:00:00"/>
    <d v="2020-10-06T00:00:00"/>
    <m/>
    <x v="2"/>
    <m/>
    <m/>
    <m/>
    <x v="5"/>
    <x v="42"/>
    <m/>
    <x v="7"/>
    <s v="[]"/>
    <x v="1"/>
    <x v="1"/>
  </r>
  <r>
    <n v="0"/>
    <x v="24"/>
    <s v="True"/>
    <m/>
    <n v="0"/>
    <n v="0"/>
    <m/>
    <m/>
    <s v="USMF"/>
    <m/>
    <d v="2020-10-06T05:41:00"/>
    <m/>
    <d v="2020-10-06T00:00:00"/>
    <d v="2020-10-06T00:00:00"/>
    <m/>
    <x v="2"/>
    <m/>
    <m/>
    <m/>
    <x v="5"/>
    <x v="42"/>
    <m/>
    <x v="7"/>
    <s v="[]"/>
    <x v="1"/>
    <x v="1"/>
  </r>
  <r>
    <n v="100"/>
    <x v="1"/>
    <s v="True"/>
    <s v="USD1"/>
    <n v="2"/>
    <n v="2"/>
    <s v="2%D30"/>
    <d v="2020-11-05T00:00:00"/>
    <s v="USMF"/>
    <m/>
    <d v="2020-10-06T05:10:20"/>
    <s v="USD"/>
    <d v="2020-10-06T00:00:00"/>
    <d v="2020-10-16T00:00:00"/>
    <s v="saopjgpsao"/>
    <x v="0"/>
    <m/>
    <s v="Net10"/>
    <m/>
    <x v="2"/>
    <x v="42"/>
    <s v="1002"/>
    <x v="9"/>
    <s v="[]"/>
    <x v="0"/>
    <x v="0"/>
  </r>
  <r>
    <n v="0"/>
    <x v="24"/>
    <s v="True"/>
    <m/>
    <n v="0"/>
    <n v="0"/>
    <m/>
    <m/>
    <s v="USMF"/>
    <m/>
    <d v="2020-10-06T05:10:13"/>
    <m/>
    <d v="2020-10-06T00:00:00"/>
    <d v="2020-10-06T00:00:00"/>
    <m/>
    <x v="0"/>
    <m/>
    <m/>
    <m/>
    <x v="2"/>
    <x v="42"/>
    <m/>
    <x v="7"/>
    <s v="[]"/>
    <x v="1"/>
    <x v="1"/>
  </r>
  <r>
    <n v="100"/>
    <x v="1"/>
    <s v="True"/>
    <s v="USD1"/>
    <n v="2"/>
    <n v="2"/>
    <s v="2%D30"/>
    <d v="2020-11-05T00:00:00"/>
    <s v="USMF"/>
    <m/>
    <d v="2020-10-06T05:10:06"/>
    <s v="USD"/>
    <d v="2020-10-06T00:00:00"/>
    <d v="2020-10-16T00:00:00"/>
    <s v="061020testing"/>
    <x v="0"/>
    <m/>
    <s v="Net10"/>
    <m/>
    <x v="2"/>
    <x v="42"/>
    <s v="1002"/>
    <x v="9"/>
    <s v="[]"/>
    <x v="0"/>
    <x v="0"/>
  </r>
  <r>
    <n v="0"/>
    <x v="24"/>
    <s v="True"/>
    <m/>
    <n v="0"/>
    <n v="0"/>
    <m/>
    <m/>
    <s v="USMF"/>
    <m/>
    <d v="2020-10-06T05:09:59"/>
    <m/>
    <d v="2020-10-06T00:00:00"/>
    <d v="2020-10-06T00:00:00"/>
    <m/>
    <x v="0"/>
    <m/>
    <m/>
    <m/>
    <x v="2"/>
    <x v="42"/>
    <m/>
    <x v="7"/>
    <s v="[]"/>
    <x v="1"/>
    <x v="1"/>
  </r>
  <r>
    <n v="0"/>
    <x v="24"/>
    <s v="True"/>
    <m/>
    <n v="0"/>
    <n v="0"/>
    <m/>
    <m/>
    <s v="USMF"/>
    <m/>
    <d v="2020-10-06T05:09:52"/>
    <m/>
    <d v="2020-10-06T00:00:00"/>
    <d v="2020-10-06T00:00:00"/>
    <m/>
    <x v="2"/>
    <m/>
    <m/>
    <m/>
    <x v="2"/>
    <x v="42"/>
    <m/>
    <x v="7"/>
    <s v="[]"/>
    <x v="1"/>
    <x v="1"/>
  </r>
  <r>
    <n v="0"/>
    <x v="24"/>
    <s v="True"/>
    <m/>
    <n v="0"/>
    <n v="0"/>
    <m/>
    <m/>
    <s v="USMF"/>
    <m/>
    <d v="2020-10-06T05:09:45"/>
    <m/>
    <d v="2020-10-06T00:00:00"/>
    <d v="2020-10-06T00:00:00"/>
    <m/>
    <x v="2"/>
    <m/>
    <m/>
    <m/>
    <x v="2"/>
    <x v="42"/>
    <m/>
    <x v="7"/>
    <s v="[]"/>
    <x v="1"/>
    <x v="1"/>
  </r>
  <r>
    <n v="0"/>
    <x v="24"/>
    <s v="True"/>
    <m/>
    <n v="0"/>
    <n v="0"/>
    <m/>
    <m/>
    <s v="USMF"/>
    <m/>
    <d v="2020-10-06T05:09:38"/>
    <m/>
    <d v="2020-10-06T00:00:00"/>
    <d v="2020-10-06T00:00:00"/>
    <m/>
    <x v="2"/>
    <m/>
    <m/>
    <m/>
    <x v="2"/>
    <x v="42"/>
    <m/>
    <x v="7"/>
    <s v="[]"/>
    <x v="1"/>
    <x v="1"/>
  </r>
  <r>
    <n v="0"/>
    <x v="24"/>
    <s v="True"/>
    <m/>
    <n v="0"/>
    <n v="0"/>
    <m/>
    <m/>
    <s v="USMF"/>
    <m/>
    <d v="2020-10-06T05:09:31"/>
    <m/>
    <d v="2020-10-06T00:00:00"/>
    <d v="2020-10-06T00:00:00"/>
    <m/>
    <x v="2"/>
    <m/>
    <m/>
    <m/>
    <x v="2"/>
    <x v="42"/>
    <m/>
    <x v="7"/>
    <s v="[]"/>
    <x v="1"/>
    <x v="1"/>
  </r>
  <r>
    <n v="0"/>
    <x v="24"/>
    <s v="True"/>
    <m/>
    <n v="0"/>
    <n v="0"/>
    <m/>
    <m/>
    <s v="USMF"/>
    <m/>
    <d v="2020-10-06T05:09:23"/>
    <m/>
    <d v="2020-10-06T00:00:00"/>
    <d v="2020-10-06T00:00:00"/>
    <m/>
    <x v="2"/>
    <m/>
    <m/>
    <m/>
    <x v="2"/>
    <x v="42"/>
    <m/>
    <x v="7"/>
    <s v="[]"/>
    <x v="1"/>
    <x v="1"/>
  </r>
  <r>
    <n v="0"/>
    <x v="24"/>
    <s v="True"/>
    <m/>
    <n v="0"/>
    <n v="0"/>
    <m/>
    <m/>
    <s v="USMF"/>
    <m/>
    <d v="2020-10-06T05:09:16"/>
    <m/>
    <d v="2020-10-06T00:00:00"/>
    <d v="2020-10-06T00:00:00"/>
    <m/>
    <x v="2"/>
    <m/>
    <m/>
    <m/>
    <x v="2"/>
    <x v="42"/>
    <m/>
    <x v="7"/>
    <s v="[]"/>
    <x v="1"/>
    <x v="1"/>
  </r>
  <r>
    <n v="0"/>
    <x v="24"/>
    <s v="True"/>
    <m/>
    <n v="0"/>
    <n v="0"/>
    <m/>
    <m/>
    <s v="USMF"/>
    <m/>
    <d v="2020-10-06T05:09:09"/>
    <m/>
    <d v="2020-10-06T00:00:00"/>
    <d v="2020-10-06T00:00:00"/>
    <m/>
    <x v="2"/>
    <m/>
    <m/>
    <m/>
    <x v="2"/>
    <x v="42"/>
    <m/>
    <x v="7"/>
    <s v="[]"/>
    <x v="1"/>
    <x v="1"/>
  </r>
  <r>
    <n v="0"/>
    <x v="24"/>
    <s v="True"/>
    <m/>
    <n v="0"/>
    <n v="0"/>
    <m/>
    <m/>
    <s v="USMF"/>
    <m/>
    <d v="2020-10-06T05:09:01"/>
    <m/>
    <d v="2020-10-06T00:00:00"/>
    <d v="2020-10-06T00:00:00"/>
    <m/>
    <x v="2"/>
    <m/>
    <m/>
    <m/>
    <x v="2"/>
    <x v="42"/>
    <m/>
    <x v="7"/>
    <s v="[]"/>
    <x v="1"/>
    <x v="1"/>
  </r>
  <r>
    <n v="121.75"/>
    <x v="8"/>
    <s v="True"/>
    <s v="USD1"/>
    <n v="0"/>
    <n v="0"/>
    <s v="2%D10"/>
    <d v="2020-10-15T00:00:00"/>
    <s v="USMF"/>
    <m/>
    <d v="2020-10-05T22:56:10"/>
    <s v="USD"/>
    <d v="2020-10-05T00:00:00"/>
    <d v="2020-11-04T00:00:00"/>
    <s v="RF_nfmwwl"/>
    <x v="2"/>
    <s v="CHECK"/>
    <s v="Net30"/>
    <s v="11223344556677889900112233"/>
    <x v="0"/>
    <x v="43"/>
    <s v="US-111"/>
    <x v="0"/>
    <s v="[]"/>
    <x v="0"/>
    <x v="0"/>
  </r>
  <r>
    <n v="0"/>
    <x v="24"/>
    <s v="True"/>
    <m/>
    <n v="0"/>
    <n v="0"/>
    <m/>
    <m/>
    <s v="USMF"/>
    <m/>
    <d v="2020-10-05T16:43:30"/>
    <m/>
    <d v="2020-10-05T00:00:00"/>
    <d v="2020-10-05T00:00:00"/>
    <m/>
    <x v="2"/>
    <m/>
    <m/>
    <m/>
    <x v="5"/>
    <x v="43"/>
    <m/>
    <x v="7"/>
    <s v="[]"/>
    <x v="1"/>
    <x v="1"/>
  </r>
  <r>
    <n v="121.75"/>
    <x v="8"/>
    <s v="True"/>
    <s v="USD1"/>
    <n v="0"/>
    <n v="0"/>
    <s v="2%D10"/>
    <d v="2020-10-14T00:00:00"/>
    <s v="USMF"/>
    <m/>
    <d v="2020-10-04T22:49:38"/>
    <s v="USD"/>
    <d v="2020-10-04T00:00:00"/>
    <d v="2020-11-03T00:00:00"/>
    <s v="RF_dpekon"/>
    <x v="2"/>
    <s v="CHECK"/>
    <s v="Net30"/>
    <s v="11223344556677889900112233"/>
    <x v="0"/>
    <x v="44"/>
    <s v="US-111"/>
    <x v="0"/>
    <s v="[]"/>
    <x v="0"/>
    <x v="0"/>
  </r>
  <r>
    <n v="121.75"/>
    <x v="8"/>
    <s v="True"/>
    <s v="USD1"/>
    <n v="0"/>
    <n v="0"/>
    <s v="2%D10"/>
    <d v="2020-10-14T00:00:00"/>
    <s v="USMF"/>
    <m/>
    <d v="2020-10-04T16:53:15"/>
    <s v="USD"/>
    <d v="2020-10-04T00:00:00"/>
    <d v="2020-11-03T00:00:00"/>
    <s v="RF_affzxd"/>
    <x v="2"/>
    <s v="CHECK"/>
    <s v="Net30"/>
    <s v="11223344556677889900112233"/>
    <x v="0"/>
    <x v="44"/>
    <s v="US-111"/>
    <x v="0"/>
    <s v="[]"/>
    <x v="0"/>
    <x v="0"/>
  </r>
  <r>
    <n v="121.75"/>
    <x v="8"/>
    <s v="True"/>
    <s v="USD1"/>
    <n v="0"/>
    <n v="0"/>
    <s v="2%D10"/>
    <d v="2020-10-13T00:00:00"/>
    <s v="USMF"/>
    <m/>
    <d v="2020-10-03T22:51:52"/>
    <s v="USD"/>
    <d v="2020-10-03T00:00:00"/>
    <d v="2020-11-02T00:00:00"/>
    <s v="RF_pzxfdv"/>
    <x v="2"/>
    <s v="CHECK"/>
    <s v="Net30"/>
    <s v="11223344556677889900112233"/>
    <x v="0"/>
    <x v="45"/>
    <s v="US-111"/>
    <x v="0"/>
    <s v="[]"/>
    <x v="0"/>
    <x v="0"/>
  </r>
  <r>
    <n v="121.75"/>
    <x v="8"/>
    <s v="True"/>
    <s v="USD1"/>
    <n v="0"/>
    <n v="0"/>
    <s v="2%D10"/>
    <d v="2020-10-13T00:00:00"/>
    <s v="USMF"/>
    <m/>
    <d v="2020-10-03T16:54:32"/>
    <s v="USD"/>
    <d v="2020-10-03T00:00:00"/>
    <d v="2020-11-02T00:00:00"/>
    <s v="RF_ssgqxr"/>
    <x v="2"/>
    <s v="CHECK"/>
    <s v="Net30"/>
    <s v="11223344556677889900112233"/>
    <x v="0"/>
    <x v="45"/>
    <s v="US-111"/>
    <x v="0"/>
    <s v="[]"/>
    <x v="0"/>
    <x v="0"/>
  </r>
  <r>
    <n v="121.75"/>
    <x v="8"/>
    <s v="True"/>
    <s v="USD1"/>
    <n v="0"/>
    <n v="0"/>
    <s v="2%D10"/>
    <d v="2020-10-12T00:00:00"/>
    <s v="USMF"/>
    <m/>
    <d v="2020-10-02T22:49:52"/>
    <s v="USD"/>
    <d v="2020-10-02T00:00:00"/>
    <d v="2020-11-01T00:00:00"/>
    <s v="RF_japded"/>
    <x v="2"/>
    <s v="CHECK"/>
    <s v="Net30"/>
    <s v="11223344556677889900112233"/>
    <x v="0"/>
    <x v="46"/>
    <s v="US-111"/>
    <x v="0"/>
    <s v="[]"/>
    <x v="0"/>
    <x v="0"/>
  </r>
  <r>
    <n v="121.75"/>
    <x v="8"/>
    <s v="True"/>
    <s v="USD1"/>
    <n v="0"/>
    <n v="0"/>
    <s v="2%D10"/>
    <d v="2020-10-12T00:00:00"/>
    <s v="USMF"/>
    <m/>
    <d v="2020-10-02T16:52:56"/>
    <s v="USD"/>
    <d v="2020-10-02T00:00:00"/>
    <d v="2020-11-01T00:00:00"/>
    <s v="RF_qtzmzz"/>
    <x v="2"/>
    <s v="CHECK"/>
    <s v="Net30"/>
    <s v="11223344556677889900112233"/>
    <x v="0"/>
    <x v="46"/>
    <s v="US-111"/>
    <x v="0"/>
    <s v="[]"/>
    <x v="0"/>
    <x v="0"/>
  </r>
  <r>
    <n v="121.75"/>
    <x v="8"/>
    <s v="True"/>
    <s v="USD1"/>
    <n v="0"/>
    <n v="0"/>
    <s v="2%D10"/>
    <d v="2020-10-12T00:00:00"/>
    <s v="USMF"/>
    <m/>
    <d v="2020-10-02T10:41:08"/>
    <s v="USD"/>
    <d v="2020-10-02T00:00:00"/>
    <d v="2020-11-01T00:00:00"/>
    <s v="RF_xvsesv"/>
    <x v="2"/>
    <s v="CHECK"/>
    <s v="Net30"/>
    <s v="11223344556677889900112233"/>
    <x v="0"/>
    <x v="46"/>
    <s v="US-111"/>
    <x v="0"/>
    <s v="[]"/>
    <x v="0"/>
    <x v="0"/>
  </r>
  <r>
    <n v="0"/>
    <x v="24"/>
    <s v="True"/>
    <s v="USD1"/>
    <n v="0"/>
    <n v="0"/>
    <s v="2%D30"/>
    <d v="2020-11-01T00:00:00"/>
    <s v="USMF"/>
    <m/>
    <d v="2020-10-02T07:58:02"/>
    <m/>
    <d v="2020-10-02T00:00:00"/>
    <d v="2020-10-12T00:00:00"/>
    <s v="AMO02102020-date3"/>
    <x v="2"/>
    <m/>
    <s v="Net10"/>
    <m/>
    <x v="2"/>
    <x v="46"/>
    <s v="1002"/>
    <x v="9"/>
    <s v="[]"/>
    <x v="1"/>
    <x v="0"/>
  </r>
  <r>
    <n v="0"/>
    <x v="24"/>
    <s v="True"/>
    <s v="USD1"/>
    <n v="0"/>
    <n v="0"/>
    <s v="2%D30"/>
    <d v="2020-11-01T00:00:00"/>
    <s v="USMF"/>
    <m/>
    <d v="2020-10-02T07:26:36"/>
    <m/>
    <d v="2020-10-02T00:00:00"/>
    <d v="2020-10-12T00:00:00"/>
    <s v="AMO02102020-date2"/>
    <x v="2"/>
    <m/>
    <s v="Net10"/>
    <m/>
    <x v="2"/>
    <x v="46"/>
    <s v="1002"/>
    <x v="9"/>
    <s v="[]"/>
    <x v="1"/>
    <x v="0"/>
  </r>
  <r>
    <n v="0"/>
    <x v="24"/>
    <s v="True"/>
    <m/>
    <n v="0"/>
    <n v="0"/>
    <m/>
    <m/>
    <s v="USMF"/>
    <m/>
    <d v="2020-10-02T05:52:20"/>
    <m/>
    <d v="2020-10-02T00:00:00"/>
    <d v="2020-10-02T00:00:00"/>
    <s v="AMO02102020-time"/>
    <x v="2"/>
    <m/>
    <m/>
    <m/>
    <x v="2"/>
    <x v="46"/>
    <m/>
    <x v="7"/>
    <s v="[]"/>
    <x v="1"/>
    <x v="1"/>
  </r>
  <r>
    <n v="121.75"/>
    <x v="8"/>
    <s v="True"/>
    <s v="USD1"/>
    <n v="0"/>
    <n v="0"/>
    <s v="2%D10"/>
    <d v="2020-10-11T00:00:00"/>
    <s v="USMF"/>
    <m/>
    <d v="2020-10-01T22:50:28"/>
    <s v="USD"/>
    <d v="2020-10-01T00:00:00"/>
    <d v="2020-10-31T00:00:00"/>
    <s v="RF_uvysxu"/>
    <x v="2"/>
    <s v="CHECK"/>
    <s v="Net30"/>
    <s v="11223344556677889900112233"/>
    <x v="0"/>
    <x v="47"/>
    <s v="US-111"/>
    <x v="0"/>
    <s v="[]"/>
    <x v="0"/>
    <x v="0"/>
  </r>
  <r>
    <n v="0"/>
    <x v="24"/>
    <s v="True"/>
    <m/>
    <n v="0"/>
    <n v="0"/>
    <m/>
    <m/>
    <s v="USMF"/>
    <m/>
    <d v="2020-10-01T18:46:48"/>
    <m/>
    <d v="2020-10-01T00:00:00"/>
    <d v="2020-10-01T00:00:00"/>
    <m/>
    <x v="0"/>
    <m/>
    <m/>
    <m/>
    <x v="2"/>
    <x v="47"/>
    <m/>
    <x v="7"/>
    <s v="[]"/>
    <x v="1"/>
    <x v="1"/>
  </r>
  <r>
    <n v="100"/>
    <x v="1"/>
    <s v="True"/>
    <s v="USD1"/>
    <n v="2"/>
    <n v="2"/>
    <s v="2%D30"/>
    <d v="2020-10-31T00:00:00"/>
    <s v="USMF"/>
    <m/>
    <d v="2020-10-01T18:46:40"/>
    <s v="USD"/>
    <d v="2020-10-01T00:00:00"/>
    <d v="2020-10-11T00:00:00"/>
    <s v="excel0210-1"/>
    <x v="0"/>
    <m/>
    <s v="Net10"/>
    <m/>
    <x v="0"/>
    <x v="47"/>
    <s v="1002"/>
    <x v="9"/>
    <s v="[]"/>
    <x v="0"/>
    <x v="0"/>
  </r>
  <r>
    <n v="100"/>
    <x v="1"/>
    <s v="True"/>
    <s v="USD1"/>
    <n v="2"/>
    <n v="2"/>
    <s v="2%D30"/>
    <d v="2020-10-31T00:00:00"/>
    <s v="USMF"/>
    <m/>
    <d v="2020-10-01T18:46:33"/>
    <s v="USD"/>
    <d v="2020-10-01T00:00:00"/>
    <d v="2020-10-11T00:00:00"/>
    <s v="0210excel2"/>
    <x v="0"/>
    <m/>
    <s v="Net10"/>
    <m/>
    <x v="2"/>
    <x v="47"/>
    <s v="1002"/>
    <x v="9"/>
    <s v="[]"/>
    <x v="0"/>
    <x v="0"/>
  </r>
  <r>
    <n v="100"/>
    <x v="1"/>
    <s v="True"/>
    <s v="USD1"/>
    <n v="2"/>
    <n v="2"/>
    <s v="2%D30"/>
    <d v="2020-10-31T00:00:00"/>
    <s v="USMF"/>
    <m/>
    <d v="2020-10-01T18:46:25"/>
    <s v="USD"/>
    <d v="2020-10-01T00:00:00"/>
    <d v="2020-10-11T00:00:00"/>
    <s v="011020sve2"/>
    <x v="0"/>
    <m/>
    <s v="Net10"/>
    <m/>
    <x v="1"/>
    <x v="47"/>
    <s v="1002"/>
    <x v="9"/>
    <s v="[]"/>
    <x v="0"/>
    <x v="0"/>
  </r>
  <r>
    <n v="100"/>
    <x v="1"/>
    <s v="True"/>
    <s v="USD1"/>
    <n v="2"/>
    <n v="2"/>
    <s v="2%D30"/>
    <d v="2020-10-31T00:00:00"/>
    <s v="USMF"/>
    <m/>
    <d v="2020-10-01T18:46:18"/>
    <s v="USD"/>
    <d v="2020-10-01T00:00:00"/>
    <d v="2020-10-11T00:00:00"/>
    <s v="021020excel-02"/>
    <x v="0"/>
    <m/>
    <s v="Net10"/>
    <m/>
    <x v="2"/>
    <x v="47"/>
    <s v="1002"/>
    <x v="9"/>
    <s v="[]"/>
    <x v="0"/>
    <x v="0"/>
  </r>
  <r>
    <n v="0"/>
    <x v="24"/>
    <s v="True"/>
    <m/>
    <n v="0"/>
    <n v="0"/>
    <m/>
    <m/>
    <s v="USMF"/>
    <m/>
    <d v="2020-10-01T18:46:11"/>
    <m/>
    <d v="2020-10-01T00:00:00"/>
    <d v="2020-10-01T00:00:00"/>
    <m/>
    <x v="0"/>
    <m/>
    <m/>
    <m/>
    <x v="2"/>
    <x v="47"/>
    <m/>
    <x v="7"/>
    <s v="[]"/>
    <x v="1"/>
    <x v="1"/>
  </r>
  <r>
    <n v="0"/>
    <x v="24"/>
    <s v="True"/>
    <m/>
    <n v="0"/>
    <n v="0"/>
    <m/>
    <m/>
    <s v="USMF"/>
    <m/>
    <d v="2020-10-01T18:46:03"/>
    <m/>
    <d v="2020-10-01T00:00:00"/>
    <d v="2020-10-01T00:00:00"/>
    <m/>
    <x v="0"/>
    <m/>
    <m/>
    <m/>
    <x v="2"/>
    <x v="47"/>
    <m/>
    <x v="7"/>
    <s v="[]"/>
    <x v="1"/>
    <x v="1"/>
  </r>
  <r>
    <n v="100"/>
    <x v="1"/>
    <s v="True"/>
    <s v="USD1"/>
    <n v="2"/>
    <n v="2"/>
    <s v="2%D30"/>
    <d v="2020-10-31T00:00:00"/>
    <s v="USMF"/>
    <m/>
    <d v="2020-10-01T18:45:56"/>
    <s v="USD"/>
    <d v="2020-10-01T00:00:00"/>
    <d v="2020-10-11T00:00:00"/>
    <s v="excelii"/>
    <x v="0"/>
    <m/>
    <s v="Net10"/>
    <m/>
    <x v="2"/>
    <x v="47"/>
    <s v="1002"/>
    <x v="9"/>
    <s v="[]"/>
    <x v="0"/>
    <x v="0"/>
  </r>
  <r>
    <n v="80"/>
    <x v="30"/>
    <s v="True"/>
    <s v="USD1"/>
    <n v="1.6"/>
    <n v="1.6"/>
    <s v="2%D30"/>
    <d v="2020-10-31T00:00:00"/>
    <s v="USMF"/>
    <m/>
    <d v="2020-10-01T18:45:49"/>
    <s v="USD"/>
    <d v="2020-10-01T00:00:00"/>
    <d v="2020-10-11T00:00:00"/>
    <s v="excel021020-1"/>
    <x v="0"/>
    <m/>
    <s v="Net10"/>
    <m/>
    <x v="2"/>
    <x v="47"/>
    <s v="1002"/>
    <x v="9"/>
    <s v="[]"/>
    <x v="0"/>
    <x v="0"/>
  </r>
  <r>
    <n v="0"/>
    <x v="24"/>
    <s v="True"/>
    <m/>
    <n v="0"/>
    <n v="0"/>
    <m/>
    <m/>
    <s v="USMF"/>
    <m/>
    <d v="2020-10-01T18:45:42"/>
    <m/>
    <d v="2020-10-01T00:00:00"/>
    <d v="2020-10-01T00:00:00"/>
    <m/>
    <x v="0"/>
    <m/>
    <m/>
    <m/>
    <x v="2"/>
    <x v="47"/>
    <m/>
    <x v="7"/>
    <s v="[]"/>
    <x v="1"/>
    <x v="1"/>
  </r>
  <r>
    <n v="100"/>
    <x v="1"/>
    <s v="True"/>
    <s v="USD1"/>
    <n v="2"/>
    <n v="2"/>
    <s v="2%D30"/>
    <d v="2020-10-31T00:00:00"/>
    <s v="USMF"/>
    <m/>
    <d v="2020-10-01T18:45:35"/>
    <s v="USD"/>
    <d v="2020-10-01T00:00:00"/>
    <d v="2020-10-11T00:00:00"/>
    <s v="osajgoi"/>
    <x v="0"/>
    <m/>
    <s v="Net10"/>
    <m/>
    <x v="2"/>
    <x v="47"/>
    <s v="1002"/>
    <x v="9"/>
    <s v="[]"/>
    <x v="0"/>
    <x v="0"/>
  </r>
  <r>
    <n v="0"/>
    <x v="24"/>
    <s v="True"/>
    <m/>
    <n v="0"/>
    <n v="0"/>
    <m/>
    <m/>
    <s v="USMF"/>
    <m/>
    <d v="2020-10-01T18:45:27"/>
    <m/>
    <d v="2020-10-01T00:00:00"/>
    <d v="2020-10-01T00:00:00"/>
    <m/>
    <x v="0"/>
    <m/>
    <m/>
    <m/>
    <x v="2"/>
    <x v="47"/>
    <m/>
    <x v="7"/>
    <s v="[]"/>
    <x v="1"/>
    <x v="1"/>
  </r>
  <r>
    <n v="0"/>
    <x v="24"/>
    <s v="True"/>
    <m/>
    <n v="0"/>
    <n v="0"/>
    <m/>
    <m/>
    <s v="USMF"/>
    <m/>
    <d v="2020-10-01T16:43:16"/>
    <m/>
    <d v="2020-10-01T00:00:00"/>
    <d v="2020-10-01T00:00:00"/>
    <m/>
    <x v="2"/>
    <m/>
    <m/>
    <m/>
    <x v="5"/>
    <x v="47"/>
    <m/>
    <x v="7"/>
    <s v="[]"/>
    <x v="1"/>
    <x v="1"/>
  </r>
  <r>
    <n v="100"/>
    <x v="1"/>
    <s v="True"/>
    <s v="USD1"/>
    <n v="2"/>
    <n v="2"/>
    <s v="2%D30"/>
    <d v="2020-10-31T00:00:00"/>
    <s v="USMF"/>
    <m/>
    <d v="2020-10-01T10:26:07"/>
    <s v="USD"/>
    <d v="2020-10-01T00:00:00"/>
    <d v="2020-10-11T00:00:00"/>
    <s v="postingdateuipdate"/>
    <x v="2"/>
    <m/>
    <s v="Net10"/>
    <m/>
    <x v="0"/>
    <x v="47"/>
    <s v="1002"/>
    <x v="9"/>
    <s v="[]"/>
    <x v="0"/>
    <x v="0"/>
  </r>
  <r>
    <n v="0"/>
    <x v="24"/>
    <s v="True"/>
    <m/>
    <n v="0"/>
    <n v="0"/>
    <m/>
    <m/>
    <s v="USMF"/>
    <m/>
    <d v="2020-10-01T10:26:00"/>
    <m/>
    <d v="2020-10-01T00:00:00"/>
    <d v="2020-10-01T00:00:00"/>
    <m/>
    <x v="2"/>
    <m/>
    <m/>
    <m/>
    <x v="2"/>
    <x v="47"/>
    <m/>
    <x v="7"/>
    <s v="[]"/>
    <x v="1"/>
    <x v="1"/>
  </r>
  <r>
    <n v="0"/>
    <x v="24"/>
    <s v="True"/>
    <m/>
    <n v="0"/>
    <n v="0"/>
    <m/>
    <m/>
    <s v="USMF"/>
    <m/>
    <d v="2020-10-01T10:25:53"/>
    <m/>
    <d v="2020-10-01T00:00:00"/>
    <d v="2020-10-01T00:00:00"/>
    <m/>
    <x v="2"/>
    <m/>
    <m/>
    <m/>
    <x v="2"/>
    <x v="47"/>
    <m/>
    <x v="7"/>
    <s v="[]"/>
    <x v="1"/>
    <x v="1"/>
  </r>
  <r>
    <n v="0"/>
    <x v="24"/>
    <s v="True"/>
    <m/>
    <n v="0"/>
    <n v="0"/>
    <m/>
    <m/>
    <s v="USMF"/>
    <m/>
    <d v="2020-10-01T10:25:46"/>
    <m/>
    <d v="2020-10-01T00:00:00"/>
    <d v="2020-10-01T00:00:00"/>
    <m/>
    <x v="2"/>
    <m/>
    <m/>
    <m/>
    <x v="2"/>
    <x v="47"/>
    <m/>
    <x v="7"/>
    <s v="[]"/>
    <x v="1"/>
    <x v="1"/>
  </r>
  <r>
    <n v="0"/>
    <x v="24"/>
    <s v="True"/>
    <m/>
    <n v="0"/>
    <n v="0"/>
    <m/>
    <m/>
    <s v="USMF"/>
    <m/>
    <d v="2020-10-01T10:25:39"/>
    <m/>
    <d v="2020-10-01T00:00:00"/>
    <d v="2020-10-01T00:00:00"/>
    <m/>
    <x v="2"/>
    <m/>
    <m/>
    <m/>
    <x v="2"/>
    <x v="47"/>
    <m/>
    <x v="7"/>
    <s v="[]"/>
    <x v="1"/>
    <x v="1"/>
  </r>
  <r>
    <n v="0"/>
    <x v="24"/>
    <s v="True"/>
    <m/>
    <n v="0"/>
    <n v="0"/>
    <m/>
    <m/>
    <s v="USMF"/>
    <m/>
    <d v="2020-10-01T10:25:32"/>
    <m/>
    <d v="2020-10-01T00:00:00"/>
    <d v="2020-10-01T00:00:00"/>
    <m/>
    <x v="2"/>
    <m/>
    <m/>
    <m/>
    <x v="2"/>
    <x v="47"/>
    <m/>
    <x v="7"/>
    <s v="[]"/>
    <x v="1"/>
    <x v="1"/>
  </r>
  <r>
    <n v="0"/>
    <x v="24"/>
    <s v="True"/>
    <m/>
    <n v="0"/>
    <n v="0"/>
    <m/>
    <m/>
    <s v="USMF"/>
    <m/>
    <d v="2020-10-01T10:25:25"/>
    <m/>
    <d v="2020-10-01T00:00:00"/>
    <d v="2020-10-01T00:00:00"/>
    <m/>
    <x v="2"/>
    <m/>
    <m/>
    <m/>
    <x v="2"/>
    <x v="47"/>
    <m/>
    <x v="7"/>
    <s v="[]"/>
    <x v="1"/>
    <x v="1"/>
  </r>
  <r>
    <n v="0"/>
    <x v="24"/>
    <s v="True"/>
    <m/>
    <n v="0"/>
    <n v="0"/>
    <m/>
    <m/>
    <s v="USMF"/>
    <m/>
    <d v="2020-10-01T10:25:18"/>
    <m/>
    <d v="2020-10-01T00:00:00"/>
    <d v="2020-10-01T00:00:00"/>
    <m/>
    <x v="2"/>
    <m/>
    <m/>
    <m/>
    <x v="2"/>
    <x v="47"/>
    <m/>
    <x v="7"/>
    <s v="[]"/>
    <x v="1"/>
    <x v="1"/>
  </r>
  <r>
    <n v="0"/>
    <x v="24"/>
    <s v="True"/>
    <m/>
    <n v="0"/>
    <n v="0"/>
    <m/>
    <m/>
    <s v="USMF"/>
    <m/>
    <d v="2020-10-01T10:25:11"/>
    <m/>
    <d v="2020-10-01T00:00:00"/>
    <d v="2020-10-01T00:00:00"/>
    <m/>
    <x v="2"/>
    <m/>
    <m/>
    <m/>
    <x v="2"/>
    <x v="47"/>
    <m/>
    <x v="7"/>
    <s v="[]"/>
    <x v="1"/>
    <x v="1"/>
  </r>
  <r>
    <n v="0"/>
    <x v="24"/>
    <s v="True"/>
    <m/>
    <n v="0"/>
    <n v="0"/>
    <m/>
    <m/>
    <s v="USMF"/>
    <m/>
    <d v="2020-10-01T10:25:03"/>
    <m/>
    <d v="2020-10-01T00:00:00"/>
    <d v="2020-10-01T00:00:00"/>
    <m/>
    <x v="2"/>
    <m/>
    <m/>
    <m/>
    <x v="2"/>
    <x v="47"/>
    <m/>
    <x v="7"/>
    <s v="[]"/>
    <x v="1"/>
    <x v="1"/>
  </r>
  <r>
    <n v="0"/>
    <x v="24"/>
    <s v="True"/>
    <m/>
    <n v="0"/>
    <n v="0"/>
    <m/>
    <m/>
    <s v="USMF"/>
    <m/>
    <d v="2020-10-01T10:24:56"/>
    <m/>
    <d v="2020-10-01T00:00:00"/>
    <d v="2020-10-01T00:00:00"/>
    <m/>
    <x v="2"/>
    <m/>
    <m/>
    <m/>
    <x v="2"/>
    <x v="47"/>
    <m/>
    <x v="7"/>
    <s v="[]"/>
    <x v="1"/>
    <x v="1"/>
  </r>
  <r>
    <n v="100"/>
    <x v="1"/>
    <s v="True"/>
    <s v="USD1"/>
    <n v="2"/>
    <n v="2"/>
    <s v="2%D30"/>
    <d v="2020-10-31T00:00:00"/>
    <s v="USMF"/>
    <m/>
    <d v="2020-10-01T10:24:48"/>
    <s v="USD"/>
    <d v="2020-10-01T00:00:00"/>
    <d v="2020-10-11T00:00:00"/>
    <s v="asdofjoi"/>
    <x v="2"/>
    <m/>
    <s v="Net10"/>
    <m/>
    <x v="2"/>
    <x v="47"/>
    <s v="1002"/>
    <x v="9"/>
    <s v="[]"/>
    <x v="0"/>
    <x v="0"/>
  </r>
  <r>
    <n v="121.75"/>
    <x v="8"/>
    <s v="True"/>
    <s v="USD1"/>
    <n v="0"/>
    <n v="0"/>
    <s v="2%D10"/>
    <d v="2020-10-10T00:00:00"/>
    <s v="USMF"/>
    <m/>
    <d v="2020-09-30T22:58:39"/>
    <s v="USD"/>
    <d v="2020-09-30T00:00:00"/>
    <d v="2020-10-30T00:00:00"/>
    <s v="RF_uxycjl"/>
    <x v="2"/>
    <s v="CHECK"/>
    <s v="Net30"/>
    <s v="11223344556677889900112233"/>
    <x v="0"/>
    <x v="48"/>
    <s v="US-111"/>
    <x v="0"/>
    <s v="[]"/>
    <x v="0"/>
    <x v="0"/>
  </r>
  <r>
    <n v="0"/>
    <x v="24"/>
    <s v="True"/>
    <m/>
    <n v="0"/>
    <n v="0"/>
    <m/>
    <m/>
    <s v="USMF"/>
    <m/>
    <d v="2020-09-30T16:39:59"/>
    <m/>
    <d v="2020-09-30T00:00:00"/>
    <d v="2020-09-30T00:00:00"/>
    <m/>
    <x v="2"/>
    <m/>
    <m/>
    <m/>
    <x v="5"/>
    <x v="48"/>
    <m/>
    <x v="7"/>
    <s v="[]"/>
    <x v="1"/>
    <x v="1"/>
  </r>
  <r>
    <n v="100"/>
    <x v="1"/>
    <s v="True"/>
    <m/>
    <n v="1"/>
    <n v="1"/>
    <s v="1%D07"/>
    <d v="2020-10-07T00:00:00"/>
    <s v="USMF"/>
    <m/>
    <d v="2020-09-30T12:07:20"/>
    <s v="USD"/>
    <d v="2020-09-30T00:00:00"/>
    <d v="2020-10-30T00:00:00"/>
    <s v="300920excel4"/>
    <x v="0"/>
    <s v="CHECK"/>
    <s v="Net30"/>
    <m/>
    <x v="2"/>
    <x v="48"/>
    <s v="US-106"/>
    <x v="12"/>
    <s v="[]"/>
    <x v="0"/>
    <x v="0"/>
  </r>
  <r>
    <n v="0"/>
    <x v="24"/>
    <s v="True"/>
    <m/>
    <n v="0"/>
    <n v="0"/>
    <m/>
    <m/>
    <s v="USMF"/>
    <m/>
    <d v="2020-09-30T12:07:13"/>
    <m/>
    <d v="2020-09-30T00:00:00"/>
    <d v="2020-09-30T00:00:00"/>
    <m/>
    <x v="0"/>
    <m/>
    <m/>
    <m/>
    <x v="2"/>
    <x v="48"/>
    <m/>
    <x v="7"/>
    <s v="[]"/>
    <x v="1"/>
    <x v="1"/>
  </r>
  <r>
    <n v="0"/>
    <x v="24"/>
    <s v="True"/>
    <m/>
    <n v="0"/>
    <n v="0"/>
    <m/>
    <m/>
    <s v="USMF"/>
    <m/>
    <d v="2020-09-30T12:07:05"/>
    <m/>
    <d v="2020-09-30T00:00:00"/>
    <d v="2020-09-30T00:00:00"/>
    <m/>
    <x v="0"/>
    <m/>
    <m/>
    <m/>
    <x v="2"/>
    <x v="48"/>
    <m/>
    <x v="7"/>
    <s v="[]"/>
    <x v="1"/>
    <x v="1"/>
  </r>
  <r>
    <n v="12"/>
    <x v="31"/>
    <s v="True"/>
    <s v="USD1"/>
    <n v="0.24"/>
    <n v="0.24"/>
    <s v="2%D30"/>
    <d v="2020-10-30T00:00:00"/>
    <s v="USMF"/>
    <m/>
    <d v="2020-09-30T12:06:57"/>
    <s v="USD"/>
    <d v="2020-09-30T00:00:00"/>
    <d v="2020-10-10T00:00:00"/>
    <s v="AMO30092020-auto2"/>
    <x v="1"/>
    <m/>
    <s v="Net10"/>
    <m/>
    <x v="3"/>
    <x v="48"/>
    <s v="1002"/>
    <x v="9"/>
    <s v="[]"/>
    <x v="0"/>
    <x v="0"/>
  </r>
  <r>
    <n v="0"/>
    <x v="24"/>
    <s v="True"/>
    <m/>
    <n v="0"/>
    <n v="0"/>
    <m/>
    <m/>
    <s v="USMF"/>
    <m/>
    <d v="2020-09-30T11:46:26"/>
    <m/>
    <d v="2020-09-30T00:00:00"/>
    <d v="2020-09-30T00:00:00"/>
    <m/>
    <x v="0"/>
    <m/>
    <m/>
    <m/>
    <x v="2"/>
    <x v="48"/>
    <m/>
    <x v="7"/>
    <s v="[]"/>
    <x v="1"/>
    <x v="1"/>
  </r>
  <r>
    <n v="0"/>
    <x v="24"/>
    <s v="True"/>
    <m/>
    <n v="0"/>
    <n v="0"/>
    <m/>
    <m/>
    <s v="USMF"/>
    <m/>
    <d v="2020-09-30T11:46:19"/>
    <m/>
    <d v="2020-09-30T00:00:00"/>
    <d v="2020-09-30T00:00:00"/>
    <m/>
    <x v="0"/>
    <m/>
    <m/>
    <m/>
    <x v="2"/>
    <x v="48"/>
    <m/>
    <x v="7"/>
    <s v="[]"/>
    <x v="1"/>
    <x v="1"/>
  </r>
  <r>
    <n v="0"/>
    <x v="24"/>
    <s v="True"/>
    <m/>
    <n v="0"/>
    <n v="0"/>
    <m/>
    <m/>
    <s v="USMF"/>
    <m/>
    <d v="2020-09-30T11:46:11"/>
    <m/>
    <d v="2020-09-30T00:00:00"/>
    <d v="2020-09-30T00:00:00"/>
    <m/>
    <x v="0"/>
    <m/>
    <m/>
    <m/>
    <x v="2"/>
    <x v="48"/>
    <m/>
    <x v="7"/>
    <s v="[]"/>
    <x v="1"/>
    <x v="1"/>
  </r>
  <r>
    <n v="12"/>
    <x v="31"/>
    <s v="True"/>
    <s v="USD1"/>
    <n v="0.24"/>
    <n v="0.24"/>
    <s v="2%D30"/>
    <d v="2020-10-30T00:00:00"/>
    <s v="USMF"/>
    <m/>
    <d v="2020-09-30T11:46:04"/>
    <s v="USD"/>
    <d v="2020-09-30T00:00:00"/>
    <d v="2020-10-10T00:00:00"/>
    <s v="AMO30092020-auto1"/>
    <x v="1"/>
    <m/>
    <s v="Net10"/>
    <m/>
    <x v="3"/>
    <x v="48"/>
    <s v="1002"/>
    <x v="9"/>
    <s v="[]"/>
    <x v="0"/>
    <x v="0"/>
  </r>
  <r>
    <n v="80"/>
    <x v="30"/>
    <s v="True"/>
    <s v="new bank"/>
    <n v="1.6"/>
    <n v="1.6"/>
    <s v="2%D60"/>
    <d v="2020-11-29T00:00:00"/>
    <s v="USMF"/>
    <m/>
    <d v="2020-09-30T11:45:57"/>
    <s v="USD"/>
    <d v="2020-09-30T00:00:00"/>
    <d v="2020-10-30T00:00:00"/>
    <s v="300920excel3"/>
    <x v="0"/>
    <s v="CHECK"/>
    <s v="Net30"/>
    <m/>
    <x v="2"/>
    <x v="48"/>
    <s v="US-105"/>
    <x v="13"/>
    <s v="[]"/>
    <x v="0"/>
    <x v="0"/>
  </r>
  <r>
    <n v="0"/>
    <x v="24"/>
    <s v="True"/>
    <m/>
    <n v="0"/>
    <n v="0"/>
    <m/>
    <m/>
    <s v="USMF"/>
    <m/>
    <d v="2020-09-30T11:45:50"/>
    <m/>
    <d v="2020-09-30T00:00:00"/>
    <d v="2020-09-30T00:00:00"/>
    <m/>
    <x v="0"/>
    <m/>
    <m/>
    <m/>
    <x v="2"/>
    <x v="48"/>
    <m/>
    <x v="7"/>
    <s v="[]"/>
    <x v="1"/>
    <x v="1"/>
  </r>
  <r>
    <n v="0"/>
    <x v="24"/>
    <s v="True"/>
    <m/>
    <n v="0"/>
    <n v="0"/>
    <m/>
    <m/>
    <s v="USMF"/>
    <m/>
    <d v="2020-09-30T11:45:42"/>
    <m/>
    <d v="2020-09-30T00:00:00"/>
    <d v="2020-09-30T00:00:00"/>
    <m/>
    <x v="0"/>
    <m/>
    <m/>
    <m/>
    <x v="2"/>
    <x v="48"/>
    <m/>
    <x v="7"/>
    <s v="[]"/>
    <x v="1"/>
    <x v="1"/>
  </r>
  <r>
    <n v="0"/>
    <x v="24"/>
    <s v="True"/>
    <m/>
    <n v="0"/>
    <n v="0"/>
    <m/>
    <m/>
    <s v="USMF"/>
    <m/>
    <d v="2020-09-30T11:45:34"/>
    <m/>
    <d v="2020-09-30T00:00:00"/>
    <d v="2020-09-30T00:00:00"/>
    <m/>
    <x v="0"/>
    <m/>
    <m/>
    <m/>
    <x v="2"/>
    <x v="48"/>
    <m/>
    <x v="7"/>
    <s v="[]"/>
    <x v="1"/>
    <x v="1"/>
  </r>
  <r>
    <n v="0"/>
    <x v="24"/>
    <s v="True"/>
    <m/>
    <n v="0"/>
    <n v="0"/>
    <m/>
    <m/>
    <s v="USMF"/>
    <m/>
    <d v="2020-09-30T11:45:27"/>
    <m/>
    <d v="2020-09-30T00:00:00"/>
    <d v="2020-09-30T00:00:00"/>
    <m/>
    <x v="0"/>
    <m/>
    <m/>
    <m/>
    <x v="2"/>
    <x v="48"/>
    <m/>
    <x v="7"/>
    <s v="[]"/>
    <x v="1"/>
    <x v="1"/>
  </r>
  <r>
    <n v="100"/>
    <x v="1"/>
    <s v="True"/>
    <s v="USD1"/>
    <n v="2"/>
    <n v="2"/>
    <s v="2%D30"/>
    <d v="2020-10-30T00:00:00"/>
    <s v="USMF"/>
    <m/>
    <d v="2020-09-30T11:45:19"/>
    <s v="USD"/>
    <d v="2020-09-30T00:00:00"/>
    <d v="2020-10-10T00:00:00"/>
    <s v="sdjfoap"/>
    <x v="0"/>
    <m/>
    <s v="Net10"/>
    <m/>
    <x v="2"/>
    <x v="48"/>
    <s v="1002"/>
    <x v="9"/>
    <s v="[]"/>
    <x v="0"/>
    <x v="0"/>
  </r>
  <r>
    <n v="470"/>
    <x v="21"/>
    <s v="True"/>
    <s v="USD1"/>
    <n v="9.4"/>
    <n v="9.4"/>
    <s v="2%D30"/>
    <d v="2020-10-30T00:00:00"/>
    <s v="USMF"/>
    <m/>
    <d v="2020-09-30T11:45:12"/>
    <s v="USD"/>
    <d v="2020-09-30T00:00:00"/>
    <d v="2020-10-10T00:00:00"/>
    <s v="300920excel1"/>
    <x v="0"/>
    <m/>
    <s v="Net10"/>
    <m/>
    <x v="2"/>
    <x v="48"/>
    <s v="1002"/>
    <x v="9"/>
    <s v="[]"/>
    <x v="0"/>
    <x v="0"/>
  </r>
  <r>
    <n v="470"/>
    <x v="21"/>
    <s v="True"/>
    <s v="USD1"/>
    <n v="9.4"/>
    <n v="9.4"/>
    <s v="2%D30"/>
    <d v="2020-10-30T00:00:00"/>
    <s v="USMF"/>
    <m/>
    <d v="2020-09-30T11:45:05"/>
    <s v="USD"/>
    <d v="2020-09-30T00:00:00"/>
    <d v="2020-10-10T00:00:00"/>
    <s v="30092excel2"/>
    <x v="0"/>
    <m/>
    <s v="Net10"/>
    <m/>
    <x v="2"/>
    <x v="48"/>
    <s v="1002"/>
    <x v="9"/>
    <s v="[]"/>
    <x v="0"/>
    <x v="0"/>
  </r>
  <r>
    <n v="100"/>
    <x v="1"/>
    <s v="True"/>
    <s v="USD1"/>
    <n v="2"/>
    <n v="2"/>
    <s v="2%D30"/>
    <d v="2020-10-30T00:00:00"/>
    <s v="USMF"/>
    <m/>
    <d v="2020-09-30T11:29:09"/>
    <s v="USD"/>
    <d v="2020-09-30T00:00:00"/>
    <d v="2020-10-10T00:00:00"/>
    <s v="XX"/>
    <x v="0"/>
    <m/>
    <s v="Net10"/>
    <m/>
    <x v="2"/>
    <x v="48"/>
    <s v="1002"/>
    <x v="9"/>
    <s v="[]"/>
    <x v="0"/>
    <x v="0"/>
  </r>
  <r>
    <n v="121.75"/>
    <x v="8"/>
    <s v="True"/>
    <s v="USD1"/>
    <n v="0"/>
    <n v="0"/>
    <s v="2%D10"/>
    <d v="2020-10-09T00:00:00"/>
    <s v="USMF"/>
    <m/>
    <d v="2020-09-29T22:52:45"/>
    <s v="USD"/>
    <d v="2020-09-29T00:00:00"/>
    <d v="2020-10-29T00:00:00"/>
    <s v="RF_ifcbnk"/>
    <x v="2"/>
    <s v="CHECK"/>
    <s v="Net30"/>
    <s v="11223344556677889900112233"/>
    <x v="0"/>
    <x v="49"/>
    <s v="US-111"/>
    <x v="0"/>
    <s v="[]"/>
    <x v="0"/>
    <x v="0"/>
  </r>
  <r>
    <n v="121.75"/>
    <x v="8"/>
    <s v="True"/>
    <s v="USD1"/>
    <n v="0"/>
    <n v="0"/>
    <s v="2%D10"/>
    <d v="2020-10-09T00:00:00"/>
    <s v="USMF"/>
    <m/>
    <d v="2020-09-29T17:21:17"/>
    <s v="USD"/>
    <d v="2020-09-29T00:00:00"/>
    <d v="2020-10-29T00:00:00"/>
    <s v="RF_ddyggr"/>
    <x v="2"/>
    <s v="CHECK"/>
    <s v="Net30"/>
    <s v="11223344556677889900112233"/>
    <x v="0"/>
    <x v="49"/>
    <s v="US-111"/>
    <x v="0"/>
    <s v="[]"/>
    <x v="0"/>
    <x v="0"/>
  </r>
  <r>
    <n v="121.75"/>
    <x v="8"/>
    <s v="True"/>
    <s v="USD1"/>
    <n v="0"/>
    <n v="0"/>
    <s v="2%D10"/>
    <d v="2020-10-09T00:00:00"/>
    <s v="USMF"/>
    <m/>
    <d v="2020-09-29T11:37:40"/>
    <s v="USD"/>
    <d v="2020-09-29T00:00:00"/>
    <d v="2020-10-29T00:00:00"/>
    <s v="RF_pecakw"/>
    <x v="2"/>
    <s v="CHECK"/>
    <s v="Net30"/>
    <s v="11223344556677889900112233"/>
    <x v="0"/>
    <x v="49"/>
    <s v="US-111"/>
    <x v="0"/>
    <s v="[]"/>
    <x v="0"/>
    <x v="0"/>
  </r>
  <r>
    <n v="0"/>
    <x v="24"/>
    <s v="True"/>
    <m/>
    <n v="0"/>
    <n v="0"/>
    <m/>
    <m/>
    <s v="USMF"/>
    <m/>
    <d v="2020-09-29T08:25:11"/>
    <m/>
    <d v="2020-09-29T00:00:00"/>
    <d v="2020-09-29T00:00:00"/>
    <m/>
    <x v="1"/>
    <m/>
    <m/>
    <m/>
    <x v="2"/>
    <x v="49"/>
    <m/>
    <x v="7"/>
    <s v="[]"/>
    <x v="1"/>
    <x v="1"/>
  </r>
  <r>
    <n v="0"/>
    <x v="24"/>
    <s v="True"/>
    <m/>
    <n v="0"/>
    <n v="0"/>
    <m/>
    <m/>
    <s v="USMF"/>
    <m/>
    <d v="2020-09-29T08:25:04"/>
    <m/>
    <d v="2020-09-29T00:00:00"/>
    <d v="2020-09-29T00:00:00"/>
    <m/>
    <x v="1"/>
    <m/>
    <m/>
    <m/>
    <x v="2"/>
    <x v="49"/>
    <m/>
    <x v="7"/>
    <s v="[]"/>
    <x v="1"/>
    <x v="1"/>
  </r>
  <r>
    <n v="0"/>
    <x v="24"/>
    <s v="True"/>
    <m/>
    <n v="0"/>
    <n v="0"/>
    <m/>
    <m/>
    <s v="USMF"/>
    <m/>
    <d v="2020-09-29T08:24:56"/>
    <m/>
    <d v="2020-09-29T00:00:00"/>
    <d v="2020-09-29T00:00:00"/>
    <m/>
    <x v="1"/>
    <m/>
    <m/>
    <m/>
    <x v="2"/>
    <x v="49"/>
    <m/>
    <x v="7"/>
    <s v="[]"/>
    <x v="1"/>
    <x v="1"/>
  </r>
  <r>
    <n v="0"/>
    <x v="24"/>
    <s v="True"/>
    <m/>
    <n v="0"/>
    <n v="0"/>
    <m/>
    <m/>
    <s v="USMF"/>
    <m/>
    <d v="2020-09-29T08:24:48"/>
    <m/>
    <d v="2020-09-29T00:00:00"/>
    <d v="2020-09-29T00:00:00"/>
    <m/>
    <x v="1"/>
    <m/>
    <m/>
    <m/>
    <x v="2"/>
    <x v="49"/>
    <m/>
    <x v="7"/>
    <s v="[]"/>
    <x v="1"/>
    <x v="1"/>
  </r>
  <r>
    <n v="0"/>
    <x v="24"/>
    <s v="True"/>
    <m/>
    <n v="0"/>
    <n v="0"/>
    <m/>
    <m/>
    <s v="USMF"/>
    <m/>
    <d v="2020-09-29T08:24:40"/>
    <m/>
    <d v="2020-09-29T00:00:00"/>
    <d v="2020-09-29T00:00:00"/>
    <m/>
    <x v="1"/>
    <m/>
    <m/>
    <m/>
    <x v="2"/>
    <x v="49"/>
    <m/>
    <x v="7"/>
    <s v="[]"/>
    <x v="1"/>
    <x v="1"/>
  </r>
  <r>
    <n v="0"/>
    <x v="24"/>
    <s v="True"/>
    <m/>
    <n v="0"/>
    <n v="0"/>
    <m/>
    <m/>
    <s v="USMF"/>
    <m/>
    <d v="2020-09-29T08:24:32"/>
    <m/>
    <d v="2020-09-29T00:00:00"/>
    <d v="2020-09-29T00:00:00"/>
    <m/>
    <x v="1"/>
    <m/>
    <m/>
    <m/>
    <x v="2"/>
    <x v="49"/>
    <m/>
    <x v="7"/>
    <s v="[]"/>
    <x v="1"/>
    <x v="1"/>
  </r>
  <r>
    <n v="15100"/>
    <x v="32"/>
    <s v="True"/>
    <s v="USD1"/>
    <n v="302"/>
    <n v="302"/>
    <s v="2%D30"/>
    <d v="2020-10-29T00:00:00"/>
    <s v="USMF"/>
    <m/>
    <d v="2020-09-29T08:24:25"/>
    <s v="USD"/>
    <d v="2020-09-29T00:00:00"/>
    <d v="2020-10-09T00:00:00"/>
    <s v="testhistory1"/>
    <x v="0"/>
    <m/>
    <s v="Net10"/>
    <m/>
    <x v="2"/>
    <x v="49"/>
    <s v="1002"/>
    <x v="9"/>
    <s v="[]"/>
    <x v="0"/>
    <x v="0"/>
  </r>
  <r>
    <n v="0"/>
    <x v="24"/>
    <s v="True"/>
    <m/>
    <n v="0"/>
    <n v="0"/>
    <m/>
    <m/>
    <s v="USMF"/>
    <m/>
    <d v="2020-09-29T08:24:18"/>
    <m/>
    <d v="2020-09-29T00:00:00"/>
    <d v="2020-09-29T00:00:00"/>
    <m/>
    <x v="1"/>
    <m/>
    <m/>
    <m/>
    <x v="2"/>
    <x v="49"/>
    <m/>
    <x v="7"/>
    <s v="[]"/>
    <x v="1"/>
    <x v="1"/>
  </r>
  <r>
    <n v="0"/>
    <x v="24"/>
    <s v="True"/>
    <m/>
    <n v="0"/>
    <n v="0"/>
    <m/>
    <m/>
    <s v="USMF"/>
    <m/>
    <d v="2020-09-29T08:24:10"/>
    <m/>
    <d v="2020-09-29T00:00:00"/>
    <d v="2020-09-29T00:00:00"/>
    <m/>
    <x v="1"/>
    <m/>
    <m/>
    <m/>
    <x v="2"/>
    <x v="49"/>
    <m/>
    <x v="7"/>
    <s v="[]"/>
    <x v="1"/>
    <x v="1"/>
  </r>
  <r>
    <n v="0"/>
    <x v="24"/>
    <s v="True"/>
    <m/>
    <n v="0"/>
    <n v="0"/>
    <m/>
    <m/>
    <s v="USMF"/>
    <m/>
    <d v="2020-09-29T08:24:03"/>
    <m/>
    <d v="2020-09-29T00:00:00"/>
    <d v="2020-09-29T00:00:00"/>
    <m/>
    <x v="1"/>
    <m/>
    <m/>
    <m/>
    <x v="2"/>
    <x v="49"/>
    <m/>
    <x v="7"/>
    <s v="[]"/>
    <x v="1"/>
    <x v="1"/>
  </r>
  <r>
    <n v="0"/>
    <x v="24"/>
    <s v="True"/>
    <m/>
    <n v="0"/>
    <n v="0"/>
    <m/>
    <m/>
    <s v="USMF"/>
    <m/>
    <d v="2020-09-29T08:23:56"/>
    <m/>
    <d v="2020-09-29T00:00:00"/>
    <d v="2020-09-29T00:00:00"/>
    <m/>
    <x v="1"/>
    <m/>
    <m/>
    <m/>
    <x v="2"/>
    <x v="49"/>
    <m/>
    <x v="7"/>
    <s v="[]"/>
    <x v="1"/>
    <x v="1"/>
  </r>
  <r>
    <n v="0"/>
    <x v="24"/>
    <s v="True"/>
    <m/>
    <n v="0"/>
    <n v="0"/>
    <m/>
    <m/>
    <s v="USMF"/>
    <m/>
    <d v="2020-09-29T08:23:49"/>
    <m/>
    <d v="2020-09-29T00:00:00"/>
    <d v="2020-09-29T00:00:00"/>
    <m/>
    <x v="1"/>
    <m/>
    <m/>
    <m/>
    <x v="2"/>
    <x v="49"/>
    <m/>
    <x v="7"/>
    <s v="[]"/>
    <x v="1"/>
    <x v="1"/>
  </r>
  <r>
    <n v="121.75"/>
    <x v="8"/>
    <s v="True"/>
    <s v="USD1"/>
    <n v="0"/>
    <n v="0"/>
    <s v="2%D10"/>
    <d v="2020-10-08T00:00:00"/>
    <s v="USMF"/>
    <m/>
    <d v="2020-09-28T16:49:44"/>
    <s v="USD"/>
    <d v="2020-09-28T00:00:00"/>
    <d v="2020-10-28T00:00:00"/>
    <s v="RF_bswxgz"/>
    <x v="2"/>
    <s v="CHECK"/>
    <s v="Net30"/>
    <s v="11223344556677889900112233"/>
    <x v="0"/>
    <x v="50"/>
    <s v="US-111"/>
    <x v="0"/>
    <s v="[]"/>
    <x v="0"/>
    <x v="0"/>
  </r>
  <r>
    <n v="121.75"/>
    <x v="8"/>
    <s v="True"/>
    <s v="USD1"/>
    <n v="0"/>
    <n v="0"/>
    <s v="2%D10"/>
    <d v="2020-10-08T00:00:00"/>
    <s v="USMF"/>
    <m/>
    <d v="2020-09-28T08:46:54"/>
    <s v="USD"/>
    <d v="2020-09-28T00:00:00"/>
    <d v="2020-10-28T00:00:00"/>
    <s v="RF_elcdmw"/>
    <x v="2"/>
    <s v="CHECK"/>
    <s v="Net30"/>
    <s v="11223344556677889900112233"/>
    <x v="0"/>
    <x v="50"/>
    <s v="US-111"/>
    <x v="0"/>
    <s v="[]"/>
    <x v="0"/>
    <x v="0"/>
  </r>
  <r>
    <n v="0"/>
    <x v="24"/>
    <s v="True"/>
    <m/>
    <n v="0"/>
    <n v="0"/>
    <m/>
    <m/>
    <s v="USMF"/>
    <m/>
    <d v="2020-09-28T08:12:08"/>
    <m/>
    <d v="2020-09-28T00:00:00"/>
    <d v="2020-09-28T00:00:00"/>
    <m/>
    <x v="0"/>
    <m/>
    <m/>
    <m/>
    <x v="2"/>
    <x v="50"/>
    <m/>
    <x v="7"/>
    <s v="[]"/>
    <x v="1"/>
    <x v="1"/>
  </r>
  <r>
    <n v="470"/>
    <x v="21"/>
    <s v="True"/>
    <s v="USD1"/>
    <n v="9.4"/>
    <n v="9.4"/>
    <s v="2%D30"/>
    <d v="2020-10-28T00:00:00"/>
    <s v="USMF"/>
    <m/>
    <d v="2020-09-28T08:11:53"/>
    <s v="USD"/>
    <d v="2020-09-28T00:00:00"/>
    <d v="2020-10-08T00:00:00"/>
    <s v="excel1"/>
    <x v="0"/>
    <m/>
    <s v="Net10"/>
    <m/>
    <x v="2"/>
    <x v="50"/>
    <s v="1002"/>
    <x v="9"/>
    <s v="[]"/>
    <x v="0"/>
    <x v="0"/>
  </r>
  <r>
    <n v="0"/>
    <x v="24"/>
    <s v="True"/>
    <m/>
    <n v="0"/>
    <n v="0"/>
    <m/>
    <m/>
    <s v="USMF"/>
    <m/>
    <d v="2020-09-28T08:11:38"/>
    <m/>
    <d v="2020-09-28T00:00:00"/>
    <d v="2020-09-28T00:00:00"/>
    <m/>
    <x v="0"/>
    <m/>
    <m/>
    <m/>
    <x v="2"/>
    <x v="50"/>
    <m/>
    <x v="7"/>
    <s v="[]"/>
    <x v="1"/>
    <x v="1"/>
  </r>
  <r>
    <n v="0"/>
    <x v="24"/>
    <s v="True"/>
    <m/>
    <n v="0"/>
    <n v="0"/>
    <m/>
    <m/>
    <s v="USMF"/>
    <m/>
    <d v="2020-09-28T08:11:29"/>
    <m/>
    <d v="2020-09-28T00:00:00"/>
    <d v="2020-09-28T00:00:00"/>
    <m/>
    <x v="0"/>
    <m/>
    <m/>
    <m/>
    <x v="2"/>
    <x v="50"/>
    <m/>
    <x v="7"/>
    <s v="[]"/>
    <x v="1"/>
    <x v="1"/>
  </r>
  <r>
    <n v="0"/>
    <x v="24"/>
    <s v="True"/>
    <m/>
    <n v="0"/>
    <n v="0"/>
    <m/>
    <m/>
    <s v="USMF"/>
    <m/>
    <d v="2020-09-28T08:11:19"/>
    <m/>
    <d v="2020-09-28T00:00:00"/>
    <d v="2020-09-28T00:00:00"/>
    <m/>
    <x v="0"/>
    <m/>
    <m/>
    <m/>
    <x v="2"/>
    <x v="50"/>
    <m/>
    <x v="7"/>
    <s v="[]"/>
    <x v="1"/>
    <x v="1"/>
  </r>
  <r>
    <n v="0"/>
    <x v="24"/>
    <s v="True"/>
    <m/>
    <n v="0"/>
    <n v="0"/>
    <m/>
    <m/>
    <s v="USMF"/>
    <m/>
    <d v="2020-09-28T08:11:12"/>
    <m/>
    <d v="2020-09-28T00:00:00"/>
    <d v="2020-09-28T00:00:00"/>
    <m/>
    <x v="0"/>
    <m/>
    <m/>
    <m/>
    <x v="2"/>
    <x v="50"/>
    <m/>
    <x v="7"/>
    <s v="[]"/>
    <x v="1"/>
    <x v="1"/>
  </r>
  <r>
    <n v="0"/>
    <x v="24"/>
    <s v="True"/>
    <m/>
    <n v="0"/>
    <n v="0"/>
    <m/>
    <m/>
    <s v="USMF"/>
    <m/>
    <d v="2020-09-28T08:11:05"/>
    <m/>
    <d v="2020-09-28T00:00:00"/>
    <d v="2020-09-28T00:00:00"/>
    <m/>
    <x v="0"/>
    <m/>
    <m/>
    <m/>
    <x v="2"/>
    <x v="50"/>
    <m/>
    <x v="7"/>
    <s v="[]"/>
    <x v="1"/>
    <x v="1"/>
  </r>
  <r>
    <n v="0"/>
    <x v="24"/>
    <s v="True"/>
    <m/>
    <n v="0"/>
    <n v="0"/>
    <m/>
    <m/>
    <s v="USMF"/>
    <m/>
    <d v="2020-09-28T08:10:58"/>
    <m/>
    <d v="2020-09-28T00:00:00"/>
    <d v="2020-09-28T00:00:00"/>
    <m/>
    <x v="0"/>
    <m/>
    <m/>
    <m/>
    <x v="2"/>
    <x v="50"/>
    <m/>
    <x v="7"/>
    <s v="[]"/>
    <x v="1"/>
    <x v="1"/>
  </r>
  <r>
    <n v="0"/>
    <x v="24"/>
    <s v="True"/>
    <m/>
    <n v="0"/>
    <n v="0"/>
    <m/>
    <m/>
    <s v="USMF"/>
    <m/>
    <d v="2020-09-28T08:10:51"/>
    <m/>
    <d v="2020-09-28T00:00:00"/>
    <d v="2020-09-28T00:00:00"/>
    <m/>
    <x v="0"/>
    <m/>
    <m/>
    <m/>
    <x v="2"/>
    <x v="50"/>
    <m/>
    <x v="7"/>
    <s v="[]"/>
    <x v="1"/>
    <x v="1"/>
  </r>
  <r>
    <n v="0"/>
    <x v="24"/>
    <s v="True"/>
    <m/>
    <n v="0"/>
    <n v="0"/>
    <m/>
    <m/>
    <s v="USMF"/>
    <m/>
    <d v="2020-09-28T08:10:44"/>
    <m/>
    <d v="2020-09-28T00:00:00"/>
    <d v="2020-09-28T00:00:00"/>
    <m/>
    <x v="0"/>
    <m/>
    <m/>
    <m/>
    <x v="2"/>
    <x v="50"/>
    <m/>
    <x v="7"/>
    <s v="[]"/>
    <x v="1"/>
    <x v="1"/>
  </r>
  <r>
    <n v="0"/>
    <x v="24"/>
    <s v="True"/>
    <m/>
    <n v="0"/>
    <n v="0"/>
    <m/>
    <m/>
    <s v="USMF"/>
    <m/>
    <d v="2020-09-25T11:30:33"/>
    <m/>
    <d v="2020-09-25T00:00:00"/>
    <d v="2020-09-25T00:00:00"/>
    <m/>
    <x v="0"/>
    <m/>
    <m/>
    <m/>
    <x v="2"/>
    <x v="51"/>
    <m/>
    <x v="7"/>
    <s v="[]"/>
    <x v="1"/>
    <x v="1"/>
  </r>
  <r>
    <n v="0"/>
    <x v="24"/>
    <s v="True"/>
    <m/>
    <n v="0"/>
    <n v="0"/>
    <m/>
    <m/>
    <s v="USMF"/>
    <m/>
    <d v="2020-09-25T09:16:28"/>
    <m/>
    <d v="2020-09-25T00:00:00"/>
    <d v="2020-09-25T00:00:00"/>
    <m/>
    <x v="2"/>
    <m/>
    <m/>
    <m/>
    <x v="2"/>
    <x v="51"/>
    <m/>
    <x v="7"/>
    <s v="[]"/>
    <x v="1"/>
    <x v="1"/>
  </r>
  <r>
    <n v="0"/>
    <x v="24"/>
    <s v="True"/>
    <m/>
    <n v="0"/>
    <n v="0"/>
    <m/>
    <m/>
    <s v="USMF"/>
    <m/>
    <d v="2020-09-25T07:49:38"/>
    <m/>
    <d v="2020-09-25T00:00:00"/>
    <d v="2020-09-25T00:00:00"/>
    <m/>
    <x v="2"/>
    <m/>
    <m/>
    <m/>
    <x v="2"/>
    <x v="51"/>
    <m/>
    <x v="7"/>
    <s v="[]"/>
    <x v="1"/>
    <x v="1"/>
  </r>
  <r>
    <n v="121.75"/>
    <x v="8"/>
    <s v="True"/>
    <s v="USD1"/>
    <n v="0"/>
    <n v="0"/>
    <s v="2%D10"/>
    <d v="2020-10-05T00:00:00"/>
    <s v="USMF"/>
    <m/>
    <d v="2020-09-25T01:11:27"/>
    <s v="USD"/>
    <d v="2020-09-25T00:00:00"/>
    <d v="2020-10-25T00:00:00"/>
    <s v="RF_ejxlbg"/>
    <x v="2"/>
    <s v="CHECK"/>
    <s v="Net30"/>
    <s v="11223344556677889900112233"/>
    <x v="0"/>
    <x v="51"/>
    <s v="US-111"/>
    <x v="0"/>
    <s v="[]"/>
    <x v="0"/>
    <x v="0"/>
  </r>
  <r>
    <n v="0"/>
    <x v="24"/>
    <s v="True"/>
    <m/>
    <n v="0"/>
    <n v="0"/>
    <m/>
    <m/>
    <s v="USMF"/>
    <m/>
    <d v="2020-09-24T16:29:21"/>
    <m/>
    <d v="2020-09-24T00:00:00"/>
    <d v="2020-09-24T00:00:00"/>
    <m/>
    <x v="2"/>
    <m/>
    <m/>
    <m/>
    <x v="5"/>
    <x v="52"/>
    <m/>
    <x v="7"/>
    <s v="[]"/>
    <x v="1"/>
    <x v="1"/>
  </r>
  <r>
    <n v="0"/>
    <x v="24"/>
    <s v="True"/>
    <m/>
    <n v="0"/>
    <n v="0"/>
    <m/>
    <m/>
    <s v="USMF"/>
    <m/>
    <d v="2020-09-24T07:57:24"/>
    <m/>
    <d v="2020-09-24T00:00:00"/>
    <d v="2020-09-24T00:00:00"/>
    <m/>
    <x v="0"/>
    <m/>
    <m/>
    <m/>
    <x v="2"/>
    <x v="52"/>
    <m/>
    <x v="7"/>
    <s v="[]"/>
    <x v="1"/>
    <x v="1"/>
  </r>
  <r>
    <n v="0"/>
    <x v="24"/>
    <s v="True"/>
    <m/>
    <n v="0"/>
    <n v="0"/>
    <m/>
    <m/>
    <s v="USMF"/>
    <m/>
    <d v="2020-09-24T07:57:17"/>
    <m/>
    <d v="2020-09-24T00:00:00"/>
    <d v="2020-09-24T00:00:00"/>
    <m/>
    <x v="0"/>
    <m/>
    <m/>
    <m/>
    <x v="2"/>
    <x v="52"/>
    <m/>
    <x v="7"/>
    <s v="[]"/>
    <x v="1"/>
    <x v="1"/>
  </r>
  <r>
    <n v="0"/>
    <x v="24"/>
    <s v="True"/>
    <m/>
    <n v="0"/>
    <n v="0"/>
    <m/>
    <m/>
    <s v="USMF"/>
    <m/>
    <d v="2020-09-24T07:57:10"/>
    <m/>
    <d v="2020-09-24T00:00:00"/>
    <d v="2020-09-24T00:00:00"/>
    <m/>
    <x v="0"/>
    <m/>
    <m/>
    <m/>
    <x v="2"/>
    <x v="52"/>
    <m/>
    <x v="7"/>
    <s v="[]"/>
    <x v="1"/>
    <x v="1"/>
  </r>
  <r>
    <n v="0"/>
    <x v="24"/>
    <s v="True"/>
    <m/>
    <n v="0"/>
    <n v="0"/>
    <m/>
    <m/>
    <s v="USMF"/>
    <m/>
    <d v="2020-09-24T07:57:03"/>
    <m/>
    <d v="2020-09-24T00:00:00"/>
    <d v="2020-09-24T00:00:00"/>
    <m/>
    <x v="0"/>
    <m/>
    <m/>
    <m/>
    <x v="2"/>
    <x v="52"/>
    <m/>
    <x v="7"/>
    <s v="[]"/>
    <x v="1"/>
    <x v="1"/>
  </r>
  <r>
    <n v="0"/>
    <x v="24"/>
    <s v="True"/>
    <m/>
    <n v="0"/>
    <n v="0"/>
    <m/>
    <m/>
    <s v="USMF"/>
    <m/>
    <d v="2020-09-24T07:56:56"/>
    <m/>
    <d v="2020-09-24T00:00:00"/>
    <d v="2020-09-24T00:00:00"/>
    <m/>
    <x v="0"/>
    <m/>
    <m/>
    <m/>
    <x v="2"/>
    <x v="52"/>
    <m/>
    <x v="7"/>
    <s v="[]"/>
    <x v="1"/>
    <x v="1"/>
  </r>
  <r>
    <n v="0"/>
    <x v="24"/>
    <s v="True"/>
    <m/>
    <n v="0"/>
    <n v="0"/>
    <m/>
    <m/>
    <s v="USMF"/>
    <m/>
    <d v="2020-09-24T07:56:49"/>
    <m/>
    <d v="2020-09-24T00:00:00"/>
    <d v="2020-09-24T00:00:00"/>
    <m/>
    <x v="0"/>
    <m/>
    <m/>
    <m/>
    <x v="2"/>
    <x v="52"/>
    <m/>
    <x v="7"/>
    <s v="[]"/>
    <x v="1"/>
    <x v="1"/>
  </r>
  <r>
    <n v="0"/>
    <x v="24"/>
    <s v="True"/>
    <m/>
    <n v="0"/>
    <n v="0"/>
    <m/>
    <m/>
    <s v="USMF"/>
    <m/>
    <d v="2020-09-24T07:56:41"/>
    <m/>
    <d v="2020-09-24T00:00:00"/>
    <d v="2020-09-24T00:00:00"/>
    <m/>
    <x v="0"/>
    <m/>
    <m/>
    <m/>
    <x v="2"/>
    <x v="52"/>
    <m/>
    <x v="7"/>
    <s v="[]"/>
    <x v="1"/>
    <x v="1"/>
  </r>
  <r>
    <n v="0"/>
    <x v="24"/>
    <s v="True"/>
    <m/>
    <n v="0"/>
    <n v="0"/>
    <m/>
    <m/>
    <s v="USMF"/>
    <m/>
    <d v="2020-09-24T07:56:34"/>
    <m/>
    <d v="2020-09-24T00:00:00"/>
    <d v="2020-09-24T00:00:00"/>
    <m/>
    <x v="0"/>
    <m/>
    <m/>
    <m/>
    <x v="2"/>
    <x v="52"/>
    <m/>
    <x v="7"/>
    <s v="[]"/>
    <x v="1"/>
    <x v="1"/>
  </r>
  <r>
    <n v="0"/>
    <x v="24"/>
    <s v="True"/>
    <m/>
    <n v="0"/>
    <n v="0"/>
    <m/>
    <m/>
    <s v="USMF"/>
    <m/>
    <d v="2020-09-24T07:56:24"/>
    <m/>
    <d v="2020-09-24T00:00:00"/>
    <d v="2020-09-24T00:00:00"/>
    <m/>
    <x v="2"/>
    <m/>
    <m/>
    <m/>
    <x v="2"/>
    <x v="52"/>
    <m/>
    <x v="7"/>
    <s v="[]"/>
    <x v="1"/>
    <x v="1"/>
  </r>
  <r>
    <n v="0"/>
    <x v="24"/>
    <s v="True"/>
    <m/>
    <n v="0"/>
    <n v="0"/>
    <m/>
    <m/>
    <s v="USMF"/>
    <m/>
    <d v="2020-09-24T07:56:17"/>
    <m/>
    <d v="2020-09-24T00:00:00"/>
    <d v="2020-09-24T00:00:00"/>
    <m/>
    <x v="2"/>
    <m/>
    <m/>
    <m/>
    <x v="2"/>
    <x v="52"/>
    <m/>
    <x v="7"/>
    <s v="[]"/>
    <x v="1"/>
    <x v="1"/>
  </r>
  <r>
    <n v="0"/>
    <x v="24"/>
    <s v="True"/>
    <m/>
    <n v="0"/>
    <n v="0"/>
    <m/>
    <m/>
    <s v="USMF"/>
    <m/>
    <d v="2020-09-24T07:56:10"/>
    <m/>
    <d v="2020-09-24T00:00:00"/>
    <d v="2020-09-24T00:00:00"/>
    <m/>
    <x v="2"/>
    <m/>
    <m/>
    <m/>
    <x v="2"/>
    <x v="52"/>
    <m/>
    <x v="7"/>
    <s v="[]"/>
    <x v="1"/>
    <x v="1"/>
  </r>
  <r>
    <n v="0"/>
    <x v="24"/>
    <s v="True"/>
    <m/>
    <n v="0"/>
    <n v="0"/>
    <m/>
    <m/>
    <s v="USMF"/>
    <m/>
    <d v="2020-09-24T07:56:03"/>
    <m/>
    <d v="2020-09-24T00:00:00"/>
    <d v="2020-09-24T00:00:00"/>
    <m/>
    <x v="2"/>
    <m/>
    <m/>
    <m/>
    <x v="2"/>
    <x v="52"/>
    <m/>
    <x v="7"/>
    <s v="[]"/>
    <x v="1"/>
    <x v="1"/>
  </r>
  <r>
    <n v="0"/>
    <x v="24"/>
    <s v="True"/>
    <m/>
    <n v="0"/>
    <n v="0"/>
    <m/>
    <m/>
    <s v="USMF"/>
    <m/>
    <d v="2020-09-24T06:50:32"/>
    <m/>
    <d v="2020-09-24T00:00:00"/>
    <d v="2020-09-24T00:00:00"/>
    <m/>
    <x v="2"/>
    <m/>
    <m/>
    <m/>
    <x v="2"/>
    <x v="52"/>
    <m/>
    <x v="7"/>
    <s v="[]"/>
    <x v="1"/>
    <x v="1"/>
  </r>
  <r>
    <n v="0"/>
    <x v="24"/>
    <s v="True"/>
    <m/>
    <n v="0"/>
    <n v="0"/>
    <m/>
    <m/>
    <s v="USMF"/>
    <m/>
    <d v="2020-09-24T06:50:25"/>
    <m/>
    <d v="2020-09-24T00:00:00"/>
    <d v="2020-09-24T00:00:00"/>
    <m/>
    <x v="2"/>
    <m/>
    <m/>
    <m/>
    <x v="2"/>
    <x v="52"/>
    <m/>
    <x v="7"/>
    <s v="[]"/>
    <x v="1"/>
    <x v="1"/>
  </r>
  <r>
    <n v="0"/>
    <x v="24"/>
    <s v="True"/>
    <m/>
    <n v="0"/>
    <n v="0"/>
    <m/>
    <m/>
    <s v="USMF"/>
    <m/>
    <d v="2020-09-24T06:50:18"/>
    <m/>
    <d v="2020-09-24T00:00:00"/>
    <d v="2020-09-24T00:00:00"/>
    <m/>
    <x v="2"/>
    <m/>
    <m/>
    <m/>
    <x v="2"/>
    <x v="52"/>
    <m/>
    <x v="7"/>
    <s v="[]"/>
    <x v="1"/>
    <x v="1"/>
  </r>
  <r>
    <n v="0"/>
    <x v="24"/>
    <s v="True"/>
    <m/>
    <n v="0"/>
    <n v="0"/>
    <m/>
    <m/>
    <s v="USMF"/>
    <m/>
    <d v="2020-09-24T06:50:11"/>
    <m/>
    <d v="2020-09-24T00:00:00"/>
    <d v="2020-09-24T00:00:00"/>
    <m/>
    <x v="2"/>
    <m/>
    <m/>
    <m/>
    <x v="2"/>
    <x v="52"/>
    <m/>
    <x v="7"/>
    <s v="[]"/>
    <x v="1"/>
    <x v="1"/>
  </r>
  <r>
    <n v="0"/>
    <x v="24"/>
    <s v="True"/>
    <m/>
    <n v="0"/>
    <n v="0"/>
    <m/>
    <m/>
    <s v="USMF"/>
    <m/>
    <d v="2020-09-24T06:50:03"/>
    <m/>
    <d v="2020-09-24T00:00:00"/>
    <d v="2020-09-24T00:00:00"/>
    <m/>
    <x v="2"/>
    <m/>
    <m/>
    <m/>
    <x v="2"/>
    <x v="52"/>
    <m/>
    <x v="7"/>
    <s v="[]"/>
    <x v="1"/>
    <x v="1"/>
  </r>
  <r>
    <n v="0"/>
    <x v="24"/>
    <s v="True"/>
    <m/>
    <n v="0"/>
    <n v="0"/>
    <m/>
    <m/>
    <s v="USMF"/>
    <m/>
    <d v="2020-09-24T06:49:56"/>
    <m/>
    <d v="2020-09-24T00:00:00"/>
    <d v="2020-09-24T00:00:00"/>
    <m/>
    <x v="2"/>
    <m/>
    <m/>
    <m/>
    <x v="2"/>
    <x v="52"/>
    <m/>
    <x v="7"/>
    <s v="[]"/>
    <x v="1"/>
    <x v="1"/>
  </r>
  <r>
    <n v="0"/>
    <x v="24"/>
    <s v="True"/>
    <m/>
    <n v="0"/>
    <n v="0"/>
    <m/>
    <m/>
    <s v="USMF"/>
    <m/>
    <d v="2020-09-24T06:49:49"/>
    <m/>
    <d v="2020-09-24T00:00:00"/>
    <d v="2020-09-24T00:00:00"/>
    <m/>
    <x v="2"/>
    <m/>
    <m/>
    <m/>
    <x v="2"/>
    <x v="52"/>
    <m/>
    <x v="7"/>
    <s v="[]"/>
    <x v="1"/>
    <x v="1"/>
  </r>
  <r>
    <n v="0"/>
    <x v="24"/>
    <s v="True"/>
    <m/>
    <n v="0"/>
    <n v="0"/>
    <m/>
    <m/>
    <s v="USMF"/>
    <m/>
    <d v="2020-09-24T06:49:42"/>
    <m/>
    <d v="2020-09-24T00:00:00"/>
    <d v="2020-09-24T00:00:00"/>
    <m/>
    <x v="2"/>
    <m/>
    <m/>
    <m/>
    <x v="2"/>
    <x v="52"/>
    <m/>
    <x v="7"/>
    <s v="[]"/>
    <x v="1"/>
    <x v="1"/>
  </r>
  <r>
    <n v="0"/>
    <x v="24"/>
    <s v="True"/>
    <m/>
    <n v="0"/>
    <n v="0"/>
    <m/>
    <m/>
    <s v="USMF"/>
    <m/>
    <d v="2020-09-24T06:49:35"/>
    <m/>
    <d v="2020-09-24T00:00:00"/>
    <d v="2020-09-24T00:00:00"/>
    <m/>
    <x v="2"/>
    <m/>
    <m/>
    <m/>
    <x v="2"/>
    <x v="52"/>
    <m/>
    <x v="7"/>
    <s v="[]"/>
    <x v="1"/>
    <x v="1"/>
  </r>
  <r>
    <n v="0"/>
    <x v="24"/>
    <s v="True"/>
    <m/>
    <n v="0"/>
    <n v="0"/>
    <m/>
    <m/>
    <s v="USMF"/>
    <m/>
    <d v="2020-09-24T06:49:28"/>
    <m/>
    <d v="2020-09-24T00:00:00"/>
    <d v="2020-09-24T00:00:00"/>
    <m/>
    <x v="2"/>
    <m/>
    <m/>
    <m/>
    <x v="2"/>
    <x v="52"/>
    <m/>
    <x v="7"/>
    <s v="[]"/>
    <x v="1"/>
    <x v="1"/>
  </r>
  <r>
    <n v="0"/>
    <x v="24"/>
    <s v="True"/>
    <m/>
    <n v="0"/>
    <n v="0"/>
    <m/>
    <m/>
    <s v="USMF"/>
    <m/>
    <d v="2020-09-24T06:49:21"/>
    <m/>
    <d v="2020-09-24T00:00:00"/>
    <d v="2020-09-24T00:00:00"/>
    <m/>
    <x v="2"/>
    <m/>
    <m/>
    <m/>
    <x v="2"/>
    <x v="52"/>
    <m/>
    <x v="7"/>
    <s v="[]"/>
    <x v="1"/>
    <x v="1"/>
  </r>
  <r>
    <n v="0"/>
    <x v="24"/>
    <s v="True"/>
    <m/>
    <n v="0"/>
    <n v="0"/>
    <m/>
    <m/>
    <s v="USMF"/>
    <m/>
    <d v="2020-09-24T06:49:13"/>
    <m/>
    <d v="2020-09-24T00:00:00"/>
    <d v="2020-09-24T00:00:00"/>
    <m/>
    <x v="2"/>
    <m/>
    <m/>
    <m/>
    <x v="2"/>
    <x v="52"/>
    <m/>
    <x v="7"/>
    <s v="[]"/>
    <x v="1"/>
    <x v="1"/>
  </r>
  <r>
    <n v="0"/>
    <x v="24"/>
    <s v="True"/>
    <m/>
    <n v="0"/>
    <n v="0"/>
    <m/>
    <m/>
    <s v="USMF"/>
    <m/>
    <d v="2020-09-24T06:49:05"/>
    <m/>
    <d v="2020-09-24T00:00:00"/>
    <d v="2020-09-24T00:00:00"/>
    <m/>
    <x v="2"/>
    <m/>
    <m/>
    <m/>
    <x v="2"/>
    <x v="52"/>
    <m/>
    <x v="7"/>
    <s v="[]"/>
    <x v="1"/>
    <x v="1"/>
  </r>
  <r>
    <n v="0"/>
    <x v="24"/>
    <s v="True"/>
    <m/>
    <n v="0"/>
    <n v="0"/>
    <m/>
    <m/>
    <s v="USMF"/>
    <m/>
    <d v="2020-09-24T06:48:58"/>
    <m/>
    <d v="2020-09-24T00:00:00"/>
    <d v="2020-09-24T00:00:00"/>
    <m/>
    <x v="2"/>
    <m/>
    <m/>
    <m/>
    <x v="2"/>
    <x v="52"/>
    <m/>
    <x v="7"/>
    <s v="[]"/>
    <x v="1"/>
    <x v="1"/>
  </r>
  <r>
    <n v="0"/>
    <x v="24"/>
    <s v="True"/>
    <m/>
    <n v="0"/>
    <n v="0"/>
    <m/>
    <m/>
    <s v="USMF"/>
    <m/>
    <d v="2020-09-24T06:48:49"/>
    <m/>
    <d v="2020-09-24T00:00:00"/>
    <d v="2020-09-24T00:00:00"/>
    <m/>
    <x v="2"/>
    <m/>
    <m/>
    <m/>
    <x v="2"/>
    <x v="52"/>
    <m/>
    <x v="7"/>
    <s v="[]"/>
    <x v="1"/>
    <x v="1"/>
  </r>
  <r>
    <n v="121.75"/>
    <x v="8"/>
    <s v="True"/>
    <s v="USD1"/>
    <n v="0"/>
    <n v="0"/>
    <s v="2%D10"/>
    <d v="2020-10-03T00:00:00"/>
    <s v="USMF"/>
    <m/>
    <d v="2020-09-23T22:40:12"/>
    <s v="USD"/>
    <d v="2020-09-23T00:00:00"/>
    <d v="2020-10-23T00:00:00"/>
    <s v="RF_obavdx"/>
    <x v="2"/>
    <s v="CHECK"/>
    <s v="Net30"/>
    <s v="11223344556677889900112233"/>
    <x v="0"/>
    <x v="53"/>
    <s v="US-111"/>
    <x v="0"/>
    <s v="[]"/>
    <x v="0"/>
    <x v="0"/>
  </r>
  <r>
    <n v="0"/>
    <x v="24"/>
    <s v="True"/>
    <m/>
    <n v="0"/>
    <n v="0"/>
    <m/>
    <m/>
    <s v="USMF"/>
    <m/>
    <d v="2020-09-23T16:29:21"/>
    <m/>
    <d v="2020-09-23T00:00:00"/>
    <d v="2020-09-23T00:00:00"/>
    <m/>
    <x v="2"/>
    <m/>
    <m/>
    <m/>
    <x v="5"/>
    <x v="53"/>
    <m/>
    <x v="7"/>
    <s v="[]"/>
    <x v="1"/>
    <x v="1"/>
  </r>
  <r>
    <n v="121.75"/>
    <x v="8"/>
    <s v="True"/>
    <s v="USD1"/>
    <n v="0"/>
    <n v="0"/>
    <s v="2%D10"/>
    <d v="2020-10-03T00:00:00"/>
    <s v="USMF"/>
    <m/>
    <d v="2020-09-23T06:53:57"/>
    <s v="USD"/>
    <d v="2020-09-23T00:00:00"/>
    <d v="2020-10-23T00:00:00"/>
    <s v="RF_yeygpb"/>
    <x v="2"/>
    <s v="CHECK"/>
    <s v="Net30"/>
    <s v="11223344556677889900112233"/>
    <x v="0"/>
    <x v="53"/>
    <s v="US-111"/>
    <x v="0"/>
    <s v="[]"/>
    <x v="0"/>
    <x v="0"/>
  </r>
  <r>
    <n v="100"/>
    <x v="1"/>
    <s v="True"/>
    <s v="USD1"/>
    <n v="2"/>
    <n v="2"/>
    <s v="2%D30"/>
    <d v="2020-10-23T00:00:00"/>
    <s v="USMF"/>
    <m/>
    <d v="2020-09-23T05:36:16"/>
    <s v="USD"/>
    <d v="2020-09-23T00:00:00"/>
    <d v="2020-10-03T00:00:00"/>
    <s v="saodjgpa"/>
    <x v="0"/>
    <m/>
    <s v="Net10"/>
    <m/>
    <x v="2"/>
    <x v="53"/>
    <s v="1002"/>
    <x v="9"/>
    <s v="[]"/>
    <x v="0"/>
    <x v="0"/>
  </r>
  <r>
    <n v="0"/>
    <x v="24"/>
    <s v="True"/>
    <m/>
    <n v="0"/>
    <n v="0"/>
    <m/>
    <m/>
    <s v="USMF"/>
    <m/>
    <d v="2020-09-23T05:36:09"/>
    <m/>
    <d v="2020-09-23T00:00:00"/>
    <d v="2020-09-23T00:00:00"/>
    <m/>
    <x v="0"/>
    <m/>
    <m/>
    <m/>
    <x v="2"/>
    <x v="53"/>
    <m/>
    <x v="7"/>
    <s v="[]"/>
    <x v="1"/>
    <x v="1"/>
  </r>
  <r>
    <n v="100"/>
    <x v="1"/>
    <s v="True"/>
    <s v="USD1"/>
    <n v="2"/>
    <n v="2"/>
    <s v="2%D30"/>
    <d v="2020-10-23T00:00:00"/>
    <s v="USMF"/>
    <m/>
    <d v="2020-09-23T05:36:02"/>
    <s v="USD"/>
    <d v="2020-09-23T00:00:00"/>
    <d v="2020-10-03T00:00:00"/>
    <s v="230920sve2"/>
    <x v="0"/>
    <m/>
    <s v="Net10"/>
    <m/>
    <x v="4"/>
    <x v="53"/>
    <s v="1002"/>
    <x v="9"/>
    <s v="[{&quot;comment&quot;:&quot;Add comment&quot;,&quot;creator&quot;:&quot;Suvi Vesterinen&quot;,&quot;timeStamp&quot;:&quot;2020-10-05T07:00:47.86&quot;},{&quot;comment&quot;:&quot;Another comment &quot;,&quot;creator&quot;:&quot;Suvi Vesterinen&quot;,&quot;timeStamp&quot;:&quot;2020-10-05T07:01:06.846&quot;},{&quot;comment&quot;:&quot;JzkdkKdkdks&quot;,&quot;creator&quot;:&quot;Suvi Vesterinen&quot;,&quot;timeStamp&quot;:&quot;2020-10-06T10:37:03.358&quot;}]"/>
    <x v="0"/>
    <x v="0"/>
  </r>
  <r>
    <n v="0"/>
    <x v="24"/>
    <s v="True"/>
    <m/>
    <n v="0"/>
    <n v="0"/>
    <m/>
    <m/>
    <s v="USMF"/>
    <m/>
    <d v="2020-09-23T05:35:54"/>
    <m/>
    <d v="2020-09-23T00:00:00"/>
    <d v="2020-09-23T00:00:00"/>
    <m/>
    <x v="0"/>
    <m/>
    <m/>
    <m/>
    <x v="2"/>
    <x v="53"/>
    <m/>
    <x v="7"/>
    <s v="[]"/>
    <x v="1"/>
    <x v="1"/>
  </r>
  <r>
    <n v="0"/>
    <x v="24"/>
    <s v="True"/>
    <m/>
    <n v="0"/>
    <n v="0"/>
    <m/>
    <m/>
    <s v="USMF"/>
    <m/>
    <d v="2020-09-23T05:35:46"/>
    <m/>
    <d v="2020-09-23T00:00:00"/>
    <d v="2020-09-23T00:00:00"/>
    <m/>
    <x v="0"/>
    <m/>
    <m/>
    <m/>
    <x v="2"/>
    <x v="53"/>
    <m/>
    <x v="7"/>
    <s v="[]"/>
    <x v="1"/>
    <x v="1"/>
  </r>
  <r>
    <n v="0"/>
    <x v="24"/>
    <s v="True"/>
    <m/>
    <n v="0"/>
    <n v="0"/>
    <m/>
    <m/>
    <s v="USMF"/>
    <m/>
    <d v="2020-09-23T05:35:39"/>
    <m/>
    <d v="2020-09-23T00:00:00"/>
    <d v="2020-09-23T00:00:00"/>
    <m/>
    <x v="0"/>
    <m/>
    <m/>
    <m/>
    <x v="2"/>
    <x v="53"/>
    <m/>
    <x v="7"/>
    <s v="[]"/>
    <x v="1"/>
    <x v="1"/>
  </r>
  <r>
    <n v="0"/>
    <x v="24"/>
    <s v="True"/>
    <m/>
    <n v="0"/>
    <n v="0"/>
    <m/>
    <m/>
    <s v="USMF"/>
    <m/>
    <d v="2020-09-23T05:35:32"/>
    <m/>
    <d v="2020-09-23T00:00:00"/>
    <d v="2020-09-23T00:00:00"/>
    <m/>
    <x v="0"/>
    <m/>
    <m/>
    <m/>
    <x v="2"/>
    <x v="53"/>
    <m/>
    <x v="7"/>
    <s v="[]"/>
    <x v="1"/>
    <x v="1"/>
  </r>
  <r>
    <n v="0"/>
    <x v="24"/>
    <s v="True"/>
    <m/>
    <n v="0"/>
    <n v="0"/>
    <m/>
    <m/>
    <s v="USMF"/>
    <m/>
    <d v="2020-09-23T05:35:24"/>
    <m/>
    <d v="2020-09-23T00:00:00"/>
    <d v="2020-09-23T00:00:00"/>
    <m/>
    <x v="0"/>
    <m/>
    <m/>
    <m/>
    <x v="2"/>
    <x v="53"/>
    <m/>
    <x v="7"/>
    <s v="[]"/>
    <x v="1"/>
    <x v="1"/>
  </r>
  <r>
    <n v="0"/>
    <x v="24"/>
    <s v="True"/>
    <m/>
    <n v="0"/>
    <n v="0"/>
    <m/>
    <m/>
    <s v="USMF"/>
    <m/>
    <d v="2020-09-23T05:35:17"/>
    <m/>
    <d v="2020-09-23T00:00:00"/>
    <d v="2020-09-23T00:00:00"/>
    <m/>
    <x v="0"/>
    <m/>
    <m/>
    <m/>
    <x v="2"/>
    <x v="53"/>
    <m/>
    <x v="7"/>
    <s v="[]"/>
    <x v="1"/>
    <x v="1"/>
  </r>
  <r>
    <n v="0"/>
    <x v="24"/>
    <s v="True"/>
    <m/>
    <n v="0"/>
    <n v="0"/>
    <m/>
    <m/>
    <s v="USMF"/>
    <m/>
    <d v="2020-09-23T05:35:10"/>
    <m/>
    <d v="2020-09-23T00:00:00"/>
    <d v="2020-09-23T00:00:00"/>
    <m/>
    <x v="0"/>
    <m/>
    <m/>
    <m/>
    <x v="2"/>
    <x v="53"/>
    <m/>
    <x v="7"/>
    <s v="[]"/>
    <x v="1"/>
    <x v="1"/>
  </r>
  <r>
    <n v="0"/>
    <x v="24"/>
    <s v="True"/>
    <m/>
    <n v="0"/>
    <n v="0"/>
    <m/>
    <m/>
    <s v="USMF"/>
    <m/>
    <d v="2020-09-23T05:35:03"/>
    <m/>
    <d v="2020-09-23T00:00:00"/>
    <d v="2020-09-23T00:00:00"/>
    <m/>
    <x v="0"/>
    <m/>
    <m/>
    <m/>
    <x v="2"/>
    <x v="53"/>
    <m/>
    <x v="7"/>
    <s v="[]"/>
    <x v="1"/>
    <x v="1"/>
  </r>
  <r>
    <n v="0"/>
    <x v="24"/>
    <s v="True"/>
    <m/>
    <n v="0"/>
    <n v="0"/>
    <m/>
    <m/>
    <s v="USMF"/>
    <m/>
    <d v="2020-09-23T05:34:55"/>
    <m/>
    <d v="2020-09-23T00:00:00"/>
    <d v="2020-09-23T00:00:00"/>
    <m/>
    <x v="0"/>
    <m/>
    <m/>
    <m/>
    <x v="2"/>
    <x v="53"/>
    <m/>
    <x v="7"/>
    <s v="[]"/>
    <x v="1"/>
    <x v="1"/>
  </r>
  <r>
    <n v="100"/>
    <x v="1"/>
    <s v="True"/>
    <s v="USD1"/>
    <n v="2"/>
    <n v="2"/>
    <s v="2%D30"/>
    <d v="2020-10-23T00:00:00"/>
    <s v="USMF"/>
    <m/>
    <d v="2020-09-23T04:40:15"/>
    <s v="USD"/>
    <d v="2020-09-23T00:00:00"/>
    <d v="2020-10-03T00:00:00"/>
    <s v="230920sve1"/>
    <x v="0"/>
    <m/>
    <s v="Net10"/>
    <m/>
    <x v="2"/>
    <x v="53"/>
    <s v="1002"/>
    <x v="9"/>
    <s v="[]"/>
    <x v="0"/>
    <x v="0"/>
  </r>
  <r>
    <n v="121.75"/>
    <x v="8"/>
    <s v="True"/>
    <s v="USD1"/>
    <n v="0"/>
    <n v="0"/>
    <s v="2%D10"/>
    <d v="2020-10-02T00:00:00"/>
    <s v="USMF"/>
    <m/>
    <d v="2020-09-22T21:17:21"/>
    <s v="USD"/>
    <d v="2020-09-22T00:00:00"/>
    <d v="2020-10-22T00:00:00"/>
    <s v="RF_gemkpg"/>
    <x v="2"/>
    <s v="CHECK"/>
    <s v="Net30"/>
    <s v="11223344556677889900112233"/>
    <x v="0"/>
    <x v="54"/>
    <s v="US-111"/>
    <x v="0"/>
    <s v="[]"/>
    <x v="0"/>
    <x v="0"/>
  </r>
  <r>
    <n v="121.75"/>
    <x v="8"/>
    <s v="True"/>
    <s v="USD1"/>
    <n v="0"/>
    <n v="0"/>
    <s v="2%D10"/>
    <d v="2020-10-02T00:00:00"/>
    <s v="USMF"/>
    <m/>
    <d v="2020-09-22T18:48:40"/>
    <s v="USD"/>
    <d v="2020-09-22T00:00:00"/>
    <d v="2020-10-22T00:00:00"/>
    <s v="RF_dgakxx"/>
    <x v="2"/>
    <s v="CHECK"/>
    <s v="Net30"/>
    <s v="11223344556677889900112233"/>
    <x v="0"/>
    <x v="54"/>
    <s v="US-111"/>
    <x v="0"/>
    <s v="[]"/>
    <x v="0"/>
    <x v="0"/>
  </r>
  <r>
    <n v="121.75"/>
    <x v="8"/>
    <s v="True"/>
    <s v="USD1"/>
    <n v="0"/>
    <n v="0"/>
    <s v="2%D10"/>
    <d v="2020-10-02T00:00:00"/>
    <s v="USMF"/>
    <m/>
    <d v="2020-09-22T15:48:15"/>
    <s v="USD"/>
    <d v="2020-09-22T00:00:00"/>
    <d v="2020-10-22T00:00:00"/>
    <s v="RF_xdqzrb"/>
    <x v="2"/>
    <s v="CHECK"/>
    <s v="Net30"/>
    <s v="11223344556677889900112233"/>
    <x v="0"/>
    <x v="54"/>
    <s v="US-111"/>
    <x v="0"/>
    <s v="[]"/>
    <x v="0"/>
    <x v="0"/>
  </r>
  <r>
    <n v="121.75"/>
    <x v="8"/>
    <s v="True"/>
    <s v="USD1"/>
    <n v="0"/>
    <n v="0"/>
    <s v="2%D10"/>
    <d v="2020-10-02T00:00:00"/>
    <s v="USMF"/>
    <m/>
    <d v="2020-09-22T10:38:07"/>
    <s v="USD"/>
    <d v="2020-09-22T00:00:00"/>
    <d v="2020-10-22T00:00:00"/>
    <s v="RF_iqlshc"/>
    <x v="2"/>
    <s v="CHECK"/>
    <s v="Net30"/>
    <s v="11223344556677889900112233"/>
    <x v="0"/>
    <x v="54"/>
    <s v="US-111"/>
    <x v="0"/>
    <s v="[]"/>
    <x v="0"/>
    <x v="0"/>
  </r>
  <r>
    <n v="100"/>
    <x v="1"/>
    <s v="True"/>
    <s v="USD1"/>
    <n v="0"/>
    <n v="0"/>
    <m/>
    <m/>
    <s v="USMF"/>
    <m/>
    <d v="2020-09-21T14:42:12"/>
    <s v="USD"/>
    <d v="2020-09-21T00:00:00"/>
    <d v="2020-10-21T00:00:00"/>
    <s v="09-21-20"/>
    <x v="2"/>
    <s v="BRIDGING"/>
    <s v="Net30"/>
    <m/>
    <x v="5"/>
    <x v="55"/>
    <s v="DEFAULCODE"/>
    <x v="4"/>
    <s v="[]"/>
    <x v="0"/>
    <x v="1"/>
  </r>
  <r>
    <n v="100"/>
    <x v="1"/>
    <s v="True"/>
    <s v="USD1"/>
    <n v="2"/>
    <n v="2"/>
    <s v="2%D30"/>
    <d v="2020-10-21T00:00:00"/>
    <s v="USMF"/>
    <m/>
    <d v="2020-09-21T06:27:08"/>
    <s v="USD"/>
    <d v="2020-09-21T00:00:00"/>
    <d v="2020-10-01T00:00:00"/>
    <s v="AMO21092020-SC1"/>
    <x v="0"/>
    <m/>
    <s v="Net10"/>
    <m/>
    <x v="4"/>
    <x v="55"/>
    <s v="1002"/>
    <x v="9"/>
    <s v="[]"/>
    <x v="0"/>
    <x v="0"/>
  </r>
  <r>
    <n v="0"/>
    <x v="24"/>
    <s v="True"/>
    <m/>
    <n v="0"/>
    <n v="0"/>
    <m/>
    <m/>
    <s v="USMF"/>
    <m/>
    <d v="2020-09-21T06:26:58"/>
    <m/>
    <d v="2020-09-21T00:00:00"/>
    <d v="2020-09-21T00:00:00"/>
    <m/>
    <x v="0"/>
    <m/>
    <m/>
    <m/>
    <x v="2"/>
    <x v="55"/>
    <m/>
    <x v="7"/>
    <s v="[]"/>
    <x v="1"/>
    <x v="1"/>
  </r>
  <r>
    <n v="0"/>
    <x v="24"/>
    <s v="True"/>
    <m/>
    <n v="0"/>
    <n v="0"/>
    <m/>
    <m/>
    <s v="USMF"/>
    <m/>
    <d v="2020-09-21T06:26:40"/>
    <m/>
    <d v="2020-09-21T00:00:00"/>
    <d v="2020-09-21T00:00:00"/>
    <m/>
    <x v="0"/>
    <m/>
    <m/>
    <m/>
    <x v="2"/>
    <x v="55"/>
    <m/>
    <x v="7"/>
    <s v="[]"/>
    <x v="1"/>
    <x v="1"/>
  </r>
  <r>
    <n v="0"/>
    <x v="24"/>
    <s v="True"/>
    <m/>
    <n v="0"/>
    <n v="0"/>
    <m/>
    <m/>
    <s v="USMF"/>
    <m/>
    <d v="2020-09-21T06:26:36"/>
    <m/>
    <d v="2020-09-21T00:00:00"/>
    <d v="2020-09-21T00:00:00"/>
    <m/>
    <x v="0"/>
    <m/>
    <m/>
    <m/>
    <x v="2"/>
    <x v="55"/>
    <m/>
    <x v="7"/>
    <s v="[]"/>
    <x v="1"/>
    <x v="1"/>
  </r>
  <r>
    <n v="0"/>
    <x v="24"/>
    <s v="True"/>
    <m/>
    <n v="0"/>
    <n v="0"/>
    <m/>
    <m/>
    <s v="USMF"/>
    <m/>
    <d v="2020-09-21T06:26:27"/>
    <m/>
    <d v="2020-09-21T00:00:00"/>
    <d v="2020-09-21T00:00:00"/>
    <m/>
    <x v="0"/>
    <m/>
    <m/>
    <m/>
    <x v="2"/>
    <x v="55"/>
    <m/>
    <x v="7"/>
    <s v="[]"/>
    <x v="1"/>
    <x v="1"/>
  </r>
  <r>
    <n v="0"/>
    <x v="24"/>
    <s v="True"/>
    <m/>
    <n v="0"/>
    <n v="0"/>
    <m/>
    <m/>
    <s v="USMF"/>
    <m/>
    <d v="2020-09-21T06:26:25"/>
    <m/>
    <d v="2020-09-21T00:00:00"/>
    <d v="2020-09-21T00:00:00"/>
    <m/>
    <x v="0"/>
    <m/>
    <m/>
    <m/>
    <x v="2"/>
    <x v="55"/>
    <m/>
    <x v="7"/>
    <s v="[]"/>
    <x v="1"/>
    <x v="1"/>
  </r>
  <r>
    <n v="0"/>
    <x v="24"/>
    <s v="True"/>
    <m/>
    <n v="0"/>
    <n v="0"/>
    <m/>
    <m/>
    <s v="USMF"/>
    <m/>
    <d v="2020-09-18T12:49:33"/>
    <m/>
    <d v="2020-09-18T00:00:00"/>
    <d v="2020-09-18T00:00:00"/>
    <m/>
    <x v="2"/>
    <m/>
    <m/>
    <m/>
    <x v="5"/>
    <x v="56"/>
    <m/>
    <x v="7"/>
    <s v="[]"/>
    <x v="1"/>
    <x v="1"/>
  </r>
  <r>
    <n v="100"/>
    <x v="1"/>
    <s v="True"/>
    <s v="USD1"/>
    <n v="2"/>
    <n v="2"/>
    <s v="2%D30"/>
    <d v="2020-10-18T00:00:00"/>
    <s v="USMF"/>
    <m/>
    <d v="2020-09-18T09:58:02"/>
    <s v="USD"/>
    <d v="2020-09-18T00:00:00"/>
    <d v="2020-09-28T00:00:00"/>
    <s v="180920mobile2"/>
    <x v="0"/>
    <m/>
    <s v="Net10"/>
    <m/>
    <x v="4"/>
    <x v="56"/>
    <s v="1002"/>
    <x v="9"/>
    <s v="[{&quot;comment&quot;:&quot;Returning&quot;,&quot;creator&quot;:&quot;Suvi Vesterinen&quot;,&quot;timeStamp&quot;:&quot;2020-09-18T11:38:28.261&quot;}]"/>
    <x v="0"/>
    <x v="0"/>
  </r>
  <r>
    <n v="100"/>
    <x v="1"/>
    <s v="True"/>
    <s v="USD1"/>
    <n v="2"/>
    <n v="2"/>
    <s v="2%D30"/>
    <d v="2020-10-18T00:00:00"/>
    <s v="USMF"/>
    <m/>
    <d v="2020-09-18T09:57:55"/>
    <s v="USD"/>
    <d v="2020-09-18T00:00:00"/>
    <d v="2020-09-28T00:00:00"/>
    <s v="180920securitymanual"/>
    <x v="0"/>
    <m/>
    <s v="Net10"/>
    <m/>
    <x v="1"/>
    <x v="56"/>
    <s v="1002"/>
    <x v="9"/>
    <s v="[]"/>
    <x v="0"/>
    <x v="0"/>
  </r>
  <r>
    <n v="0"/>
    <x v="24"/>
    <s v="True"/>
    <m/>
    <n v="0"/>
    <n v="0"/>
    <m/>
    <m/>
    <s v="USMF"/>
    <m/>
    <d v="2020-09-18T09:57:48"/>
    <m/>
    <d v="2020-09-18T00:00:00"/>
    <d v="2020-09-18T00:00:00"/>
    <m/>
    <x v="0"/>
    <m/>
    <m/>
    <m/>
    <x v="2"/>
    <x v="56"/>
    <m/>
    <x v="7"/>
    <s v="[]"/>
    <x v="1"/>
    <x v="1"/>
  </r>
  <r>
    <n v="0"/>
    <x v="24"/>
    <s v="True"/>
    <m/>
    <n v="0"/>
    <n v="0"/>
    <m/>
    <m/>
    <s v="USMF"/>
    <m/>
    <d v="2020-09-18T09:57:41"/>
    <m/>
    <d v="2020-09-18T00:00:00"/>
    <d v="2020-09-18T00:00:00"/>
    <m/>
    <x v="0"/>
    <m/>
    <m/>
    <m/>
    <x v="2"/>
    <x v="56"/>
    <m/>
    <x v="7"/>
    <s v="[]"/>
    <x v="1"/>
    <x v="1"/>
  </r>
  <r>
    <n v="0"/>
    <x v="24"/>
    <s v="True"/>
    <m/>
    <n v="0"/>
    <n v="0"/>
    <m/>
    <m/>
    <s v="USMF"/>
    <m/>
    <d v="2020-09-18T09:57:34"/>
    <m/>
    <d v="2020-09-18T00:00:00"/>
    <d v="2020-09-18T00:00:00"/>
    <m/>
    <x v="0"/>
    <m/>
    <m/>
    <m/>
    <x v="2"/>
    <x v="56"/>
    <m/>
    <x v="7"/>
    <s v="[]"/>
    <x v="1"/>
    <x v="1"/>
  </r>
  <r>
    <n v="100"/>
    <x v="1"/>
    <s v="True"/>
    <s v="USD1"/>
    <n v="2"/>
    <n v="2"/>
    <s v="2%D30"/>
    <d v="2020-10-18T00:00:00"/>
    <s v="USMF"/>
    <m/>
    <d v="2020-09-18T09:57:26"/>
    <s v="USD"/>
    <d v="2020-09-18T00:00:00"/>
    <d v="2020-09-28T00:00:00"/>
    <s v="180920sve4"/>
    <x v="0"/>
    <m/>
    <s v="Net10"/>
    <m/>
    <x v="2"/>
    <x v="56"/>
    <s v="1002"/>
    <x v="9"/>
    <s v="[]"/>
    <x v="0"/>
    <x v="0"/>
  </r>
  <r>
    <n v="0"/>
    <x v="24"/>
    <s v="True"/>
    <m/>
    <n v="0"/>
    <n v="0"/>
    <m/>
    <m/>
    <s v="USMF"/>
    <m/>
    <d v="2020-09-18T09:57:19"/>
    <m/>
    <d v="2020-09-18T00:00:00"/>
    <d v="2020-09-18T00:00:00"/>
    <m/>
    <x v="0"/>
    <m/>
    <m/>
    <m/>
    <x v="2"/>
    <x v="56"/>
    <m/>
    <x v="7"/>
    <s v="[]"/>
    <x v="1"/>
    <x v="1"/>
  </r>
  <r>
    <n v="0"/>
    <x v="24"/>
    <s v="True"/>
    <m/>
    <n v="0"/>
    <n v="0"/>
    <m/>
    <m/>
    <s v="USMF"/>
    <m/>
    <d v="2020-09-18T09:57:12"/>
    <m/>
    <d v="2020-09-18T00:00:00"/>
    <d v="2020-09-18T00:00:00"/>
    <m/>
    <x v="0"/>
    <m/>
    <m/>
    <m/>
    <x v="2"/>
    <x v="56"/>
    <m/>
    <x v="7"/>
    <s v="[]"/>
    <x v="1"/>
    <x v="1"/>
  </r>
  <r>
    <n v="100"/>
    <x v="1"/>
    <s v="True"/>
    <s v="USD1"/>
    <n v="2"/>
    <n v="2"/>
    <s v="2%D30"/>
    <d v="2020-10-18T00:00:00"/>
    <s v="USMF"/>
    <m/>
    <d v="2020-09-18T09:57:05"/>
    <s v="USD"/>
    <d v="2020-09-18T00:00:00"/>
    <d v="2020-09-28T00:00:00"/>
    <s v="mobile180920"/>
    <x v="0"/>
    <m/>
    <s v="Net10"/>
    <m/>
    <x v="4"/>
    <x v="56"/>
    <s v="1002"/>
    <x v="9"/>
    <s v="[{&quot;comment&quot;:&quot;Palaa&quot;,&quot;creator&quot;:&quot;Suvi Vesterinen&quot;,&quot;timeStamp&quot;:&quot;2020-09-18T11:30:11.62&quot;}]"/>
    <x v="0"/>
    <x v="0"/>
  </r>
  <r>
    <n v="0"/>
    <x v="24"/>
    <s v="True"/>
    <m/>
    <n v="0"/>
    <n v="0"/>
    <m/>
    <m/>
    <s v="USMF"/>
    <m/>
    <d v="2020-09-18T09:56:57"/>
    <m/>
    <d v="2020-09-18T00:00:00"/>
    <d v="2020-09-18T00:00:00"/>
    <m/>
    <x v="0"/>
    <m/>
    <m/>
    <m/>
    <x v="2"/>
    <x v="56"/>
    <m/>
    <x v="7"/>
    <s v="[]"/>
    <x v="1"/>
    <x v="1"/>
  </r>
  <r>
    <n v="0"/>
    <x v="24"/>
    <s v="True"/>
    <m/>
    <n v="0"/>
    <n v="0"/>
    <m/>
    <m/>
    <s v="USMF"/>
    <m/>
    <d v="2020-09-18T09:56:50"/>
    <m/>
    <d v="2020-09-18T00:00:00"/>
    <d v="2020-09-18T00:00:00"/>
    <m/>
    <x v="0"/>
    <m/>
    <m/>
    <m/>
    <x v="2"/>
    <x v="56"/>
    <m/>
    <x v="7"/>
    <s v="[]"/>
    <x v="1"/>
    <x v="1"/>
  </r>
  <r>
    <n v="100"/>
    <x v="1"/>
    <s v="True"/>
    <s v="USD1"/>
    <n v="2"/>
    <n v="2"/>
    <s v="2%D30"/>
    <d v="2020-10-18T00:00:00"/>
    <s v="USMF"/>
    <m/>
    <d v="2020-09-18T09:56:43"/>
    <s v="USD"/>
    <d v="2020-09-18T00:00:00"/>
    <d v="2020-09-28T00:00:00"/>
    <s v="testing"/>
    <x v="0"/>
    <m/>
    <s v="Net10"/>
    <m/>
    <x v="2"/>
    <x v="56"/>
    <s v="1002"/>
    <x v="9"/>
    <s v="[]"/>
    <x v="0"/>
    <x v="0"/>
  </r>
  <r>
    <n v="0"/>
    <x v="24"/>
    <s v="True"/>
    <m/>
    <n v="0"/>
    <n v="0"/>
    <m/>
    <m/>
    <s v="USMF"/>
    <m/>
    <d v="2020-09-17T06:50:13"/>
    <m/>
    <d v="2020-09-17T00:00:00"/>
    <d v="2020-09-17T00:00:00"/>
    <m/>
    <x v="0"/>
    <m/>
    <m/>
    <m/>
    <x v="2"/>
    <x v="57"/>
    <m/>
    <x v="7"/>
    <s v="[]"/>
    <x v="1"/>
    <x v="1"/>
  </r>
  <r>
    <n v="100"/>
    <x v="1"/>
    <s v="True"/>
    <s v="USD1"/>
    <n v="2"/>
    <n v="2"/>
    <s v="2%D30"/>
    <d v="2020-10-17T00:00:00"/>
    <s v="USMF"/>
    <m/>
    <d v="2020-09-17T06:50:06"/>
    <s v="USD"/>
    <d v="2020-09-17T00:00:00"/>
    <d v="2020-09-27T00:00:00"/>
    <s v="170920sve6"/>
    <x v="0"/>
    <m/>
    <s v="Net10"/>
    <m/>
    <x v="1"/>
    <x v="57"/>
    <s v="1002"/>
    <x v="9"/>
    <s v="[{&quot;comment&quot;:&quot;To previoud&quot;,&quot;creator&quot;:&quot;Suvi Vesterinen&quot;,&quot;timeStamp&quot;:&quot;2020-09-18T10:54:15.487&quot;}]"/>
    <x v="0"/>
    <x v="0"/>
  </r>
  <r>
    <n v="100"/>
    <x v="1"/>
    <s v="True"/>
    <s v="new bank"/>
    <n v="2"/>
    <n v="2"/>
    <s v="2%D60"/>
    <d v="2020-11-16T00:00:00"/>
    <s v="USMF"/>
    <m/>
    <d v="2020-09-17T06:49:56"/>
    <s v="USD"/>
    <d v="2020-09-17T00:00:00"/>
    <d v="2020-10-17T00:00:00"/>
    <s v="1002"/>
    <x v="0"/>
    <s v="CHECK"/>
    <s v="Net30"/>
    <m/>
    <x v="2"/>
    <x v="57"/>
    <s v="US-105"/>
    <x v="13"/>
    <s v="[]"/>
    <x v="0"/>
    <x v="0"/>
  </r>
  <r>
    <n v="0"/>
    <x v="24"/>
    <s v="True"/>
    <m/>
    <n v="0"/>
    <n v="0"/>
    <m/>
    <m/>
    <s v="USMF"/>
    <m/>
    <d v="2020-09-17T06:49:46"/>
    <m/>
    <d v="2020-09-17T00:00:00"/>
    <d v="2020-09-17T00:00:00"/>
    <m/>
    <x v="0"/>
    <m/>
    <m/>
    <m/>
    <x v="2"/>
    <x v="57"/>
    <m/>
    <x v="7"/>
    <s v="[]"/>
    <x v="1"/>
    <x v="1"/>
  </r>
  <r>
    <n v="0"/>
    <x v="24"/>
    <s v="True"/>
    <m/>
    <n v="0"/>
    <n v="0"/>
    <m/>
    <m/>
    <s v="USMF"/>
    <m/>
    <d v="2020-09-17T06:49:38"/>
    <m/>
    <d v="2020-09-17T00:00:00"/>
    <d v="2020-09-17T00:00:00"/>
    <m/>
    <x v="0"/>
    <m/>
    <m/>
    <m/>
    <x v="2"/>
    <x v="57"/>
    <m/>
    <x v="7"/>
    <s v="[]"/>
    <x v="1"/>
    <x v="1"/>
  </r>
  <r>
    <n v="0"/>
    <x v="24"/>
    <s v="True"/>
    <m/>
    <n v="0"/>
    <n v="0"/>
    <m/>
    <m/>
    <s v="USMF"/>
    <m/>
    <d v="2020-09-17T06:49:31"/>
    <m/>
    <d v="2020-09-17T00:00:00"/>
    <d v="2020-09-17T00:00:00"/>
    <m/>
    <x v="0"/>
    <m/>
    <m/>
    <m/>
    <x v="2"/>
    <x v="57"/>
    <m/>
    <x v="7"/>
    <s v="[]"/>
    <x v="1"/>
    <x v="1"/>
  </r>
  <r>
    <n v="100"/>
    <x v="1"/>
    <s v="True"/>
    <s v="USD1"/>
    <n v="2"/>
    <n v="2"/>
    <s v="2%D30"/>
    <d v="2020-10-17T00:00:00"/>
    <s v="USMF"/>
    <m/>
    <d v="2020-09-17T06:49:19"/>
    <s v="USD"/>
    <d v="2020-09-17T00:00:00"/>
    <d v="2020-09-27T00:00:00"/>
    <s v="170920sve1"/>
    <x v="0"/>
    <m/>
    <s v="Net10"/>
    <m/>
    <x v="2"/>
    <x v="57"/>
    <s v="1002"/>
    <x v="9"/>
    <s v="[]"/>
    <x v="0"/>
    <x v="0"/>
  </r>
  <r>
    <n v="0"/>
    <x v="24"/>
    <s v="True"/>
    <m/>
    <n v="0"/>
    <n v="0"/>
    <m/>
    <m/>
    <s v="USMF"/>
    <m/>
    <d v="2020-09-17T06:49:11"/>
    <m/>
    <d v="2020-09-17T00:00:00"/>
    <d v="2020-09-17T00:00:00"/>
    <m/>
    <x v="0"/>
    <m/>
    <m/>
    <m/>
    <x v="2"/>
    <x v="57"/>
    <m/>
    <x v="7"/>
    <s v="[]"/>
    <x v="1"/>
    <x v="1"/>
  </r>
  <r>
    <n v="0"/>
    <x v="24"/>
    <s v="True"/>
    <m/>
    <n v="0"/>
    <n v="0"/>
    <m/>
    <m/>
    <s v="USMF"/>
    <m/>
    <d v="2020-09-17T06:49:01"/>
    <m/>
    <d v="2020-09-17T00:00:00"/>
    <d v="2020-09-17T00:00:00"/>
    <m/>
    <x v="0"/>
    <m/>
    <m/>
    <m/>
    <x v="2"/>
    <x v="57"/>
    <m/>
    <x v="7"/>
    <s v="[]"/>
    <x v="1"/>
    <x v="1"/>
  </r>
  <r>
    <n v="0"/>
    <x v="24"/>
    <s v="True"/>
    <m/>
    <n v="0"/>
    <n v="0"/>
    <m/>
    <m/>
    <s v="USMF"/>
    <m/>
    <d v="2020-09-17T06:48:54"/>
    <m/>
    <d v="2020-09-17T00:00:00"/>
    <d v="2020-09-17T00:00:00"/>
    <m/>
    <x v="0"/>
    <m/>
    <m/>
    <m/>
    <x v="2"/>
    <x v="57"/>
    <m/>
    <x v="7"/>
    <s v="[]"/>
    <x v="1"/>
    <x v="1"/>
  </r>
  <r>
    <n v="0"/>
    <x v="24"/>
    <s v="True"/>
    <m/>
    <n v="0"/>
    <n v="0"/>
    <m/>
    <m/>
    <s v="USMF"/>
    <m/>
    <d v="2020-09-17T06:48:44"/>
    <m/>
    <d v="2020-09-17T00:00:00"/>
    <d v="2020-09-17T00:00:00"/>
    <m/>
    <x v="0"/>
    <m/>
    <m/>
    <m/>
    <x v="2"/>
    <x v="57"/>
    <m/>
    <x v="7"/>
    <s v="[]"/>
    <x v="1"/>
    <x v="1"/>
  </r>
  <r>
    <n v="0"/>
    <x v="24"/>
    <s v="True"/>
    <m/>
    <n v="0"/>
    <n v="0"/>
    <m/>
    <m/>
    <s v="USMF"/>
    <m/>
    <d v="2020-09-17T06:48:37"/>
    <m/>
    <d v="2020-09-17T00:00:00"/>
    <d v="2020-09-17T00:00:00"/>
    <m/>
    <x v="0"/>
    <m/>
    <m/>
    <m/>
    <x v="2"/>
    <x v="57"/>
    <m/>
    <x v="7"/>
    <s v="[]"/>
    <x v="1"/>
    <x v="1"/>
  </r>
  <r>
    <n v="121.75"/>
    <x v="8"/>
    <s v="True"/>
    <s v="USD1"/>
    <n v="0"/>
    <n v="0"/>
    <s v="2%D10"/>
    <d v="2020-09-26T00:00:00"/>
    <s v="USMF"/>
    <m/>
    <d v="2020-09-16T22:09:46"/>
    <s v="USD"/>
    <d v="2020-09-16T00:00:00"/>
    <d v="2020-10-16T00:00:00"/>
    <s v="RF_mulfaz"/>
    <x v="2"/>
    <s v="CHECK"/>
    <s v="Net30"/>
    <s v="11223344556677889900112233"/>
    <x v="0"/>
    <x v="58"/>
    <s v="US-111"/>
    <x v="0"/>
    <s v="[]"/>
    <x v="0"/>
    <x v="0"/>
  </r>
  <r>
    <n v="121.75"/>
    <x v="8"/>
    <s v="True"/>
    <s v="USD1"/>
    <n v="0"/>
    <n v="0"/>
    <s v="2%D10"/>
    <d v="2020-09-26T00:00:00"/>
    <s v="USMF"/>
    <m/>
    <d v="2020-09-16T18:23:33"/>
    <s v="USD"/>
    <d v="2020-09-16T00:00:00"/>
    <d v="2020-10-16T00:00:00"/>
    <s v="RF_vlfelh"/>
    <x v="2"/>
    <s v="CHECK"/>
    <s v="Net30"/>
    <s v="11223344556677889900112233"/>
    <x v="3"/>
    <x v="58"/>
    <s v="US-111"/>
    <x v="0"/>
    <s v="[]"/>
    <x v="0"/>
    <x v="0"/>
  </r>
  <r>
    <n v="0"/>
    <x v="24"/>
    <s v="True"/>
    <m/>
    <n v="0"/>
    <n v="0"/>
    <m/>
    <m/>
    <s v="USMF"/>
    <m/>
    <d v="2020-09-16T12:39:25"/>
    <m/>
    <d v="2020-09-16T00:00:00"/>
    <d v="2020-09-16T00:00:00"/>
    <m/>
    <x v="0"/>
    <m/>
    <m/>
    <m/>
    <x v="2"/>
    <x v="58"/>
    <m/>
    <x v="7"/>
    <s v="[]"/>
    <x v="1"/>
    <x v="1"/>
  </r>
  <r>
    <n v="0"/>
    <x v="24"/>
    <s v="True"/>
    <m/>
    <n v="0"/>
    <n v="0"/>
    <m/>
    <m/>
    <s v="USMF"/>
    <m/>
    <d v="2020-09-16T12:39:18"/>
    <m/>
    <d v="2020-09-16T00:00:00"/>
    <d v="2020-09-16T00:00:00"/>
    <m/>
    <x v="0"/>
    <m/>
    <m/>
    <m/>
    <x v="2"/>
    <x v="58"/>
    <m/>
    <x v="7"/>
    <s v="[]"/>
    <x v="1"/>
    <x v="1"/>
  </r>
  <r>
    <n v="0"/>
    <x v="24"/>
    <s v="True"/>
    <m/>
    <n v="0"/>
    <n v="0"/>
    <m/>
    <m/>
    <s v="USMF"/>
    <m/>
    <d v="2020-09-16T12:39:11"/>
    <m/>
    <d v="2020-09-16T00:00:00"/>
    <d v="2020-09-16T00:00:00"/>
    <m/>
    <x v="0"/>
    <m/>
    <m/>
    <m/>
    <x v="2"/>
    <x v="58"/>
    <m/>
    <x v="7"/>
    <s v="[]"/>
    <x v="1"/>
    <x v="1"/>
  </r>
  <r>
    <n v="0"/>
    <x v="24"/>
    <s v="True"/>
    <m/>
    <n v="0"/>
    <n v="0"/>
    <m/>
    <m/>
    <s v="USMF"/>
    <m/>
    <d v="2020-09-16T12:39:03"/>
    <m/>
    <d v="2020-09-16T00:00:00"/>
    <d v="2020-09-16T00:00:00"/>
    <m/>
    <x v="0"/>
    <m/>
    <m/>
    <m/>
    <x v="2"/>
    <x v="58"/>
    <m/>
    <x v="7"/>
    <s v="[]"/>
    <x v="1"/>
    <x v="1"/>
  </r>
  <r>
    <n v="0"/>
    <x v="24"/>
    <s v="True"/>
    <m/>
    <n v="0"/>
    <n v="0"/>
    <m/>
    <m/>
    <s v="USMF"/>
    <m/>
    <d v="2020-09-16T12:38:56"/>
    <m/>
    <d v="2020-09-16T00:00:00"/>
    <d v="2020-09-16T00:00:00"/>
    <m/>
    <x v="0"/>
    <m/>
    <m/>
    <m/>
    <x v="2"/>
    <x v="58"/>
    <m/>
    <x v="7"/>
    <s v="[]"/>
    <x v="1"/>
    <x v="1"/>
  </r>
  <r>
    <n v="0"/>
    <x v="24"/>
    <s v="True"/>
    <m/>
    <n v="0"/>
    <n v="0"/>
    <m/>
    <m/>
    <s v="USMF"/>
    <m/>
    <d v="2020-09-16T12:38:49"/>
    <m/>
    <d v="2020-09-16T00:00:00"/>
    <d v="2020-09-16T00:00:00"/>
    <m/>
    <x v="0"/>
    <m/>
    <m/>
    <m/>
    <x v="2"/>
    <x v="58"/>
    <m/>
    <x v="7"/>
    <s v="[]"/>
    <x v="1"/>
    <x v="1"/>
  </r>
  <r>
    <n v="100"/>
    <x v="1"/>
    <s v="True"/>
    <s v="USD1"/>
    <n v="2"/>
    <n v="2"/>
    <s v="2%D30"/>
    <d v="2020-10-16T00:00:00"/>
    <s v="USMF"/>
    <m/>
    <d v="2020-09-16T12:38:42"/>
    <s v="USD"/>
    <d v="2020-09-16T00:00:00"/>
    <d v="2020-09-26T00:00:00"/>
    <s v="160920remove1"/>
    <x v="0"/>
    <m/>
    <s v="Net10"/>
    <m/>
    <x v="4"/>
    <x v="58"/>
    <s v="1002"/>
    <x v="9"/>
    <s v="[]"/>
    <x v="0"/>
    <x v="0"/>
  </r>
  <r>
    <n v="0"/>
    <x v="24"/>
    <s v="True"/>
    <m/>
    <n v="0"/>
    <n v="0"/>
    <m/>
    <m/>
    <s v="USMF"/>
    <m/>
    <d v="2020-09-16T12:38:35"/>
    <m/>
    <d v="2020-09-16T00:00:00"/>
    <d v="2020-09-16T00:00:00"/>
    <m/>
    <x v="0"/>
    <m/>
    <m/>
    <m/>
    <x v="2"/>
    <x v="58"/>
    <m/>
    <x v="7"/>
    <s v="[]"/>
    <x v="1"/>
    <x v="1"/>
  </r>
  <r>
    <n v="0"/>
    <x v="24"/>
    <s v="True"/>
    <m/>
    <n v="0"/>
    <n v="0"/>
    <m/>
    <m/>
    <s v="USMF"/>
    <m/>
    <d v="2020-09-16T12:38:28"/>
    <m/>
    <d v="2020-09-16T00:00:00"/>
    <d v="2020-09-16T00:00:00"/>
    <m/>
    <x v="0"/>
    <m/>
    <m/>
    <m/>
    <x v="2"/>
    <x v="58"/>
    <m/>
    <x v="7"/>
    <s v="[]"/>
    <x v="1"/>
    <x v="1"/>
  </r>
  <r>
    <n v="0"/>
    <x v="24"/>
    <s v="True"/>
    <m/>
    <n v="0"/>
    <n v="0"/>
    <m/>
    <m/>
    <s v="USMF"/>
    <m/>
    <d v="2020-09-16T12:38:20"/>
    <m/>
    <d v="2020-09-16T00:00:00"/>
    <d v="2020-09-16T00:00:00"/>
    <m/>
    <x v="0"/>
    <m/>
    <m/>
    <m/>
    <x v="2"/>
    <x v="58"/>
    <m/>
    <x v="7"/>
    <s v="[]"/>
    <x v="1"/>
    <x v="1"/>
  </r>
  <r>
    <n v="0"/>
    <x v="24"/>
    <s v="True"/>
    <m/>
    <n v="0"/>
    <n v="0"/>
    <m/>
    <m/>
    <s v="USMF"/>
    <m/>
    <d v="2020-09-16T12:38:13"/>
    <m/>
    <d v="2020-09-16T00:00:00"/>
    <d v="2020-09-16T00:00:00"/>
    <m/>
    <x v="0"/>
    <m/>
    <m/>
    <m/>
    <x v="2"/>
    <x v="58"/>
    <m/>
    <x v="7"/>
    <s v="[]"/>
    <x v="1"/>
    <x v="1"/>
  </r>
  <r>
    <n v="0"/>
    <x v="24"/>
    <s v="True"/>
    <m/>
    <n v="0"/>
    <n v="0"/>
    <m/>
    <m/>
    <s v="USMF"/>
    <m/>
    <d v="2020-09-16T12:38:06"/>
    <m/>
    <d v="2020-09-16T00:00:00"/>
    <d v="2020-09-16T00:00:00"/>
    <m/>
    <x v="0"/>
    <m/>
    <m/>
    <m/>
    <x v="2"/>
    <x v="58"/>
    <m/>
    <x v="7"/>
    <s v="[]"/>
    <x v="1"/>
    <x v="1"/>
  </r>
  <r>
    <n v="121.75"/>
    <x v="8"/>
    <s v="True"/>
    <s v="USD1"/>
    <n v="0"/>
    <n v="0"/>
    <s v="2%D10"/>
    <d v="2020-09-26T00:00:00"/>
    <s v="USMF"/>
    <m/>
    <d v="2020-09-16T12:04:34"/>
    <s v="USD"/>
    <d v="2020-09-16T00:00:00"/>
    <d v="2020-10-16T00:00:00"/>
    <s v="RF_stivjo"/>
    <x v="2"/>
    <s v="CHECK"/>
    <s v="Net30"/>
    <s v="11223344556677889900112233"/>
    <x v="0"/>
    <x v="58"/>
    <s v="US-111"/>
    <x v="0"/>
    <s v="[]"/>
    <x v="0"/>
    <x v="0"/>
  </r>
  <r>
    <n v="100"/>
    <x v="1"/>
    <s v="True"/>
    <s v="USD1"/>
    <n v="2"/>
    <n v="2"/>
    <s v="2%D30"/>
    <d v="2020-10-16T00:00:00"/>
    <s v="USMF"/>
    <m/>
    <d v="2020-09-16T09:51:23"/>
    <s v="USD"/>
    <d v="2020-09-16T00:00:00"/>
    <d v="2020-09-26T00:00:00"/>
    <s v="16092011"/>
    <x v="0"/>
    <m/>
    <s v="Net10"/>
    <m/>
    <x v="4"/>
    <x v="58"/>
    <s v="1002"/>
    <x v="9"/>
    <s v="[]"/>
    <x v="0"/>
    <x v="0"/>
  </r>
  <r>
    <n v="100"/>
    <x v="1"/>
    <s v="True"/>
    <s v="USD1"/>
    <n v="2"/>
    <n v="2"/>
    <s v="2%D30"/>
    <d v="2020-10-16T00:00:00"/>
    <s v="USMF"/>
    <m/>
    <d v="2020-09-16T09:51:15"/>
    <s v="USD"/>
    <d v="2020-09-16T00:00:00"/>
    <d v="2020-09-26T00:00:00"/>
    <s v="160920tsting"/>
    <x v="0"/>
    <m/>
    <s v="Net10"/>
    <m/>
    <x v="2"/>
    <x v="58"/>
    <s v="1002"/>
    <x v="9"/>
    <s v="[]"/>
    <x v="0"/>
    <x v="0"/>
  </r>
  <r>
    <n v="0"/>
    <x v="24"/>
    <s v="True"/>
    <m/>
    <n v="0"/>
    <n v="0"/>
    <m/>
    <m/>
    <s v="USMF"/>
    <m/>
    <d v="2020-09-16T09:51:08"/>
    <m/>
    <d v="2020-09-16T00:00:00"/>
    <d v="2020-09-16T00:00:00"/>
    <m/>
    <x v="1"/>
    <m/>
    <m/>
    <m/>
    <x v="2"/>
    <x v="58"/>
    <m/>
    <x v="7"/>
    <s v="[]"/>
    <x v="1"/>
    <x v="1"/>
  </r>
  <r>
    <n v="0"/>
    <x v="24"/>
    <s v="True"/>
    <m/>
    <n v="0"/>
    <n v="0"/>
    <m/>
    <m/>
    <s v="USMF"/>
    <m/>
    <d v="2020-09-16T09:51:01"/>
    <m/>
    <d v="2020-09-16T00:00:00"/>
    <d v="2020-09-16T00:00:00"/>
    <m/>
    <x v="1"/>
    <m/>
    <m/>
    <m/>
    <x v="2"/>
    <x v="58"/>
    <m/>
    <x v="7"/>
    <s v="[]"/>
    <x v="1"/>
    <x v="1"/>
  </r>
  <r>
    <n v="0"/>
    <x v="24"/>
    <s v="True"/>
    <m/>
    <n v="0"/>
    <n v="0"/>
    <m/>
    <m/>
    <s v="USMF"/>
    <m/>
    <d v="2020-09-16T09:50:54"/>
    <m/>
    <d v="2020-09-16T00:00:00"/>
    <d v="2020-09-16T00:00:00"/>
    <m/>
    <x v="1"/>
    <m/>
    <m/>
    <m/>
    <x v="2"/>
    <x v="58"/>
    <m/>
    <x v="7"/>
    <s v="[]"/>
    <x v="1"/>
    <x v="1"/>
  </r>
  <r>
    <n v="0"/>
    <x v="24"/>
    <s v="True"/>
    <m/>
    <n v="0"/>
    <n v="0"/>
    <m/>
    <m/>
    <s v="USMF"/>
    <m/>
    <d v="2020-09-16T09:50:46"/>
    <m/>
    <d v="2020-09-16T00:00:00"/>
    <d v="2020-09-16T00:00:00"/>
    <m/>
    <x v="1"/>
    <m/>
    <m/>
    <m/>
    <x v="2"/>
    <x v="58"/>
    <m/>
    <x v="7"/>
    <s v="[]"/>
    <x v="1"/>
    <x v="1"/>
  </r>
  <r>
    <n v="0"/>
    <x v="24"/>
    <s v="True"/>
    <m/>
    <n v="0"/>
    <n v="0"/>
    <m/>
    <m/>
    <s v="USMF"/>
    <m/>
    <d v="2020-09-16T09:50:39"/>
    <m/>
    <d v="2020-09-16T00:00:00"/>
    <d v="2020-09-16T00:00:00"/>
    <m/>
    <x v="1"/>
    <m/>
    <m/>
    <m/>
    <x v="2"/>
    <x v="58"/>
    <m/>
    <x v="7"/>
    <s v="[]"/>
    <x v="1"/>
    <x v="1"/>
  </r>
  <r>
    <n v="0"/>
    <x v="24"/>
    <s v="True"/>
    <m/>
    <n v="0"/>
    <n v="0"/>
    <m/>
    <m/>
    <s v="USMF"/>
    <m/>
    <d v="2020-09-16T09:50:32"/>
    <m/>
    <d v="2020-09-16T00:00:00"/>
    <d v="2020-09-16T00:00:00"/>
    <m/>
    <x v="1"/>
    <m/>
    <m/>
    <m/>
    <x v="2"/>
    <x v="58"/>
    <m/>
    <x v="7"/>
    <s v="[]"/>
    <x v="1"/>
    <x v="1"/>
  </r>
  <r>
    <n v="100"/>
    <x v="1"/>
    <s v="True"/>
    <s v="USD1"/>
    <n v="2"/>
    <n v="2"/>
    <s v="2%D30"/>
    <d v="2020-10-16T00:00:00"/>
    <s v="USMF"/>
    <m/>
    <d v="2020-09-16T09:50:25"/>
    <s v="USD"/>
    <d v="2020-09-16T00:00:00"/>
    <d v="2020-09-26T00:00:00"/>
    <s v="suvin test"/>
    <x v="0"/>
    <m/>
    <s v="Net10"/>
    <m/>
    <x v="1"/>
    <x v="58"/>
    <s v="1002"/>
    <x v="9"/>
    <s v="[]"/>
    <x v="0"/>
    <x v="0"/>
  </r>
  <r>
    <n v="0"/>
    <x v="24"/>
    <s v="True"/>
    <m/>
    <n v="0"/>
    <n v="0"/>
    <m/>
    <m/>
    <s v="USMF"/>
    <m/>
    <d v="2020-09-16T09:50:18"/>
    <m/>
    <d v="2020-09-16T00:00:00"/>
    <d v="2020-09-16T00:00:00"/>
    <m/>
    <x v="1"/>
    <m/>
    <m/>
    <m/>
    <x v="2"/>
    <x v="58"/>
    <m/>
    <x v="7"/>
    <s v="[]"/>
    <x v="1"/>
    <x v="1"/>
  </r>
  <r>
    <n v="0"/>
    <x v="24"/>
    <s v="True"/>
    <m/>
    <n v="0"/>
    <n v="0"/>
    <m/>
    <m/>
    <s v="USMF"/>
    <m/>
    <d v="2020-09-16T09:50:10"/>
    <m/>
    <d v="2020-09-16T00:00:00"/>
    <d v="2020-09-16T00:00:00"/>
    <m/>
    <x v="1"/>
    <m/>
    <m/>
    <m/>
    <x v="2"/>
    <x v="58"/>
    <m/>
    <x v="7"/>
    <s v="[]"/>
    <x v="1"/>
    <x v="1"/>
  </r>
  <r>
    <n v="0"/>
    <x v="24"/>
    <s v="True"/>
    <m/>
    <n v="0"/>
    <n v="0"/>
    <m/>
    <m/>
    <s v="USMF"/>
    <m/>
    <d v="2020-09-16T09:50:03"/>
    <m/>
    <d v="2020-09-16T00:00:00"/>
    <d v="2020-09-16T00:00:00"/>
    <m/>
    <x v="1"/>
    <m/>
    <m/>
    <m/>
    <x v="2"/>
    <x v="58"/>
    <m/>
    <x v="7"/>
    <s v="[]"/>
    <x v="1"/>
    <x v="1"/>
  </r>
  <r>
    <n v="0"/>
    <x v="24"/>
    <s v="True"/>
    <m/>
    <n v="0"/>
    <n v="0"/>
    <m/>
    <m/>
    <s v="USMF"/>
    <m/>
    <d v="2020-09-16T06:04:03"/>
    <m/>
    <d v="2020-09-16T00:00:00"/>
    <d v="2020-09-16T00:00:00"/>
    <m/>
    <x v="2"/>
    <m/>
    <m/>
    <m/>
    <x v="2"/>
    <x v="58"/>
    <m/>
    <x v="7"/>
    <s v="[]"/>
    <x v="1"/>
    <x v="1"/>
  </r>
  <r>
    <n v="0"/>
    <x v="24"/>
    <s v="True"/>
    <m/>
    <n v="0"/>
    <n v="0"/>
    <m/>
    <m/>
    <s v="USMF"/>
    <m/>
    <d v="2020-09-16T06:03:55"/>
    <m/>
    <d v="2020-09-16T00:00:00"/>
    <d v="2020-09-16T00:00:00"/>
    <m/>
    <x v="2"/>
    <m/>
    <m/>
    <m/>
    <x v="2"/>
    <x v="58"/>
    <m/>
    <x v="7"/>
    <s v="[]"/>
    <x v="1"/>
    <x v="1"/>
  </r>
  <r>
    <n v="0"/>
    <x v="24"/>
    <s v="True"/>
    <m/>
    <n v="0"/>
    <n v="0"/>
    <m/>
    <m/>
    <s v="USMF"/>
    <m/>
    <d v="2020-09-16T06:03:48"/>
    <m/>
    <d v="2020-09-16T00:00:00"/>
    <d v="2020-09-16T00:00:00"/>
    <m/>
    <x v="2"/>
    <m/>
    <m/>
    <m/>
    <x v="2"/>
    <x v="58"/>
    <m/>
    <x v="7"/>
    <s v="[]"/>
    <x v="1"/>
    <x v="1"/>
  </r>
  <r>
    <n v="0"/>
    <x v="24"/>
    <s v="True"/>
    <m/>
    <n v="0"/>
    <n v="0"/>
    <m/>
    <m/>
    <s v="USMF"/>
    <m/>
    <d v="2020-09-16T06:03:40"/>
    <m/>
    <d v="2020-09-16T00:00:00"/>
    <d v="2020-09-16T00:00:00"/>
    <m/>
    <x v="2"/>
    <m/>
    <m/>
    <m/>
    <x v="2"/>
    <x v="58"/>
    <m/>
    <x v="7"/>
    <s v="[]"/>
    <x v="1"/>
    <x v="1"/>
  </r>
  <r>
    <n v="0"/>
    <x v="24"/>
    <s v="True"/>
    <m/>
    <n v="0"/>
    <n v="0"/>
    <m/>
    <m/>
    <s v="USMF"/>
    <m/>
    <d v="2020-09-16T06:03:32"/>
    <m/>
    <d v="2020-09-16T00:00:00"/>
    <d v="2020-09-16T00:00:00"/>
    <m/>
    <x v="2"/>
    <m/>
    <m/>
    <m/>
    <x v="2"/>
    <x v="58"/>
    <m/>
    <x v="7"/>
    <s v="[]"/>
    <x v="1"/>
    <x v="1"/>
  </r>
  <r>
    <n v="0"/>
    <x v="24"/>
    <s v="True"/>
    <m/>
    <n v="0"/>
    <n v="0"/>
    <m/>
    <m/>
    <s v="USMF"/>
    <m/>
    <d v="2020-09-16T06:03:25"/>
    <m/>
    <d v="2020-09-16T00:00:00"/>
    <d v="2020-09-16T00:00:00"/>
    <m/>
    <x v="2"/>
    <m/>
    <m/>
    <m/>
    <x v="2"/>
    <x v="58"/>
    <m/>
    <x v="7"/>
    <s v="[]"/>
    <x v="1"/>
    <x v="1"/>
  </r>
  <r>
    <n v="0"/>
    <x v="24"/>
    <s v="True"/>
    <m/>
    <n v="0"/>
    <n v="0"/>
    <m/>
    <m/>
    <s v="USMF"/>
    <m/>
    <d v="2020-09-16T06:03:18"/>
    <m/>
    <d v="2020-09-16T00:00:00"/>
    <d v="2020-09-16T00:00:00"/>
    <m/>
    <x v="2"/>
    <m/>
    <m/>
    <m/>
    <x v="2"/>
    <x v="58"/>
    <m/>
    <x v="7"/>
    <s v="[]"/>
    <x v="1"/>
    <x v="1"/>
  </r>
  <r>
    <n v="0"/>
    <x v="24"/>
    <s v="True"/>
    <m/>
    <n v="0"/>
    <n v="0"/>
    <m/>
    <m/>
    <s v="USMF"/>
    <m/>
    <d v="2020-09-16T06:03:11"/>
    <m/>
    <d v="2020-09-16T00:00:00"/>
    <d v="2020-09-16T00:00:00"/>
    <m/>
    <x v="2"/>
    <m/>
    <m/>
    <m/>
    <x v="2"/>
    <x v="58"/>
    <m/>
    <x v="7"/>
    <s v="[]"/>
    <x v="1"/>
    <x v="1"/>
  </r>
  <r>
    <n v="0"/>
    <x v="24"/>
    <s v="True"/>
    <m/>
    <n v="0"/>
    <n v="0"/>
    <m/>
    <m/>
    <s v="USMF"/>
    <m/>
    <d v="2020-09-16T06:03:03"/>
    <m/>
    <d v="2020-09-16T00:00:00"/>
    <d v="2020-09-16T00:00:00"/>
    <m/>
    <x v="2"/>
    <m/>
    <m/>
    <m/>
    <x v="2"/>
    <x v="58"/>
    <m/>
    <x v="7"/>
    <s v="[]"/>
    <x v="1"/>
    <x v="1"/>
  </r>
  <r>
    <n v="0"/>
    <x v="24"/>
    <s v="True"/>
    <m/>
    <n v="0"/>
    <n v="0"/>
    <m/>
    <m/>
    <s v="USMF"/>
    <m/>
    <d v="2020-09-16T06:02:56"/>
    <m/>
    <d v="2020-09-16T00:00:00"/>
    <d v="2020-09-16T00:00:00"/>
    <m/>
    <x v="2"/>
    <m/>
    <m/>
    <m/>
    <x v="2"/>
    <x v="58"/>
    <m/>
    <x v="7"/>
    <s v="[]"/>
    <x v="1"/>
    <x v="1"/>
  </r>
  <r>
    <n v="0"/>
    <x v="24"/>
    <s v="True"/>
    <m/>
    <n v="0"/>
    <n v="0"/>
    <m/>
    <m/>
    <s v="USMF"/>
    <m/>
    <d v="2020-09-16T06:02:49"/>
    <m/>
    <d v="2020-09-16T00:00:00"/>
    <d v="2020-09-16T00:00:00"/>
    <m/>
    <x v="2"/>
    <m/>
    <m/>
    <m/>
    <x v="2"/>
    <x v="58"/>
    <m/>
    <x v="7"/>
    <s v="[]"/>
    <x v="1"/>
    <x v="1"/>
  </r>
  <r>
    <n v="0"/>
    <x v="24"/>
    <s v="True"/>
    <m/>
    <n v="0"/>
    <n v="0"/>
    <m/>
    <m/>
    <s v="USMF"/>
    <m/>
    <d v="2020-09-16T06:02:42"/>
    <m/>
    <d v="2020-09-16T00:00:00"/>
    <d v="2020-09-16T00:00:00"/>
    <m/>
    <x v="2"/>
    <m/>
    <m/>
    <m/>
    <x v="2"/>
    <x v="58"/>
    <m/>
    <x v="7"/>
    <s v="[]"/>
    <x v="1"/>
    <x v="1"/>
  </r>
  <r>
    <n v="121.75"/>
    <x v="8"/>
    <s v="True"/>
    <s v="USD1"/>
    <n v="0"/>
    <n v="0"/>
    <s v="2%D10"/>
    <d v="2020-09-26T00:00:00"/>
    <s v="USMF"/>
    <m/>
    <d v="2020-09-16T05:40:52"/>
    <s v="USD"/>
    <d v="2020-09-16T00:00:00"/>
    <d v="2020-10-16T00:00:00"/>
    <s v="RF_fotlef"/>
    <x v="2"/>
    <s v="CHECK"/>
    <s v="Net30"/>
    <s v="11223344556677889900112233"/>
    <x v="0"/>
    <x v="58"/>
    <s v="US-111"/>
    <x v="0"/>
    <s v="[]"/>
    <x v="0"/>
    <x v="0"/>
  </r>
  <r>
    <n v="0"/>
    <x v="24"/>
    <s v="True"/>
    <m/>
    <n v="0"/>
    <n v="0"/>
    <m/>
    <m/>
    <s v="USMF"/>
    <m/>
    <d v="2020-09-16T05:10:53"/>
    <m/>
    <d v="2020-09-16T00:00:00"/>
    <d v="2020-09-16T00:00:00"/>
    <m/>
    <x v="1"/>
    <m/>
    <m/>
    <m/>
    <x v="2"/>
    <x v="58"/>
    <m/>
    <x v="7"/>
    <s v="[]"/>
    <x v="1"/>
    <x v="1"/>
  </r>
  <r>
    <n v="0"/>
    <x v="24"/>
    <s v="True"/>
    <m/>
    <n v="0"/>
    <n v="0"/>
    <m/>
    <m/>
    <s v="USMF"/>
    <m/>
    <d v="2020-09-16T05:10:46"/>
    <m/>
    <d v="2020-09-16T00:00:00"/>
    <d v="2020-09-16T00:00:00"/>
    <m/>
    <x v="1"/>
    <m/>
    <m/>
    <m/>
    <x v="2"/>
    <x v="58"/>
    <m/>
    <x v="7"/>
    <s v="[]"/>
    <x v="1"/>
    <x v="1"/>
  </r>
  <r>
    <n v="100"/>
    <x v="1"/>
    <s v="True"/>
    <s v="USD1"/>
    <n v="2"/>
    <n v="2"/>
    <s v="2%D30"/>
    <d v="2020-10-16T00:00:00"/>
    <s v="USMF"/>
    <m/>
    <d v="2020-09-16T05:10:36"/>
    <s v="USD"/>
    <d v="2020-09-16T00:00:00"/>
    <d v="2020-09-26T00:00:00"/>
    <s v="160920testing1"/>
    <x v="0"/>
    <m/>
    <s v="Net10"/>
    <m/>
    <x v="2"/>
    <x v="58"/>
    <s v="1002"/>
    <x v="9"/>
    <s v="[]"/>
    <x v="0"/>
    <x v="0"/>
  </r>
  <r>
    <n v="0"/>
    <x v="24"/>
    <s v="True"/>
    <m/>
    <n v="0"/>
    <n v="0"/>
    <m/>
    <m/>
    <s v="USMF"/>
    <m/>
    <d v="2020-09-16T05:10:26"/>
    <m/>
    <d v="2020-09-16T00:00:00"/>
    <d v="2020-09-16T00:00:00"/>
    <m/>
    <x v="1"/>
    <m/>
    <m/>
    <m/>
    <x v="2"/>
    <x v="58"/>
    <m/>
    <x v="7"/>
    <s v="[]"/>
    <x v="1"/>
    <x v="1"/>
  </r>
  <r>
    <n v="0"/>
    <x v="24"/>
    <s v="True"/>
    <m/>
    <n v="0"/>
    <n v="0"/>
    <m/>
    <m/>
    <s v="USMF"/>
    <m/>
    <d v="2020-09-16T05:10:19"/>
    <m/>
    <d v="2020-09-16T00:00:00"/>
    <d v="2020-09-16T00:00:00"/>
    <m/>
    <x v="1"/>
    <m/>
    <m/>
    <m/>
    <x v="2"/>
    <x v="58"/>
    <m/>
    <x v="7"/>
    <s v="[]"/>
    <x v="1"/>
    <x v="1"/>
  </r>
  <r>
    <n v="121.75"/>
    <x v="8"/>
    <s v="True"/>
    <s v="USD1"/>
    <n v="0"/>
    <n v="0"/>
    <s v="2%D10"/>
    <d v="2020-09-25T00:00:00"/>
    <s v="USMF"/>
    <m/>
    <d v="2020-09-15T20:41:25"/>
    <s v="USD"/>
    <d v="2020-09-15T00:00:00"/>
    <d v="2020-10-15T00:00:00"/>
    <s v="RF_myhcjh"/>
    <x v="2"/>
    <s v="CHECK"/>
    <s v="Net30"/>
    <s v="11223344556677889900112233"/>
    <x v="0"/>
    <x v="59"/>
    <s v="US-111"/>
    <x v="0"/>
    <s v="[]"/>
    <x v="0"/>
    <x v="0"/>
  </r>
  <r>
    <n v="121.75"/>
    <x v="8"/>
    <s v="True"/>
    <s v="USD1"/>
    <n v="0"/>
    <n v="0"/>
    <s v="2%D10"/>
    <d v="2020-09-25T00:00:00"/>
    <s v="USMF"/>
    <m/>
    <d v="2020-09-15T17:35:37"/>
    <s v="USD"/>
    <d v="2020-09-15T00:00:00"/>
    <d v="2020-10-15T00:00:00"/>
    <s v="RF_jeoqoy"/>
    <x v="2"/>
    <s v="CHECK"/>
    <s v="Net30"/>
    <s v="11223344556677889900112233"/>
    <x v="0"/>
    <x v="59"/>
    <s v="US-111"/>
    <x v="0"/>
    <s v="[]"/>
    <x v="0"/>
    <x v="0"/>
  </r>
  <r>
    <n v="470"/>
    <x v="21"/>
    <s v="True"/>
    <s v="USD1"/>
    <n v="9.4"/>
    <n v="9.4"/>
    <s v="2%D30"/>
    <d v="2020-10-15T00:00:00"/>
    <s v="USMF"/>
    <m/>
    <d v="2020-09-15T11:10:22"/>
    <s v="USD"/>
    <d v="2020-09-15T00:00:00"/>
    <d v="2020-09-25T00:00:00"/>
    <s v="150920excell1"/>
    <x v="0"/>
    <m/>
    <s v="Net10"/>
    <m/>
    <x v="0"/>
    <x v="59"/>
    <s v="1002"/>
    <x v="9"/>
    <s v="[]"/>
    <x v="0"/>
    <x v="0"/>
  </r>
  <r>
    <n v="470"/>
    <x v="21"/>
    <s v="True"/>
    <s v="USD1"/>
    <n v="9.4"/>
    <n v="9.4"/>
    <s v="2%D30"/>
    <d v="2020-10-15T00:00:00"/>
    <s v="USMF"/>
    <m/>
    <d v="2020-09-15T11:10:15"/>
    <s v="USD"/>
    <d v="2020-09-15T00:00:00"/>
    <d v="2020-09-25T00:00:00"/>
    <s v="150920excel2"/>
    <x v="0"/>
    <m/>
    <s v="Net10"/>
    <m/>
    <x v="0"/>
    <x v="59"/>
    <s v="1002"/>
    <x v="9"/>
    <s v="[]"/>
    <x v="0"/>
    <x v="0"/>
  </r>
  <r>
    <n v="470"/>
    <x v="21"/>
    <s v="True"/>
    <s v="USD1"/>
    <n v="9.4"/>
    <n v="9.4"/>
    <s v="2%D30"/>
    <d v="2020-10-15T00:00:00"/>
    <s v="USMF"/>
    <m/>
    <d v="2020-09-15T11:10:07"/>
    <s v="USD"/>
    <d v="2020-09-15T00:00:00"/>
    <d v="2020-09-25T00:00:00"/>
    <s v="150920manual1"/>
    <x v="0"/>
    <m/>
    <s v="Net10"/>
    <m/>
    <x v="0"/>
    <x v="59"/>
    <s v="1002"/>
    <x v="9"/>
    <s v="[]"/>
    <x v="0"/>
    <x v="0"/>
  </r>
  <r>
    <n v="0"/>
    <x v="24"/>
    <s v="True"/>
    <s v="USD1"/>
    <n v="0"/>
    <n v="0"/>
    <s v="2%D30"/>
    <d v="2020-10-15T00:00:00"/>
    <s v="USMF"/>
    <m/>
    <d v="2020-09-15T11:10:00"/>
    <m/>
    <d v="2020-09-15T00:00:00"/>
    <d v="2020-09-25T00:00:00"/>
    <m/>
    <x v="0"/>
    <m/>
    <s v="Net10"/>
    <m/>
    <x v="2"/>
    <x v="59"/>
    <s v="1002"/>
    <x v="9"/>
    <s v="[]"/>
    <x v="1"/>
    <x v="0"/>
  </r>
  <r>
    <n v="100"/>
    <x v="1"/>
    <s v="True"/>
    <s v="USD1"/>
    <n v="2"/>
    <n v="2"/>
    <s v="2%D30"/>
    <d v="2020-10-15T00:00:00"/>
    <s v="USMF"/>
    <m/>
    <d v="2020-09-15T11:09:53"/>
    <s v="USD"/>
    <d v="2020-09-15T00:00:00"/>
    <d v="2020-09-25T00:00:00"/>
    <s v="excel150920"/>
    <x v="0"/>
    <m/>
    <s v="Net10"/>
    <m/>
    <x v="2"/>
    <x v="59"/>
    <s v="1002"/>
    <x v="9"/>
    <s v="[]"/>
    <x v="0"/>
    <x v="0"/>
  </r>
  <r>
    <n v="0"/>
    <x v="24"/>
    <s v="True"/>
    <m/>
    <n v="0"/>
    <n v="0"/>
    <m/>
    <m/>
    <s v="USMF"/>
    <m/>
    <d v="2020-09-15T11:09:46"/>
    <m/>
    <d v="2020-09-15T00:00:00"/>
    <d v="2020-09-15T00:00:00"/>
    <m/>
    <x v="0"/>
    <m/>
    <m/>
    <m/>
    <x v="2"/>
    <x v="59"/>
    <m/>
    <x v="7"/>
    <s v="[]"/>
    <x v="1"/>
    <x v="1"/>
  </r>
  <r>
    <n v="0"/>
    <x v="24"/>
    <s v="True"/>
    <m/>
    <n v="0"/>
    <n v="0"/>
    <m/>
    <m/>
    <s v="USMF"/>
    <m/>
    <d v="2020-09-15T11:09:38"/>
    <m/>
    <d v="2020-09-15T00:00:00"/>
    <d v="2020-09-15T00:00:00"/>
    <m/>
    <x v="0"/>
    <m/>
    <m/>
    <m/>
    <x v="2"/>
    <x v="59"/>
    <m/>
    <x v="7"/>
    <s v="[]"/>
    <x v="1"/>
    <x v="1"/>
  </r>
  <r>
    <n v="0"/>
    <x v="24"/>
    <s v="True"/>
    <m/>
    <n v="0"/>
    <n v="0"/>
    <m/>
    <m/>
    <s v="USMF"/>
    <m/>
    <d v="2020-09-15T11:09:31"/>
    <m/>
    <d v="2020-09-15T00:00:00"/>
    <d v="2020-09-15T00:00:00"/>
    <m/>
    <x v="0"/>
    <m/>
    <m/>
    <m/>
    <x v="2"/>
    <x v="59"/>
    <m/>
    <x v="7"/>
    <s v="[]"/>
    <x v="1"/>
    <x v="1"/>
  </r>
  <r>
    <n v="0"/>
    <x v="24"/>
    <s v="True"/>
    <m/>
    <n v="0"/>
    <n v="0"/>
    <m/>
    <m/>
    <s v="USMF"/>
    <m/>
    <d v="2020-09-15T11:09:24"/>
    <m/>
    <d v="2020-09-15T00:00:00"/>
    <d v="2020-09-15T00:00:00"/>
    <m/>
    <x v="0"/>
    <m/>
    <m/>
    <m/>
    <x v="2"/>
    <x v="59"/>
    <m/>
    <x v="7"/>
    <s v="[]"/>
    <x v="1"/>
    <x v="1"/>
  </r>
  <r>
    <n v="0"/>
    <x v="24"/>
    <s v="True"/>
    <m/>
    <n v="0"/>
    <n v="0"/>
    <m/>
    <m/>
    <s v="USMF"/>
    <m/>
    <d v="2020-09-15T11:09:16"/>
    <m/>
    <d v="2020-09-15T00:00:00"/>
    <d v="2020-09-15T00:00:00"/>
    <m/>
    <x v="0"/>
    <m/>
    <m/>
    <m/>
    <x v="2"/>
    <x v="59"/>
    <m/>
    <x v="7"/>
    <s v="[]"/>
    <x v="1"/>
    <x v="1"/>
  </r>
  <r>
    <n v="0"/>
    <x v="24"/>
    <s v="True"/>
    <m/>
    <n v="0"/>
    <n v="0"/>
    <m/>
    <m/>
    <s v="USMF"/>
    <m/>
    <d v="2020-09-15T11:09:09"/>
    <m/>
    <d v="2020-09-15T00:00:00"/>
    <d v="2020-09-15T00:00:00"/>
    <m/>
    <x v="0"/>
    <m/>
    <m/>
    <m/>
    <x v="2"/>
    <x v="59"/>
    <m/>
    <x v="7"/>
    <s v="[]"/>
    <x v="1"/>
    <x v="1"/>
  </r>
  <r>
    <n v="0"/>
    <x v="24"/>
    <s v="True"/>
    <m/>
    <n v="0"/>
    <n v="0"/>
    <m/>
    <m/>
    <s v="USMF"/>
    <m/>
    <d v="2020-09-15T11:09:00"/>
    <m/>
    <d v="2020-09-15T00:00:00"/>
    <d v="2020-09-15T00:00:00"/>
    <m/>
    <x v="0"/>
    <m/>
    <m/>
    <m/>
    <x v="2"/>
    <x v="59"/>
    <m/>
    <x v="7"/>
    <s v="[]"/>
    <x v="1"/>
    <x v="1"/>
  </r>
  <r>
    <n v="100"/>
    <x v="1"/>
    <s v="True"/>
    <s v="USD1"/>
    <n v="2"/>
    <n v="2"/>
    <s v="2%D30"/>
    <d v="2020-10-15T00:00:00"/>
    <s v="USMF"/>
    <m/>
    <d v="2020-09-15T07:34:13"/>
    <s v="USD"/>
    <d v="2020-09-15T00:00:00"/>
    <d v="2020-09-25T00:00:00"/>
    <s v="150920splittest"/>
    <x v="0"/>
    <m/>
    <s v="Net10"/>
    <m/>
    <x v="2"/>
    <x v="59"/>
    <s v="1002"/>
    <x v="9"/>
    <s v="[]"/>
    <x v="0"/>
    <x v="0"/>
  </r>
  <r>
    <n v="1090"/>
    <x v="33"/>
    <s v="True"/>
    <s v="USD1"/>
    <n v="21.8"/>
    <n v="21.8"/>
    <s v="2%D30"/>
    <d v="2020-10-15T00:00:00"/>
    <s v="USMF"/>
    <m/>
    <d v="2020-09-15T07:34:05"/>
    <s v="USD"/>
    <d v="2020-09-15T00:00:00"/>
    <d v="2020-09-25T00:00:00"/>
    <s v="no 2 test"/>
    <x v="0"/>
    <m/>
    <s v="Net10"/>
    <m/>
    <x v="2"/>
    <x v="59"/>
    <s v="1002"/>
    <x v="9"/>
    <s v="[]"/>
    <x v="0"/>
    <x v="0"/>
  </r>
  <r>
    <n v="100"/>
    <x v="1"/>
    <s v="True"/>
    <s v="USD1"/>
    <n v="2"/>
    <n v="2"/>
    <s v="2%D30"/>
    <d v="2020-10-15T00:00:00"/>
    <s v="USMF"/>
    <m/>
    <d v="2020-09-15T07:33:58"/>
    <s v="USD"/>
    <d v="2020-09-15T00:00:00"/>
    <d v="2020-09-25T00:00:00"/>
    <s v="150920plittest2"/>
    <x v="0"/>
    <m/>
    <s v="Net10"/>
    <m/>
    <x v="2"/>
    <x v="59"/>
    <s v="1002"/>
    <x v="9"/>
    <s v="[]"/>
    <x v="0"/>
    <x v="0"/>
  </r>
  <r>
    <n v="100"/>
    <x v="1"/>
    <s v="True"/>
    <s v="USD1"/>
    <n v="2"/>
    <n v="2"/>
    <s v="2%D30"/>
    <d v="2020-10-15T00:00:00"/>
    <s v="USMF"/>
    <m/>
    <d v="2020-09-15T07:33:51"/>
    <s v="USD"/>
    <d v="2020-09-15T00:00:00"/>
    <d v="2020-09-25T00:00:00"/>
    <s v="1509split3"/>
    <x v="0"/>
    <m/>
    <s v="Net10"/>
    <m/>
    <x v="4"/>
    <x v="59"/>
    <s v="1002"/>
    <x v="9"/>
    <s v="[]"/>
    <x v="0"/>
    <x v="0"/>
  </r>
  <r>
    <n v="100"/>
    <x v="1"/>
    <s v="True"/>
    <s v="USD1"/>
    <n v="2"/>
    <n v="2"/>
    <s v="2%D30"/>
    <d v="2020-10-15T00:00:00"/>
    <s v="USMF"/>
    <m/>
    <d v="2020-09-15T07:33:44"/>
    <s v="USD"/>
    <d v="2020-09-15T00:00:00"/>
    <d v="2020-09-25T00:00:00"/>
    <s v="1509split4"/>
    <x v="0"/>
    <m/>
    <s v="Net10"/>
    <m/>
    <x v="2"/>
    <x v="59"/>
    <s v="1002"/>
    <x v="9"/>
    <s v="[]"/>
    <x v="0"/>
    <x v="0"/>
  </r>
  <r>
    <n v="100"/>
    <x v="1"/>
    <s v="True"/>
    <s v="USD1"/>
    <n v="2"/>
    <n v="2"/>
    <s v="2%D30"/>
    <d v="2020-10-15T00:00:00"/>
    <s v="USMF"/>
    <m/>
    <d v="2020-09-15T07:33:36"/>
    <s v="USD"/>
    <d v="2020-09-15T00:00:00"/>
    <d v="2020-09-25T00:00:00"/>
    <s v="150920split5"/>
    <x v="0"/>
    <m/>
    <s v="Net10"/>
    <m/>
    <x v="2"/>
    <x v="59"/>
    <s v="1002"/>
    <x v="9"/>
    <s v="[]"/>
    <x v="0"/>
    <x v="0"/>
  </r>
  <r>
    <n v="0"/>
    <x v="24"/>
    <s v="True"/>
    <m/>
    <n v="0"/>
    <n v="0"/>
    <m/>
    <m/>
    <s v="USMF"/>
    <m/>
    <d v="2020-09-15T07:33:30"/>
    <m/>
    <d v="2020-09-15T00:00:00"/>
    <d v="2020-09-15T00:00:00"/>
    <m/>
    <x v="0"/>
    <m/>
    <m/>
    <m/>
    <x v="2"/>
    <x v="59"/>
    <m/>
    <x v="7"/>
    <s v="[]"/>
    <x v="1"/>
    <x v="1"/>
  </r>
  <r>
    <n v="0"/>
    <x v="24"/>
    <s v="True"/>
    <m/>
    <n v="0"/>
    <n v="0"/>
    <m/>
    <m/>
    <s v="USMF"/>
    <m/>
    <d v="2020-09-15T07:33:22"/>
    <m/>
    <d v="2020-09-15T00:00:00"/>
    <d v="2020-09-15T00:00:00"/>
    <m/>
    <x v="0"/>
    <m/>
    <m/>
    <m/>
    <x v="2"/>
    <x v="59"/>
    <m/>
    <x v="7"/>
    <s v="[]"/>
    <x v="1"/>
    <x v="1"/>
  </r>
  <r>
    <n v="0"/>
    <x v="24"/>
    <s v="True"/>
    <m/>
    <n v="0"/>
    <n v="0"/>
    <m/>
    <m/>
    <s v="USMF"/>
    <m/>
    <d v="2020-09-15T07:33:15"/>
    <m/>
    <d v="2020-09-15T00:00:00"/>
    <d v="2020-09-15T00:00:00"/>
    <m/>
    <x v="0"/>
    <m/>
    <m/>
    <m/>
    <x v="2"/>
    <x v="59"/>
    <m/>
    <x v="7"/>
    <s v="[]"/>
    <x v="1"/>
    <x v="1"/>
  </r>
  <r>
    <n v="0"/>
    <x v="24"/>
    <s v="True"/>
    <m/>
    <n v="0"/>
    <n v="0"/>
    <m/>
    <m/>
    <s v="USMF"/>
    <m/>
    <d v="2020-09-15T07:33:08"/>
    <m/>
    <d v="2020-09-15T00:00:00"/>
    <d v="2020-09-15T00:00:00"/>
    <m/>
    <x v="0"/>
    <m/>
    <m/>
    <m/>
    <x v="2"/>
    <x v="59"/>
    <m/>
    <x v="7"/>
    <s v="[]"/>
    <x v="1"/>
    <x v="1"/>
  </r>
  <r>
    <n v="0"/>
    <x v="24"/>
    <s v="True"/>
    <m/>
    <n v="0"/>
    <n v="0"/>
    <m/>
    <m/>
    <s v="USMF"/>
    <m/>
    <d v="2020-09-15T07:33:01"/>
    <m/>
    <d v="2020-09-15T00:00:00"/>
    <d v="2020-09-15T00:00:00"/>
    <m/>
    <x v="0"/>
    <m/>
    <m/>
    <m/>
    <x v="2"/>
    <x v="59"/>
    <m/>
    <x v="7"/>
    <s v="[]"/>
    <x v="1"/>
    <x v="1"/>
  </r>
  <r>
    <n v="0"/>
    <x v="24"/>
    <s v="True"/>
    <m/>
    <n v="0"/>
    <n v="0"/>
    <m/>
    <m/>
    <s v="USMF"/>
    <m/>
    <d v="2020-09-15T07:32:54"/>
    <m/>
    <d v="2020-09-15T00:00:00"/>
    <d v="2020-09-15T00:00:00"/>
    <m/>
    <x v="0"/>
    <m/>
    <m/>
    <m/>
    <x v="2"/>
    <x v="59"/>
    <m/>
    <x v="7"/>
    <s v="[]"/>
    <x v="1"/>
    <x v="1"/>
  </r>
  <r>
    <n v="121.75"/>
    <x v="8"/>
    <s v="True"/>
    <s v="USD1"/>
    <n v="0"/>
    <n v="0"/>
    <s v="2%D10"/>
    <d v="2020-09-25T00:00:00"/>
    <s v="USMF"/>
    <m/>
    <d v="2020-09-15T07:04:58"/>
    <s v="USD"/>
    <d v="2020-09-15T00:00:00"/>
    <d v="2020-10-15T00:00:00"/>
    <s v="RF_qjcdnq"/>
    <x v="2"/>
    <s v="CHECK"/>
    <s v="Net30"/>
    <s v="11223344556677889900112233"/>
    <x v="0"/>
    <x v="59"/>
    <s v="US-111"/>
    <x v="0"/>
    <s v="[]"/>
    <x v="0"/>
    <x v="0"/>
  </r>
  <r>
    <n v="121.75"/>
    <x v="8"/>
    <s v="True"/>
    <s v="USD1"/>
    <n v="0"/>
    <n v="0"/>
    <s v="2%D10"/>
    <d v="2020-09-25T00:00:00"/>
    <s v="USMF"/>
    <m/>
    <d v="2020-09-15T04:40:17"/>
    <s v="USD"/>
    <d v="2020-09-15T00:00:00"/>
    <d v="2020-10-15T00:00:00"/>
    <s v="RF_tsrwdt"/>
    <x v="2"/>
    <s v="CHECK"/>
    <s v="Net30"/>
    <s v="11223344556677889900112233"/>
    <x v="0"/>
    <x v="59"/>
    <s v="US-111"/>
    <x v="0"/>
    <s v="[]"/>
    <x v="0"/>
    <x v="0"/>
  </r>
  <r>
    <n v="121.75"/>
    <x v="8"/>
    <s v="True"/>
    <s v="USD1"/>
    <n v="0"/>
    <n v="0"/>
    <s v="2%D10"/>
    <d v="2020-09-24T00:00:00"/>
    <s v="USMF"/>
    <m/>
    <d v="2020-09-14T20:11:13"/>
    <s v="USD"/>
    <d v="2020-09-14T00:00:00"/>
    <d v="2020-10-14T00:00:00"/>
    <s v="RF_klftnk"/>
    <x v="2"/>
    <s v="CHECK"/>
    <s v="Net30"/>
    <s v="11223344556677889900112233"/>
    <x v="0"/>
    <x v="60"/>
    <s v="US-111"/>
    <x v="0"/>
    <s v="[]"/>
    <x v="0"/>
    <x v="0"/>
  </r>
  <r>
    <n v="121.75"/>
    <x v="8"/>
    <s v="True"/>
    <s v="USD1"/>
    <n v="0"/>
    <n v="0"/>
    <s v="2%D10"/>
    <d v="2020-09-24T00:00:00"/>
    <s v="USMF"/>
    <m/>
    <d v="2020-09-14T17:06:53"/>
    <s v="USD"/>
    <d v="2020-09-14T00:00:00"/>
    <d v="2020-10-14T00:00:00"/>
    <s v="RF_fraknb"/>
    <x v="2"/>
    <s v="CHECK"/>
    <s v="Net30"/>
    <s v="11223344556677889900112233"/>
    <x v="0"/>
    <x v="60"/>
    <s v="US-111"/>
    <x v="0"/>
    <s v="[]"/>
    <x v="0"/>
    <x v="0"/>
  </r>
  <r>
    <n v="121.75"/>
    <x v="8"/>
    <s v="True"/>
    <s v="USD1"/>
    <n v="0"/>
    <n v="0"/>
    <s v="2%D10"/>
    <d v="2020-09-24T00:00:00"/>
    <s v="USMF"/>
    <m/>
    <d v="2020-09-14T15:19:08"/>
    <s v="USD"/>
    <d v="2020-09-14T00:00:00"/>
    <d v="2020-10-14T00:00:00"/>
    <s v="RF_zxijry"/>
    <x v="2"/>
    <s v="CHECK"/>
    <s v="Net30"/>
    <s v="11223344556677889900112233"/>
    <x v="0"/>
    <x v="60"/>
    <s v="US-111"/>
    <x v="0"/>
    <s v="[]"/>
    <x v="0"/>
    <x v="0"/>
  </r>
  <r>
    <n v="0"/>
    <x v="24"/>
    <s v="True"/>
    <s v="new bank"/>
    <n v="0"/>
    <n v="0"/>
    <s v="2%D60"/>
    <d v="2020-11-13T00:00:00"/>
    <s v="USMF"/>
    <m/>
    <d v="2020-09-14T14:13:16"/>
    <m/>
    <d v="2020-09-14T00:00:00"/>
    <d v="2020-10-14T00:00:00"/>
    <m/>
    <x v="2"/>
    <s v="CHECK"/>
    <s v="Net30"/>
    <m/>
    <x v="5"/>
    <x v="60"/>
    <s v="US-105"/>
    <x v="13"/>
    <s v="[]"/>
    <x v="1"/>
    <x v="0"/>
  </r>
  <r>
    <n v="100"/>
    <x v="1"/>
    <s v="True"/>
    <s v="USD1"/>
    <n v="2"/>
    <n v="2"/>
    <s v="2%D30"/>
    <d v="2020-10-14T00:00:00"/>
    <s v="USMF"/>
    <m/>
    <d v="2020-09-14T11:38:40"/>
    <s v="USD"/>
    <d v="2020-09-14T00:00:00"/>
    <d v="2020-09-24T00:00:00"/>
    <s v="mobile140920"/>
    <x v="0"/>
    <m/>
    <s v="Net10"/>
    <m/>
    <x v="1"/>
    <x v="60"/>
    <s v="1002"/>
    <x v="9"/>
    <s v="[]"/>
    <x v="0"/>
    <x v="0"/>
  </r>
  <r>
    <n v="470"/>
    <x v="21"/>
    <s v="True"/>
    <s v="USD1"/>
    <n v="9.4"/>
    <n v="9.4"/>
    <s v="2%D30"/>
    <d v="2020-10-14T00:00:00"/>
    <s v="USMF"/>
    <m/>
    <d v="2020-09-14T11:38:32"/>
    <s v="USD"/>
    <d v="2020-09-14T00:00:00"/>
    <d v="2020-09-24T00:00:00"/>
    <s v="140920bbbb"/>
    <x v="0"/>
    <m/>
    <s v="Net10"/>
    <m/>
    <x v="2"/>
    <x v="60"/>
    <s v="1002"/>
    <x v="9"/>
    <s v="[]"/>
    <x v="0"/>
    <x v="0"/>
  </r>
  <r>
    <n v="0"/>
    <x v="24"/>
    <s v="True"/>
    <m/>
    <n v="0"/>
    <n v="0"/>
    <m/>
    <m/>
    <s v="USMF"/>
    <m/>
    <d v="2020-09-14T11:38:24"/>
    <m/>
    <d v="2020-09-14T00:00:00"/>
    <d v="2020-09-14T00:00:00"/>
    <m/>
    <x v="0"/>
    <m/>
    <m/>
    <m/>
    <x v="2"/>
    <x v="60"/>
    <m/>
    <x v="7"/>
    <s v="[]"/>
    <x v="1"/>
    <x v="1"/>
  </r>
  <r>
    <n v="100"/>
    <x v="1"/>
    <s v="True"/>
    <m/>
    <n v="1"/>
    <n v="1"/>
    <s v="1%D07"/>
    <d v="2020-09-21T00:00:00"/>
    <s v="USMF"/>
    <m/>
    <d v="2020-09-14T11:38:16"/>
    <s v="USD"/>
    <d v="2020-09-14T00:00:00"/>
    <d v="2020-10-14T00:00:00"/>
    <s v="140920excel7"/>
    <x v="0"/>
    <s v="CHECK"/>
    <s v="Net30"/>
    <m/>
    <x v="2"/>
    <x v="60"/>
    <s v="US-106"/>
    <x v="12"/>
    <s v="[]"/>
    <x v="0"/>
    <x v="0"/>
  </r>
  <r>
    <n v="0"/>
    <x v="24"/>
    <s v="True"/>
    <m/>
    <n v="0"/>
    <n v="0"/>
    <m/>
    <m/>
    <s v="USMF"/>
    <m/>
    <d v="2020-09-14T11:38:09"/>
    <m/>
    <d v="2020-09-14T00:00:00"/>
    <d v="2020-09-14T00:00:00"/>
    <m/>
    <x v="0"/>
    <m/>
    <m/>
    <m/>
    <x v="2"/>
    <x v="60"/>
    <m/>
    <x v="7"/>
    <s v="[]"/>
    <x v="1"/>
    <x v="1"/>
  </r>
  <r>
    <n v="0"/>
    <x v="24"/>
    <s v="True"/>
    <m/>
    <n v="0"/>
    <n v="0"/>
    <m/>
    <m/>
    <s v="USMF"/>
    <m/>
    <d v="2020-09-14T11:38:02"/>
    <m/>
    <d v="2020-09-14T00:00:00"/>
    <d v="2020-09-14T00:00:00"/>
    <m/>
    <x v="0"/>
    <m/>
    <m/>
    <m/>
    <x v="2"/>
    <x v="60"/>
    <m/>
    <x v="7"/>
    <s v="[]"/>
    <x v="1"/>
    <x v="1"/>
  </r>
  <r>
    <n v="0"/>
    <x v="24"/>
    <s v="True"/>
    <m/>
    <n v="0"/>
    <n v="0"/>
    <m/>
    <m/>
    <s v="USMF"/>
    <m/>
    <d v="2020-09-14T11:37:55"/>
    <m/>
    <d v="2020-09-14T00:00:00"/>
    <d v="2020-09-14T00:00:00"/>
    <m/>
    <x v="0"/>
    <m/>
    <m/>
    <m/>
    <x v="2"/>
    <x v="60"/>
    <m/>
    <x v="7"/>
    <s v="[]"/>
    <x v="1"/>
    <x v="1"/>
  </r>
  <r>
    <n v="0"/>
    <x v="24"/>
    <s v="True"/>
    <m/>
    <n v="0"/>
    <n v="0"/>
    <m/>
    <m/>
    <s v="USMF"/>
    <m/>
    <d v="2020-09-14T11:37:47"/>
    <m/>
    <d v="2020-09-14T00:00:00"/>
    <d v="2020-09-14T00:00:00"/>
    <m/>
    <x v="0"/>
    <m/>
    <m/>
    <m/>
    <x v="2"/>
    <x v="60"/>
    <m/>
    <x v="7"/>
    <s v="[]"/>
    <x v="1"/>
    <x v="1"/>
  </r>
  <r>
    <n v="0"/>
    <x v="24"/>
    <s v="True"/>
    <m/>
    <n v="0"/>
    <n v="0"/>
    <m/>
    <m/>
    <s v="USMF"/>
    <m/>
    <d v="2020-09-14T11:37:40"/>
    <m/>
    <d v="2020-09-14T00:00:00"/>
    <d v="2020-09-14T00:00:00"/>
    <m/>
    <x v="0"/>
    <m/>
    <m/>
    <m/>
    <x v="2"/>
    <x v="60"/>
    <m/>
    <x v="7"/>
    <s v="[]"/>
    <x v="1"/>
    <x v="1"/>
  </r>
  <r>
    <n v="0"/>
    <x v="24"/>
    <s v="True"/>
    <m/>
    <n v="0"/>
    <n v="0"/>
    <m/>
    <m/>
    <s v="USMF"/>
    <m/>
    <d v="2020-09-14T11:37:33"/>
    <m/>
    <d v="2020-09-14T00:00:00"/>
    <d v="2020-09-14T00:00:00"/>
    <m/>
    <x v="0"/>
    <m/>
    <m/>
    <m/>
    <x v="2"/>
    <x v="60"/>
    <m/>
    <x v="7"/>
    <s v="[]"/>
    <x v="1"/>
    <x v="1"/>
  </r>
  <r>
    <n v="0"/>
    <x v="24"/>
    <s v="True"/>
    <m/>
    <n v="0"/>
    <n v="0"/>
    <m/>
    <m/>
    <s v="USMF"/>
    <m/>
    <d v="2020-09-14T11:37:26"/>
    <m/>
    <d v="2020-09-14T00:00:00"/>
    <d v="2020-09-14T00:00:00"/>
    <m/>
    <x v="0"/>
    <m/>
    <m/>
    <m/>
    <x v="2"/>
    <x v="60"/>
    <m/>
    <x v="7"/>
    <s v="[]"/>
    <x v="1"/>
    <x v="1"/>
  </r>
  <r>
    <n v="0"/>
    <x v="24"/>
    <s v="True"/>
    <m/>
    <n v="0"/>
    <n v="0"/>
    <m/>
    <m/>
    <s v="USMF"/>
    <m/>
    <d v="2020-09-14T11:37:19"/>
    <m/>
    <d v="2020-09-14T00:00:00"/>
    <d v="2020-09-14T00:00:00"/>
    <m/>
    <x v="0"/>
    <m/>
    <m/>
    <m/>
    <x v="2"/>
    <x v="60"/>
    <m/>
    <x v="7"/>
    <s v="[]"/>
    <x v="1"/>
    <x v="1"/>
  </r>
  <r>
    <n v="121.75"/>
    <x v="8"/>
    <s v="True"/>
    <s v="USD1"/>
    <n v="0"/>
    <n v="0"/>
    <s v="2%D10"/>
    <d v="2020-09-24T00:00:00"/>
    <s v="USMF"/>
    <m/>
    <d v="2020-09-14T11:10:31"/>
    <s v="USD"/>
    <d v="2020-09-14T00:00:00"/>
    <d v="2020-10-14T00:00:00"/>
    <s v="RF_kqiucp"/>
    <x v="2"/>
    <s v="CHECK"/>
    <s v="Net30"/>
    <s v="11223344556677889900112233"/>
    <x v="0"/>
    <x v="60"/>
    <s v="US-111"/>
    <x v="0"/>
    <s v="[]"/>
    <x v="0"/>
    <x v="0"/>
  </r>
  <r>
    <n v="121.75"/>
    <x v="8"/>
    <s v="True"/>
    <s v="USD1"/>
    <n v="0"/>
    <n v="0"/>
    <s v="2%D10"/>
    <d v="2020-09-24T00:00:00"/>
    <s v="USMF"/>
    <m/>
    <d v="2020-09-14T09:41:36"/>
    <s v="USD"/>
    <d v="2020-09-14T00:00:00"/>
    <d v="2020-10-14T00:00:00"/>
    <s v="RF_mwrozn"/>
    <x v="2"/>
    <s v="CHECK"/>
    <s v="Net30"/>
    <s v="11223344556677889900112233"/>
    <x v="0"/>
    <x v="60"/>
    <s v="US-111"/>
    <x v="0"/>
    <s v="[]"/>
    <x v="0"/>
    <x v="0"/>
  </r>
  <r>
    <n v="121.75"/>
    <x v="8"/>
    <s v="True"/>
    <s v="USD1"/>
    <n v="0"/>
    <n v="0"/>
    <s v="2%D10"/>
    <d v="2020-09-24T00:00:00"/>
    <s v="USMF"/>
    <m/>
    <d v="2020-09-14T07:56:44"/>
    <s v="USD"/>
    <d v="2020-09-14T00:00:00"/>
    <d v="2020-10-14T00:00:00"/>
    <s v="RF_bkwrzj"/>
    <x v="2"/>
    <s v="CHECK"/>
    <s v="Net30"/>
    <s v="11223344556677889900112233"/>
    <x v="0"/>
    <x v="60"/>
    <s v="US-111"/>
    <x v="0"/>
    <s v="[]"/>
    <x v="0"/>
    <x v="0"/>
  </r>
  <r>
    <n v="0"/>
    <x v="24"/>
    <s v="True"/>
    <s v="USD1"/>
    <n v="0"/>
    <n v="0"/>
    <s v="0.5%D10"/>
    <d v="2020-09-24T00:00:00"/>
    <s v="USMF"/>
    <m/>
    <d v="2020-09-14T07:05:14"/>
    <m/>
    <d v="2020-09-14T00:00:00"/>
    <d v="2020-10-14T00:00:00"/>
    <m/>
    <x v="2"/>
    <s v="CHECK"/>
    <s v="Net30"/>
    <m/>
    <x v="5"/>
    <x v="60"/>
    <s v="1001"/>
    <x v="11"/>
    <s v="[]"/>
    <x v="1"/>
    <x v="0"/>
  </r>
  <r>
    <n v="100"/>
    <x v="1"/>
    <s v="True"/>
    <s v="USD1"/>
    <n v="0"/>
    <n v="0"/>
    <s v="2%D30"/>
    <d v="2020-10-14T00:00:00"/>
    <s v="USMF"/>
    <m/>
    <d v="2020-09-14T07:03:04"/>
    <s v="USD"/>
    <d v="2020-09-14T00:00:00"/>
    <d v="2020-09-15T00:00:00"/>
    <s v="AMO14092020-1"/>
    <x v="2"/>
    <m/>
    <s v="Net1"/>
    <m/>
    <x v="1"/>
    <x v="60"/>
    <s v="1002"/>
    <x v="9"/>
    <s v="[]"/>
    <x v="0"/>
    <x v="0"/>
  </r>
  <r>
    <n v="100"/>
    <x v="1"/>
    <s v="True"/>
    <s v="USD1"/>
    <n v="0"/>
    <n v="0"/>
    <s v="2%D30"/>
    <d v="2020-10-14T00:00:00"/>
    <s v="USMF"/>
    <m/>
    <d v="2020-09-14T06:59:36"/>
    <s v="USD"/>
    <d v="2020-09-14T00:00:00"/>
    <d v="2020-09-24T00:00:00"/>
    <s v="AMO14092020"/>
    <x v="2"/>
    <m/>
    <s v="Net10"/>
    <m/>
    <x v="1"/>
    <x v="60"/>
    <s v="1002"/>
    <x v="9"/>
    <s v="[]"/>
    <x v="0"/>
    <x v="0"/>
  </r>
  <r>
    <n v="100"/>
    <x v="1"/>
    <s v="True"/>
    <s v="USD1"/>
    <n v="2"/>
    <n v="2"/>
    <s v="2%D30"/>
    <d v="2020-10-14T00:00:00"/>
    <s v="USMF"/>
    <m/>
    <d v="2020-09-14T05:36:03"/>
    <s v="USD"/>
    <d v="2020-09-14T00:00:00"/>
    <d v="2020-09-24T00:00:00"/>
    <s v="140920project1"/>
    <x v="0"/>
    <m/>
    <s v="Net10"/>
    <m/>
    <x v="0"/>
    <x v="60"/>
    <s v="1002"/>
    <x v="9"/>
    <s v="[]"/>
    <x v="0"/>
    <x v="0"/>
  </r>
  <r>
    <n v="100"/>
    <x v="1"/>
    <s v="True"/>
    <s v="USD1"/>
    <n v="2"/>
    <n v="2"/>
    <s v="2%D30"/>
    <d v="2020-10-14T00:00:00"/>
    <s v="USMF"/>
    <m/>
    <d v="2020-09-14T05:35:55"/>
    <s v="USD"/>
    <d v="2020-09-14T00:00:00"/>
    <d v="2020-09-24T00:00:00"/>
    <s v="140920project2"/>
    <x v="0"/>
    <m/>
    <s v="Net10"/>
    <m/>
    <x v="1"/>
    <x v="60"/>
    <s v="1002"/>
    <x v="9"/>
    <s v="[]"/>
    <x v="0"/>
    <x v="0"/>
  </r>
  <r>
    <n v="100"/>
    <x v="1"/>
    <s v="True"/>
    <s v="USD1"/>
    <n v="2"/>
    <n v="2"/>
    <s v="2%D30"/>
    <d v="2020-10-14T00:00:00"/>
    <s v="USMF"/>
    <m/>
    <d v="2020-09-14T05:35:47"/>
    <s v="USD"/>
    <d v="2020-09-14T00:00:00"/>
    <d v="2020-09-24T00:00:00"/>
    <s v="140920project3"/>
    <x v="0"/>
    <m/>
    <s v="Net10"/>
    <m/>
    <x v="4"/>
    <x v="60"/>
    <s v="1002"/>
    <x v="9"/>
    <s v="[]"/>
    <x v="0"/>
    <x v="0"/>
  </r>
  <r>
    <n v="100"/>
    <x v="1"/>
    <s v="True"/>
    <s v="USD1"/>
    <n v="2"/>
    <n v="2"/>
    <s v="2%D30"/>
    <d v="2020-10-14T00:00:00"/>
    <s v="USMF"/>
    <m/>
    <d v="2020-09-14T05:35:40"/>
    <s v="USD"/>
    <d v="2020-09-14T00:00:00"/>
    <d v="2020-09-24T00:00:00"/>
    <s v="140920project4"/>
    <x v="0"/>
    <m/>
    <s v="Net10"/>
    <m/>
    <x v="4"/>
    <x v="60"/>
    <s v="1002"/>
    <x v="9"/>
    <s v="[]"/>
    <x v="0"/>
    <x v="0"/>
  </r>
  <r>
    <n v="100"/>
    <x v="1"/>
    <s v="True"/>
    <s v="USD1"/>
    <n v="2"/>
    <n v="2"/>
    <s v="2%D30"/>
    <d v="2020-10-14T00:00:00"/>
    <s v="USMF"/>
    <m/>
    <d v="2020-09-14T05:35:33"/>
    <s v="USD"/>
    <d v="2020-09-14T00:00:00"/>
    <d v="2020-09-24T00:00:00"/>
    <s v="140920excel1"/>
    <x v="0"/>
    <m/>
    <s v="Net10"/>
    <m/>
    <x v="2"/>
    <x v="60"/>
    <s v="1002"/>
    <x v="9"/>
    <s v="[]"/>
    <x v="0"/>
    <x v="0"/>
  </r>
  <r>
    <n v="100"/>
    <x v="1"/>
    <s v="True"/>
    <s v="USD1"/>
    <n v="2"/>
    <n v="2"/>
    <s v="2%D30"/>
    <d v="2020-10-14T00:00:00"/>
    <s v="USMF"/>
    <m/>
    <d v="2020-09-14T05:35:26"/>
    <s v="USD"/>
    <d v="2020-09-14T00:00:00"/>
    <d v="2020-09-24T00:00:00"/>
    <s v="AMO1409202-3"/>
    <x v="0"/>
    <m/>
    <s v="Net10"/>
    <m/>
    <x v="1"/>
    <x v="60"/>
    <s v="1002"/>
    <x v="9"/>
    <s v="[]"/>
    <x v="0"/>
    <x v="0"/>
  </r>
  <r>
    <n v="0"/>
    <x v="24"/>
    <s v="True"/>
    <m/>
    <n v="0"/>
    <n v="0"/>
    <m/>
    <m/>
    <s v="USMF"/>
    <m/>
    <d v="2020-09-14T05:35:18"/>
    <m/>
    <d v="2020-09-14T00:00:00"/>
    <d v="2020-09-14T00:00:00"/>
    <m/>
    <x v="0"/>
    <m/>
    <m/>
    <m/>
    <x v="2"/>
    <x v="60"/>
    <m/>
    <x v="7"/>
    <s v="[]"/>
    <x v="1"/>
    <x v="1"/>
  </r>
  <r>
    <n v="0"/>
    <x v="24"/>
    <s v="True"/>
    <m/>
    <n v="0"/>
    <n v="0"/>
    <m/>
    <m/>
    <s v="USMF"/>
    <m/>
    <d v="2020-09-14T05:35:12"/>
    <m/>
    <d v="2020-09-14T00:00:00"/>
    <d v="2020-09-14T00:00:00"/>
    <m/>
    <x v="0"/>
    <m/>
    <m/>
    <m/>
    <x v="2"/>
    <x v="60"/>
    <m/>
    <x v="7"/>
    <s v="[]"/>
    <x v="1"/>
    <x v="1"/>
  </r>
  <r>
    <n v="0"/>
    <x v="24"/>
    <s v="True"/>
    <m/>
    <n v="0"/>
    <n v="0"/>
    <m/>
    <m/>
    <s v="USMF"/>
    <m/>
    <d v="2020-09-14T05:35:04"/>
    <m/>
    <d v="2020-09-14T00:00:00"/>
    <d v="2020-09-14T00:00:00"/>
    <m/>
    <x v="2"/>
    <m/>
    <m/>
    <m/>
    <x v="2"/>
    <x v="60"/>
    <m/>
    <x v="7"/>
    <s v="[]"/>
    <x v="1"/>
    <x v="1"/>
  </r>
  <r>
    <n v="0"/>
    <x v="24"/>
    <s v="True"/>
    <m/>
    <n v="0"/>
    <n v="0"/>
    <m/>
    <m/>
    <s v="USMF"/>
    <m/>
    <d v="2020-09-14T05:34:57"/>
    <m/>
    <d v="2020-09-14T00:00:00"/>
    <d v="2020-09-14T00:00:00"/>
    <m/>
    <x v="2"/>
    <m/>
    <m/>
    <m/>
    <x v="2"/>
    <x v="60"/>
    <m/>
    <x v="7"/>
    <s v="[]"/>
    <x v="1"/>
    <x v="1"/>
  </r>
  <r>
    <n v="0"/>
    <x v="24"/>
    <s v="True"/>
    <m/>
    <n v="0"/>
    <n v="0"/>
    <m/>
    <m/>
    <s v="USMF"/>
    <m/>
    <d v="2020-09-14T05:34:49"/>
    <m/>
    <d v="2020-09-14T00:00:00"/>
    <d v="2020-09-14T00:00:00"/>
    <m/>
    <x v="2"/>
    <m/>
    <m/>
    <m/>
    <x v="2"/>
    <x v="60"/>
    <m/>
    <x v="7"/>
    <s v="[]"/>
    <x v="1"/>
    <x v="1"/>
  </r>
  <r>
    <n v="0"/>
    <x v="24"/>
    <s v="True"/>
    <m/>
    <n v="0"/>
    <n v="0"/>
    <m/>
    <m/>
    <s v="USMF"/>
    <m/>
    <d v="2020-09-14T05:34:42"/>
    <m/>
    <d v="2020-09-14T00:00:00"/>
    <d v="2020-09-14T00:00:00"/>
    <m/>
    <x v="2"/>
    <m/>
    <m/>
    <m/>
    <x v="2"/>
    <x v="60"/>
    <m/>
    <x v="7"/>
    <s v="[]"/>
    <x v="1"/>
    <x v="1"/>
  </r>
  <r>
    <n v="121.75"/>
    <x v="8"/>
    <s v="True"/>
    <s v="USD1"/>
    <n v="0"/>
    <n v="0"/>
    <s v="2%D10"/>
    <d v="2020-09-24T00:00:00"/>
    <s v="USMF"/>
    <m/>
    <d v="2020-09-14T04:41:13"/>
    <s v="USD"/>
    <d v="2020-09-14T00:00:00"/>
    <d v="2020-10-14T00:00:00"/>
    <s v="RF_uvmkut"/>
    <x v="2"/>
    <s v="CHECK"/>
    <s v="Net30"/>
    <s v="11223344556677889900112233"/>
    <x v="0"/>
    <x v="60"/>
    <s v="US-111"/>
    <x v="0"/>
    <s v="[]"/>
    <x v="0"/>
    <x v="0"/>
  </r>
  <r>
    <n v="121.75"/>
    <x v="8"/>
    <s v="True"/>
    <s v="USD1"/>
    <n v="0"/>
    <n v="0"/>
    <s v="2%D10"/>
    <d v="2020-09-21T00:00:00"/>
    <s v="USMF"/>
    <m/>
    <d v="2020-09-11T19:53:44"/>
    <s v="USD"/>
    <d v="2020-09-11T00:00:00"/>
    <d v="2020-10-11T00:00:00"/>
    <s v="RF_mresyq"/>
    <x v="2"/>
    <s v="CHECK"/>
    <s v="Net30"/>
    <s v="11223344556677889900112233"/>
    <x v="0"/>
    <x v="61"/>
    <s v="US-111"/>
    <x v="0"/>
    <s v="[]"/>
    <x v="0"/>
    <x v="0"/>
  </r>
  <r>
    <n v="0"/>
    <x v="24"/>
    <s v="True"/>
    <m/>
    <n v="0"/>
    <n v="0"/>
    <m/>
    <m/>
    <s v="USMF"/>
    <m/>
    <d v="2020-09-11T16:39:14"/>
    <m/>
    <d v="2020-09-11T00:00:00"/>
    <d v="2020-09-11T00:00:00"/>
    <m/>
    <x v="2"/>
    <m/>
    <m/>
    <m/>
    <x v="5"/>
    <x v="61"/>
    <m/>
    <x v="7"/>
    <s v="[]"/>
    <x v="1"/>
    <x v="1"/>
  </r>
  <r>
    <n v="121.75"/>
    <x v="8"/>
    <s v="True"/>
    <s v="USD1"/>
    <n v="0"/>
    <n v="0"/>
    <s v="2%D10"/>
    <d v="2020-09-21T00:00:00"/>
    <s v="USMF"/>
    <m/>
    <d v="2020-09-11T12:03:26"/>
    <s v="USD"/>
    <d v="2020-09-11T00:00:00"/>
    <d v="2020-10-11T00:00:00"/>
    <s v="RF_lxdvnn"/>
    <x v="2"/>
    <s v="CHECK"/>
    <s v="Net30"/>
    <s v="11223344556677889900112233"/>
    <x v="0"/>
    <x v="61"/>
    <s v="US-111"/>
    <x v="0"/>
    <s v="[]"/>
    <x v="0"/>
    <x v="0"/>
  </r>
  <r>
    <n v="470"/>
    <x v="21"/>
    <s v="True"/>
    <s v="USD1"/>
    <n v="9.4"/>
    <n v="9.4"/>
    <s v="2%D30"/>
    <d v="2020-10-11T00:00:00"/>
    <s v="USMF"/>
    <m/>
    <d v="2020-09-11T11:10:35"/>
    <s v="USD"/>
    <d v="2020-09-11T00:00:00"/>
    <d v="2020-09-21T00:00:00"/>
    <s v="110920exceltax"/>
    <x v="0"/>
    <m/>
    <s v="Net10"/>
    <m/>
    <x v="0"/>
    <x v="61"/>
    <s v="1002"/>
    <x v="9"/>
    <s v="[]"/>
    <x v="0"/>
    <x v="0"/>
  </r>
  <r>
    <n v="470"/>
    <x v="21"/>
    <s v="True"/>
    <s v="USD1"/>
    <n v="9.4"/>
    <n v="9.4"/>
    <s v="2%D30"/>
    <d v="2020-10-11T00:00:00"/>
    <s v="USMF"/>
    <m/>
    <d v="2020-09-11T11:10:27"/>
    <s v="USD"/>
    <d v="2020-09-11T00:00:00"/>
    <d v="2020-09-21T00:00:00"/>
    <s v="1109adlkjfÃ¶da"/>
    <x v="0"/>
    <m/>
    <s v="Net10"/>
    <m/>
    <x v="2"/>
    <x v="61"/>
    <s v="1002"/>
    <x v="9"/>
    <s v="[]"/>
    <x v="0"/>
    <x v="0"/>
  </r>
  <r>
    <n v="100"/>
    <x v="1"/>
    <s v="True"/>
    <s v="USD1"/>
    <n v="2"/>
    <n v="2"/>
    <s v="2%D30"/>
    <d v="2020-10-11T00:00:00"/>
    <s v="USMF"/>
    <m/>
    <d v="2020-09-11T11:10:20"/>
    <s v="USD"/>
    <d v="2020-09-11T00:00:00"/>
    <d v="2020-09-21T00:00:00"/>
    <s v="excelwithtax"/>
    <x v="0"/>
    <m/>
    <s v="Net10"/>
    <m/>
    <x v="0"/>
    <x v="61"/>
    <s v="1002"/>
    <x v="9"/>
    <s v="[]"/>
    <x v="0"/>
    <x v="0"/>
  </r>
  <r>
    <n v="1010"/>
    <x v="34"/>
    <s v="True"/>
    <s v="USD1"/>
    <n v="20.2"/>
    <n v="20.2"/>
    <s v="2%D30"/>
    <d v="2020-10-11T00:00:00"/>
    <s v="USMF"/>
    <m/>
    <d v="2020-09-11T11:10:13"/>
    <s v="USD"/>
    <d v="2020-09-11T00:00:00"/>
    <d v="2020-09-21T00:00:00"/>
    <s v="blablablal"/>
    <x v="0"/>
    <m/>
    <s v="Net10"/>
    <m/>
    <x v="0"/>
    <x v="61"/>
    <s v="1002"/>
    <x v="9"/>
    <s v="[]"/>
    <x v="0"/>
    <x v="0"/>
  </r>
  <r>
    <n v="100"/>
    <x v="1"/>
    <s v="True"/>
    <m/>
    <n v="0"/>
    <n v="0"/>
    <m/>
    <m/>
    <s v="USSI"/>
    <m/>
    <d v="2020-09-11T11:10:05"/>
    <s v="USD"/>
    <d v="2020-09-11T00:00:00"/>
    <d v="2020-09-26T00:00:00"/>
    <s v="ussiexcel"/>
    <x v="0"/>
    <s v="CHECK"/>
    <s v="Net15"/>
    <m/>
    <x v="2"/>
    <x v="61"/>
    <s v="US_SI_000007"/>
    <x v="5"/>
    <s v="[]"/>
    <x v="0"/>
    <x v="1"/>
  </r>
  <r>
    <n v="0"/>
    <x v="24"/>
    <s v="True"/>
    <m/>
    <n v="0"/>
    <n v="0"/>
    <m/>
    <m/>
    <s v="USMF"/>
    <m/>
    <d v="2020-09-11T11:09:58"/>
    <m/>
    <d v="2020-09-11T00:00:00"/>
    <d v="2020-09-11T00:00:00"/>
    <m/>
    <x v="0"/>
    <m/>
    <m/>
    <m/>
    <x v="2"/>
    <x v="61"/>
    <m/>
    <x v="7"/>
    <s v="[]"/>
    <x v="1"/>
    <x v="1"/>
  </r>
  <r>
    <n v="0"/>
    <x v="24"/>
    <s v="True"/>
    <m/>
    <n v="0"/>
    <n v="0"/>
    <m/>
    <m/>
    <s v="USMF"/>
    <m/>
    <d v="2020-09-11T11:09:51"/>
    <m/>
    <d v="2020-09-11T00:00:00"/>
    <d v="2020-09-11T00:00:00"/>
    <m/>
    <x v="0"/>
    <m/>
    <m/>
    <m/>
    <x v="2"/>
    <x v="61"/>
    <m/>
    <x v="7"/>
    <s v="[]"/>
    <x v="1"/>
    <x v="1"/>
  </r>
  <r>
    <n v="0"/>
    <x v="24"/>
    <s v="True"/>
    <m/>
    <n v="0"/>
    <n v="0"/>
    <m/>
    <m/>
    <s v="USMF"/>
    <m/>
    <d v="2020-09-11T11:09:43"/>
    <m/>
    <d v="2020-09-11T00:00:00"/>
    <d v="2020-09-11T00:00:00"/>
    <m/>
    <x v="0"/>
    <m/>
    <m/>
    <m/>
    <x v="2"/>
    <x v="61"/>
    <m/>
    <x v="7"/>
    <s v="[]"/>
    <x v="1"/>
    <x v="1"/>
  </r>
  <r>
    <n v="0"/>
    <x v="24"/>
    <s v="True"/>
    <m/>
    <n v="0"/>
    <n v="0"/>
    <m/>
    <m/>
    <s v="USMF"/>
    <m/>
    <d v="2020-09-11T11:09:33"/>
    <m/>
    <d v="2020-09-11T00:00:00"/>
    <d v="2020-09-11T00:00:00"/>
    <m/>
    <x v="0"/>
    <m/>
    <m/>
    <m/>
    <x v="2"/>
    <x v="61"/>
    <m/>
    <x v="7"/>
    <s v="[]"/>
    <x v="1"/>
    <x v="1"/>
  </r>
  <r>
    <n v="0"/>
    <x v="24"/>
    <s v="True"/>
    <m/>
    <n v="0"/>
    <n v="0"/>
    <m/>
    <m/>
    <s v="USMF"/>
    <m/>
    <d v="2020-09-11T11:09:25"/>
    <m/>
    <d v="2020-09-11T00:00:00"/>
    <d v="2020-09-11T00:00:00"/>
    <m/>
    <x v="0"/>
    <m/>
    <m/>
    <m/>
    <x v="2"/>
    <x v="61"/>
    <m/>
    <x v="7"/>
    <s v="[]"/>
    <x v="1"/>
    <x v="1"/>
  </r>
  <r>
    <n v="0"/>
    <x v="24"/>
    <s v="True"/>
    <m/>
    <n v="0"/>
    <n v="0"/>
    <m/>
    <m/>
    <s v="USMF"/>
    <m/>
    <d v="2020-09-11T11:09:18"/>
    <m/>
    <d v="2020-09-11T00:00:00"/>
    <d v="2020-09-11T00:00:00"/>
    <m/>
    <x v="0"/>
    <m/>
    <m/>
    <m/>
    <x v="2"/>
    <x v="61"/>
    <m/>
    <x v="7"/>
    <s v="[]"/>
    <x v="1"/>
    <x v="1"/>
  </r>
  <r>
    <n v="0"/>
    <x v="24"/>
    <s v="True"/>
    <m/>
    <n v="0"/>
    <n v="0"/>
    <m/>
    <m/>
    <s v="USMF"/>
    <m/>
    <d v="2020-09-11T11:09:11"/>
    <m/>
    <d v="2020-09-11T00:00:00"/>
    <d v="2020-09-11T00:00:00"/>
    <m/>
    <x v="0"/>
    <m/>
    <m/>
    <m/>
    <x v="2"/>
    <x v="61"/>
    <m/>
    <x v="7"/>
    <s v="[]"/>
    <x v="1"/>
    <x v="1"/>
  </r>
  <r>
    <n v="121.75"/>
    <x v="8"/>
    <s v="True"/>
    <s v="USD1"/>
    <n v="0"/>
    <n v="0"/>
    <s v="2%D10"/>
    <d v="2020-09-21T00:00:00"/>
    <s v="USMF"/>
    <m/>
    <d v="2020-09-11T08:00:25"/>
    <s v="USD"/>
    <d v="2020-09-11T00:00:00"/>
    <d v="2020-10-11T00:00:00"/>
    <s v="RF_rvceim"/>
    <x v="2"/>
    <s v="CHECK"/>
    <s v="Net30"/>
    <s v="11223344556677889900112233"/>
    <x v="0"/>
    <x v="61"/>
    <s v="US-111"/>
    <x v="0"/>
    <s v="[]"/>
    <x v="0"/>
    <x v="0"/>
  </r>
  <r>
    <n v="121.75"/>
    <x v="8"/>
    <s v="True"/>
    <s v="USD1"/>
    <n v="0"/>
    <n v="0"/>
    <s v="2%D10"/>
    <d v="2020-09-21T00:00:00"/>
    <s v="USMF"/>
    <m/>
    <d v="2020-09-11T05:42:21"/>
    <s v="USD"/>
    <d v="2020-09-11T00:00:00"/>
    <d v="2020-10-11T00:00:00"/>
    <s v="RF_arkcvm"/>
    <x v="2"/>
    <s v="CHECK"/>
    <s v="Net30"/>
    <s v="11223344556677889900112233"/>
    <x v="0"/>
    <x v="61"/>
    <s v="US-111"/>
    <x v="0"/>
    <s v="[]"/>
    <x v="0"/>
    <x v="0"/>
  </r>
  <r>
    <n v="1070"/>
    <x v="35"/>
    <s v="True"/>
    <s v="USD1"/>
    <n v="21.4"/>
    <n v="21.4"/>
    <s v="2%D30"/>
    <d v="2020-10-11T00:00:00"/>
    <s v="USMF"/>
    <m/>
    <d v="2020-09-11T05:20:28"/>
    <s v="USD"/>
    <d v="2020-09-11T00:00:00"/>
    <d v="2020-09-21T00:00:00"/>
    <s v="110920excel1"/>
    <x v="0"/>
    <m/>
    <s v="Net10"/>
    <m/>
    <x v="0"/>
    <x v="61"/>
    <s v="1002"/>
    <x v="9"/>
    <s v="[]"/>
    <x v="0"/>
    <x v="0"/>
  </r>
  <r>
    <n v="1070"/>
    <x v="35"/>
    <s v="True"/>
    <s v="USD1"/>
    <n v="21.4"/>
    <n v="21.4"/>
    <s v="2%D30"/>
    <d v="2020-10-11T00:00:00"/>
    <s v="USMF"/>
    <m/>
    <d v="2020-09-11T05:20:18"/>
    <s v="USD"/>
    <d v="2020-09-11T00:00:00"/>
    <d v="2020-09-21T00:00:00"/>
    <s v="110920manual"/>
    <x v="0"/>
    <m/>
    <s v="Net10"/>
    <m/>
    <x v="2"/>
    <x v="61"/>
    <s v="1002"/>
    <x v="9"/>
    <s v="[]"/>
    <x v="0"/>
    <x v="0"/>
  </r>
  <r>
    <n v="1010"/>
    <x v="34"/>
    <s v="True"/>
    <s v="T01"/>
    <n v="0"/>
    <n v="0"/>
    <m/>
    <m/>
    <s v="USMF"/>
    <m/>
    <d v="2020-09-11T05:20:11"/>
    <s v="USD"/>
    <d v="2020-09-11T00:00:00"/>
    <d v="2020-10-11T00:00:00"/>
    <s v="excelmanyrows"/>
    <x v="0"/>
    <s v="CHECK"/>
    <s v="Net30"/>
    <m/>
    <x v="2"/>
    <x v="61"/>
    <s v="1003"/>
    <x v="14"/>
    <s v="[]"/>
    <x v="0"/>
    <x v="1"/>
  </r>
  <r>
    <n v="1010"/>
    <x v="34"/>
    <s v="True"/>
    <s v="USD1"/>
    <n v="20.2"/>
    <n v="20.2"/>
    <s v="2%D30"/>
    <d v="2020-10-11T00:00:00"/>
    <s v="USMF"/>
    <m/>
    <d v="2020-09-11T05:20:04"/>
    <s v="USD"/>
    <d v="2020-09-11T00:00:00"/>
    <d v="2020-09-21T00:00:00"/>
    <s v="110920excel6"/>
    <x v="0"/>
    <m/>
    <s v="Net10"/>
    <m/>
    <x v="2"/>
    <x v="61"/>
    <s v="1002"/>
    <x v="9"/>
    <s v="[]"/>
    <x v="0"/>
    <x v="0"/>
  </r>
  <r>
    <n v="470"/>
    <x v="21"/>
    <s v="True"/>
    <s v="USD1"/>
    <n v="9.4"/>
    <n v="9.4"/>
    <s v="2%D30"/>
    <d v="2020-10-11T00:00:00"/>
    <s v="USMF"/>
    <m/>
    <d v="2020-09-11T05:19:56"/>
    <s v="USD"/>
    <d v="2020-09-11T00:00:00"/>
    <d v="2020-09-21T00:00:00"/>
    <s v="110920exceltax3"/>
    <x v="0"/>
    <m/>
    <s v="Net10"/>
    <m/>
    <x v="0"/>
    <x v="61"/>
    <s v="1002"/>
    <x v="9"/>
    <s v="[]"/>
    <x v="0"/>
    <x v="0"/>
  </r>
  <r>
    <n v="470"/>
    <x v="21"/>
    <s v="True"/>
    <s v="USD1"/>
    <n v="9.4"/>
    <n v="9.4"/>
    <s v="2%D30"/>
    <d v="2020-10-11T00:00:00"/>
    <s v="USMF"/>
    <m/>
    <d v="2020-09-11T05:19:47"/>
    <s v="USD"/>
    <d v="2020-09-11T00:00:00"/>
    <d v="2020-09-21T00:00:00"/>
    <s v="exceltax1"/>
    <x v="0"/>
    <m/>
    <s v="Net10"/>
    <m/>
    <x v="3"/>
    <x v="61"/>
    <s v="1002"/>
    <x v="9"/>
    <s v="[]"/>
    <x v="0"/>
    <x v="0"/>
  </r>
  <r>
    <n v="470"/>
    <x v="21"/>
    <s v="True"/>
    <s v="USD1"/>
    <n v="9.4"/>
    <n v="9.4"/>
    <s v="2%D30"/>
    <d v="2020-10-11T00:00:00"/>
    <s v="USMF"/>
    <m/>
    <d v="2020-09-11T05:19:40"/>
    <s v="USD"/>
    <d v="2020-09-11T00:00:00"/>
    <d v="2020-09-21T00:00:00"/>
    <s v="manualtax1"/>
    <x v="0"/>
    <m/>
    <s v="Net10"/>
    <m/>
    <x v="0"/>
    <x v="61"/>
    <s v="1002"/>
    <x v="9"/>
    <s v="[]"/>
    <x v="0"/>
    <x v="0"/>
  </r>
  <r>
    <n v="0"/>
    <x v="24"/>
    <s v="True"/>
    <s v="USD1"/>
    <n v="0"/>
    <n v="0"/>
    <s v="2%D30"/>
    <d v="2020-10-11T00:00:00"/>
    <s v="USMF"/>
    <m/>
    <d v="2020-09-11T05:19:30"/>
    <m/>
    <d v="2020-09-11T00:00:00"/>
    <d v="2020-09-21T00:00:00"/>
    <m/>
    <x v="0"/>
    <m/>
    <s v="Net10"/>
    <m/>
    <x v="2"/>
    <x v="61"/>
    <s v="1002"/>
    <x v="9"/>
    <s v="[]"/>
    <x v="1"/>
    <x v="0"/>
  </r>
  <r>
    <n v="100"/>
    <x v="1"/>
    <s v="True"/>
    <s v="new bank"/>
    <n v="2"/>
    <n v="2"/>
    <s v="2%D60"/>
    <d v="2020-11-10T00:00:00"/>
    <s v="USMF"/>
    <m/>
    <d v="2020-09-11T05:19:20"/>
    <s v="USD"/>
    <d v="2020-09-11T00:00:00"/>
    <d v="2020-10-11T00:00:00"/>
    <s v="tests"/>
    <x v="0"/>
    <s v="CHECK"/>
    <s v="Net30"/>
    <m/>
    <x v="2"/>
    <x v="61"/>
    <s v="US-105"/>
    <x v="13"/>
    <s v="[]"/>
    <x v="0"/>
    <x v="0"/>
  </r>
  <r>
    <n v="100"/>
    <x v="1"/>
    <s v="True"/>
    <s v="USD1"/>
    <n v="2"/>
    <n v="2"/>
    <s v="2%D30"/>
    <d v="2020-10-11T00:00:00"/>
    <s v="USMF"/>
    <m/>
    <d v="2020-09-11T05:19:12"/>
    <s v="USD"/>
    <d v="2020-09-11T00:00:00"/>
    <d v="2020-09-21T00:00:00"/>
    <s v="testets"/>
    <x v="0"/>
    <m/>
    <s v="Net10"/>
    <m/>
    <x v="2"/>
    <x v="61"/>
    <s v="1002"/>
    <x v="9"/>
    <s v="[]"/>
    <x v="0"/>
    <x v="0"/>
  </r>
  <r>
    <n v="100"/>
    <x v="1"/>
    <s v="True"/>
    <s v="USD1"/>
    <n v="2"/>
    <n v="2"/>
    <s v="2%D30"/>
    <d v="2020-10-11T00:00:00"/>
    <s v="USMF"/>
    <m/>
    <d v="2020-09-11T05:19:03"/>
    <s v="USD"/>
    <d v="2020-09-11T00:00:00"/>
    <d v="2020-09-21T00:00:00"/>
    <s v="110920nonpo1"/>
    <x v="0"/>
    <m/>
    <s v="Net10"/>
    <m/>
    <x v="0"/>
    <x v="61"/>
    <s v="1002"/>
    <x v="9"/>
    <s v="[]"/>
    <x v="0"/>
    <x v="0"/>
  </r>
  <r>
    <n v="100"/>
    <x v="1"/>
    <s v="True"/>
    <s v="USD1"/>
    <n v="2"/>
    <n v="2"/>
    <s v="2%D30"/>
    <d v="2020-10-11T00:00:00"/>
    <s v="USMF"/>
    <m/>
    <d v="2020-09-11T05:18:52"/>
    <s v="USD"/>
    <d v="2020-09-11T00:00:00"/>
    <d v="2020-09-21T00:00:00"/>
    <s v="gggg"/>
    <x v="0"/>
    <m/>
    <s v="Net10"/>
    <m/>
    <x v="2"/>
    <x v="61"/>
    <s v="1002"/>
    <x v="9"/>
    <s v="[]"/>
    <x v="0"/>
    <x v="0"/>
  </r>
  <r>
    <n v="121.75"/>
    <x v="8"/>
    <s v="True"/>
    <s v="USD1"/>
    <n v="0"/>
    <n v="0"/>
    <s v="2%D10"/>
    <d v="2020-09-21T00:00:00"/>
    <s v="USMF"/>
    <m/>
    <d v="2020-09-11T04:33:07"/>
    <s v="USD"/>
    <d v="2020-09-11T00:00:00"/>
    <d v="2020-10-11T00:00:00"/>
    <s v="RF_jwgjxi"/>
    <x v="2"/>
    <s v="CHECK"/>
    <s v="Net30"/>
    <s v="11223344556677889900112233"/>
    <x v="0"/>
    <x v="61"/>
    <s v="US-111"/>
    <x v="0"/>
    <s v="[]"/>
    <x v="0"/>
    <x v="0"/>
  </r>
  <r>
    <n v="121.75"/>
    <x v="8"/>
    <s v="True"/>
    <s v="USD1"/>
    <n v="0"/>
    <n v="0"/>
    <s v="2%D10"/>
    <d v="2020-09-20T00:00:00"/>
    <s v="USMF"/>
    <m/>
    <d v="2020-09-10T19:59:26"/>
    <s v="USD"/>
    <d v="2020-09-10T00:00:00"/>
    <d v="2020-10-10T00:00:00"/>
    <s v="RF_uzlpss"/>
    <x v="2"/>
    <s v="CHECK"/>
    <s v="Net30"/>
    <s v="11223344556677889900112233"/>
    <x v="0"/>
    <x v="62"/>
    <s v="US-111"/>
    <x v="0"/>
    <s v="[]"/>
    <x v="0"/>
    <x v="0"/>
  </r>
  <r>
    <n v="121.75"/>
    <x v="8"/>
    <s v="True"/>
    <s v="USD1"/>
    <n v="0"/>
    <n v="0"/>
    <s v="2%D10"/>
    <d v="2020-09-20T00:00:00"/>
    <s v="USMF"/>
    <m/>
    <d v="2020-09-10T16:59:47"/>
    <s v="USD"/>
    <d v="2020-09-10T00:00:00"/>
    <d v="2020-10-10T00:00:00"/>
    <s v="RF_sbhroh"/>
    <x v="2"/>
    <s v="CHECK"/>
    <s v="Net30"/>
    <s v="11223344556677889900112233"/>
    <x v="0"/>
    <x v="62"/>
    <s v="US-111"/>
    <x v="0"/>
    <s v="[]"/>
    <x v="0"/>
    <x v="0"/>
  </r>
  <r>
    <n v="121.75"/>
    <x v="8"/>
    <s v="True"/>
    <s v="USD1"/>
    <n v="0"/>
    <n v="0"/>
    <s v="2%D10"/>
    <d v="2020-09-20T00:00:00"/>
    <s v="USMF"/>
    <m/>
    <d v="2020-09-10T11:59:27"/>
    <s v="USD"/>
    <d v="2020-09-10T00:00:00"/>
    <d v="2020-10-10T00:00:00"/>
    <s v="RF_dieshm"/>
    <x v="2"/>
    <s v="CHECK"/>
    <s v="Net30"/>
    <s v="11223344556677889900112233"/>
    <x v="0"/>
    <x v="62"/>
    <s v="US-111"/>
    <x v="0"/>
    <s v="[]"/>
    <x v="0"/>
    <x v="0"/>
  </r>
  <r>
    <n v="100"/>
    <x v="1"/>
    <s v="True"/>
    <s v="USD1"/>
    <n v="2"/>
    <n v="2"/>
    <s v="2%D30"/>
    <d v="2020-10-10T00:00:00"/>
    <s v="USMF"/>
    <m/>
    <d v="2020-09-10T11:06:40"/>
    <s v="USD"/>
    <d v="2020-09-10T00:00:00"/>
    <d v="2020-09-20T00:00:00"/>
    <s v="100920sve3"/>
    <x v="1"/>
    <m/>
    <s v="Net10"/>
    <m/>
    <x v="2"/>
    <x v="62"/>
    <s v="1002"/>
    <x v="9"/>
    <s v="[]"/>
    <x v="0"/>
    <x v="0"/>
  </r>
  <r>
    <n v="0"/>
    <x v="24"/>
    <s v="True"/>
    <m/>
    <n v="0"/>
    <n v="0"/>
    <m/>
    <m/>
    <s v="USMF"/>
    <m/>
    <d v="2020-09-10T11:06:32"/>
    <m/>
    <d v="2020-09-10T00:00:00"/>
    <d v="2020-09-10T00:00:00"/>
    <m/>
    <x v="0"/>
    <m/>
    <m/>
    <m/>
    <x v="2"/>
    <x v="62"/>
    <m/>
    <x v="7"/>
    <s v="[]"/>
    <x v="1"/>
    <x v="1"/>
  </r>
  <r>
    <n v="0"/>
    <x v="24"/>
    <s v="True"/>
    <m/>
    <n v="0"/>
    <n v="0"/>
    <m/>
    <m/>
    <s v="USMF"/>
    <m/>
    <d v="2020-09-10T11:06:25"/>
    <m/>
    <d v="2020-09-10T00:00:00"/>
    <d v="2020-09-10T00:00:00"/>
    <m/>
    <x v="0"/>
    <m/>
    <m/>
    <m/>
    <x v="2"/>
    <x v="62"/>
    <m/>
    <x v="7"/>
    <s v="[]"/>
    <x v="1"/>
    <x v="1"/>
  </r>
  <r>
    <n v="0"/>
    <x v="24"/>
    <s v="True"/>
    <m/>
    <n v="0"/>
    <n v="0"/>
    <m/>
    <m/>
    <s v="USMF"/>
    <m/>
    <d v="2020-09-10T11:06:18"/>
    <m/>
    <d v="2020-09-10T00:00:00"/>
    <d v="2020-09-10T00:00:00"/>
    <m/>
    <x v="0"/>
    <m/>
    <m/>
    <m/>
    <x v="2"/>
    <x v="62"/>
    <m/>
    <x v="7"/>
    <s v="[]"/>
    <x v="1"/>
    <x v="1"/>
  </r>
  <r>
    <n v="0"/>
    <x v="24"/>
    <s v="True"/>
    <m/>
    <n v="0"/>
    <n v="0"/>
    <m/>
    <m/>
    <s v="USMF"/>
    <m/>
    <d v="2020-09-10T11:06:11"/>
    <m/>
    <d v="2020-09-10T00:00:00"/>
    <d v="2020-09-10T00:00:00"/>
    <m/>
    <x v="0"/>
    <m/>
    <m/>
    <m/>
    <x v="2"/>
    <x v="62"/>
    <m/>
    <x v="7"/>
    <s v="[]"/>
    <x v="1"/>
    <x v="1"/>
  </r>
  <r>
    <n v="0"/>
    <x v="24"/>
    <s v="True"/>
    <m/>
    <n v="0"/>
    <n v="0"/>
    <m/>
    <m/>
    <s v="USMF"/>
    <m/>
    <d v="2020-09-10T11:06:04"/>
    <m/>
    <d v="2020-09-10T00:00:00"/>
    <d v="2020-09-10T00:00:00"/>
    <m/>
    <x v="0"/>
    <m/>
    <m/>
    <m/>
    <x v="2"/>
    <x v="62"/>
    <m/>
    <x v="7"/>
    <s v="[]"/>
    <x v="1"/>
    <x v="1"/>
  </r>
  <r>
    <n v="0"/>
    <x v="24"/>
    <s v="True"/>
    <m/>
    <n v="0"/>
    <n v="0"/>
    <m/>
    <m/>
    <s v="USMF"/>
    <m/>
    <d v="2020-09-10T11:05:57"/>
    <m/>
    <d v="2020-09-10T00:00:00"/>
    <d v="2020-09-10T00:00:00"/>
    <m/>
    <x v="0"/>
    <m/>
    <m/>
    <m/>
    <x v="2"/>
    <x v="62"/>
    <m/>
    <x v="7"/>
    <s v="[]"/>
    <x v="1"/>
    <x v="1"/>
  </r>
  <r>
    <n v="0"/>
    <x v="24"/>
    <s v="True"/>
    <m/>
    <n v="0"/>
    <n v="0"/>
    <m/>
    <m/>
    <s v="USMF"/>
    <m/>
    <d v="2020-09-10T11:05:49"/>
    <m/>
    <d v="2020-09-10T00:00:00"/>
    <d v="2020-09-10T00:00:00"/>
    <m/>
    <x v="0"/>
    <m/>
    <m/>
    <m/>
    <x v="2"/>
    <x v="62"/>
    <m/>
    <x v="7"/>
    <s v="[]"/>
    <x v="1"/>
    <x v="1"/>
  </r>
  <r>
    <n v="0"/>
    <x v="24"/>
    <s v="True"/>
    <m/>
    <n v="0"/>
    <n v="0"/>
    <m/>
    <m/>
    <s v="USMF"/>
    <m/>
    <d v="2020-09-10T11:05:42"/>
    <m/>
    <d v="2020-09-10T00:00:00"/>
    <d v="2020-09-10T00:00:00"/>
    <m/>
    <x v="0"/>
    <m/>
    <m/>
    <m/>
    <x v="2"/>
    <x v="62"/>
    <m/>
    <x v="7"/>
    <s v="[]"/>
    <x v="1"/>
    <x v="1"/>
  </r>
  <r>
    <n v="0"/>
    <x v="24"/>
    <s v="True"/>
    <m/>
    <n v="0"/>
    <n v="0"/>
    <m/>
    <m/>
    <s v="USMF"/>
    <m/>
    <d v="2020-09-10T11:05:35"/>
    <m/>
    <d v="2020-09-10T00:00:00"/>
    <d v="2020-09-10T00:00:00"/>
    <m/>
    <x v="0"/>
    <m/>
    <m/>
    <m/>
    <x v="2"/>
    <x v="62"/>
    <m/>
    <x v="7"/>
    <s v="[]"/>
    <x v="1"/>
    <x v="1"/>
  </r>
  <r>
    <n v="0"/>
    <x v="24"/>
    <s v="True"/>
    <m/>
    <n v="0"/>
    <n v="0"/>
    <m/>
    <m/>
    <s v="USMF"/>
    <m/>
    <d v="2020-09-10T11:05:28"/>
    <m/>
    <d v="2020-09-10T00:00:00"/>
    <d v="2020-09-10T00:00:00"/>
    <m/>
    <x v="0"/>
    <m/>
    <m/>
    <m/>
    <x v="2"/>
    <x v="62"/>
    <m/>
    <x v="7"/>
    <s v="[]"/>
    <x v="1"/>
    <x v="1"/>
  </r>
  <r>
    <n v="121.75"/>
    <x v="8"/>
    <s v="True"/>
    <s v="USD1"/>
    <n v="2.44"/>
    <n v="2.44"/>
    <s v="2%D30"/>
    <d v="2020-10-10T00:00:00"/>
    <s v="USMF"/>
    <m/>
    <d v="2020-09-10T11:05:20"/>
    <s v="USD"/>
    <d v="2020-09-10T00:00:00"/>
    <d v="2020-09-20T00:00:00"/>
    <s v="100920sve2"/>
    <x v="1"/>
    <m/>
    <s v="Net10"/>
    <m/>
    <x v="0"/>
    <x v="62"/>
    <s v="1002"/>
    <x v="9"/>
    <s v="[]"/>
    <x v="0"/>
    <x v="0"/>
  </r>
  <r>
    <n v="0"/>
    <x v="24"/>
    <s v="True"/>
    <m/>
    <n v="0"/>
    <n v="0"/>
    <m/>
    <m/>
    <s v="USMF"/>
    <m/>
    <d v="2020-09-10T09:18:52"/>
    <m/>
    <d v="2020-09-10T00:00:00"/>
    <d v="2020-09-10T00:00:00"/>
    <m/>
    <x v="2"/>
    <m/>
    <m/>
    <m/>
    <x v="5"/>
    <x v="62"/>
    <m/>
    <x v="7"/>
    <s v="[]"/>
    <x v="1"/>
    <x v="1"/>
  </r>
  <r>
    <n v="0"/>
    <x v="24"/>
    <s v="True"/>
    <s v="USD1"/>
    <n v="0"/>
    <n v="0"/>
    <m/>
    <m/>
    <s v="USMF"/>
    <m/>
    <d v="2020-09-10T08:05:33"/>
    <m/>
    <d v="2020-09-10T00:00:00"/>
    <d v="2020-10-10T00:00:00"/>
    <m/>
    <x v="2"/>
    <s v="BRIDGING"/>
    <s v="Net30"/>
    <m/>
    <x v="5"/>
    <x v="62"/>
    <s v="DEFAULCODE"/>
    <x v="4"/>
    <s v="[]"/>
    <x v="1"/>
    <x v="1"/>
  </r>
  <r>
    <n v="121.75"/>
    <x v="8"/>
    <s v="True"/>
    <s v="USD1"/>
    <n v="0"/>
    <n v="0"/>
    <s v="2%D10"/>
    <d v="2020-09-20T00:00:00"/>
    <s v="USMF"/>
    <m/>
    <d v="2020-09-10T07:52:41"/>
    <s v="USD"/>
    <d v="2020-09-10T00:00:00"/>
    <d v="2020-10-10T00:00:00"/>
    <s v="RF_gxuzyc"/>
    <x v="2"/>
    <s v="CHECK"/>
    <s v="Net30"/>
    <s v="11223344556677889900112233"/>
    <x v="0"/>
    <x v="62"/>
    <s v="US-111"/>
    <x v="0"/>
    <s v="[]"/>
    <x v="0"/>
    <x v="0"/>
  </r>
  <r>
    <n v="0"/>
    <x v="24"/>
    <s v="True"/>
    <s v="USD1"/>
    <n v="0"/>
    <n v="0"/>
    <m/>
    <m/>
    <s v="USMF"/>
    <m/>
    <d v="2020-09-10T05:50:04"/>
    <m/>
    <d v="2020-09-10T00:00:00"/>
    <d v="2020-09-25T00:00:00"/>
    <m/>
    <x v="2"/>
    <s v="BRIDGING"/>
    <s v="Net15"/>
    <m/>
    <x v="5"/>
    <x v="62"/>
    <s v="DEFAULCODE"/>
    <x v="4"/>
    <s v="[]"/>
    <x v="1"/>
    <x v="1"/>
  </r>
  <r>
    <n v="0"/>
    <x v="24"/>
    <s v="True"/>
    <s v="USD1"/>
    <n v="0"/>
    <n v="0"/>
    <s v="0.5%D10"/>
    <d v="2020-09-20T00:00:00"/>
    <s v="USMF"/>
    <m/>
    <d v="2020-09-10T05:49:55"/>
    <m/>
    <d v="2020-09-10T00:00:00"/>
    <d v="2020-10-10T00:00:00"/>
    <m/>
    <x v="2"/>
    <s v="CHECK"/>
    <s v="Net30"/>
    <m/>
    <x v="5"/>
    <x v="62"/>
    <s v="1001"/>
    <x v="11"/>
    <s v="[]"/>
    <x v="1"/>
    <x v="0"/>
  </r>
  <r>
    <n v="0"/>
    <x v="24"/>
    <s v="True"/>
    <s v="USD1"/>
    <n v="0"/>
    <n v="0"/>
    <s v="0.5%D10"/>
    <d v="2020-09-20T00:00:00"/>
    <s v="USMF"/>
    <m/>
    <d v="2020-09-10T05:49:12"/>
    <m/>
    <d v="2020-09-10T00:00:00"/>
    <d v="2020-10-10T00:00:00"/>
    <m/>
    <x v="2"/>
    <s v="CHECK"/>
    <s v="Net30"/>
    <m/>
    <x v="5"/>
    <x v="62"/>
    <s v="1001"/>
    <x v="11"/>
    <s v="[]"/>
    <x v="1"/>
    <x v="0"/>
  </r>
  <r>
    <n v="121.75"/>
    <x v="8"/>
    <s v="True"/>
    <s v="USD1"/>
    <n v="0"/>
    <n v="0"/>
    <s v="2%D10"/>
    <d v="2020-09-20T00:00:00"/>
    <s v="USMF"/>
    <m/>
    <d v="2020-09-10T04:21:44"/>
    <s v="USD"/>
    <d v="2020-09-10T00:00:00"/>
    <d v="2020-10-10T00:00:00"/>
    <s v="RF_stpwro"/>
    <x v="2"/>
    <s v="CHECK"/>
    <s v="Net30"/>
    <s v="11223344556677889900112233"/>
    <x v="0"/>
    <x v="62"/>
    <s v="US-111"/>
    <x v="0"/>
    <s v="[]"/>
    <x v="0"/>
    <x v="0"/>
  </r>
  <r>
    <n v="121.75"/>
    <x v="8"/>
    <s v="True"/>
    <s v="USD1"/>
    <n v="0"/>
    <n v="0"/>
    <s v="2%D10"/>
    <d v="2020-09-19T00:00:00"/>
    <s v="USMF"/>
    <m/>
    <d v="2020-09-09T20:00:23"/>
    <s v="USD"/>
    <d v="2020-09-09T00:00:00"/>
    <d v="2020-10-09T00:00:00"/>
    <s v="RF_swfweh"/>
    <x v="2"/>
    <s v="CHECK"/>
    <s v="Net30"/>
    <s v="11223344556677889900112233"/>
    <x v="0"/>
    <x v="63"/>
    <s v="US-111"/>
    <x v="0"/>
    <s v="[]"/>
    <x v="0"/>
    <x v="0"/>
  </r>
  <r>
    <n v="121.75"/>
    <x v="8"/>
    <s v="True"/>
    <s v="USD1"/>
    <n v="0"/>
    <n v="0"/>
    <s v="2%D10"/>
    <d v="2020-09-19T00:00:00"/>
    <s v="USMF"/>
    <m/>
    <d v="2020-09-09T16:59:53"/>
    <s v="USD"/>
    <d v="2020-09-09T00:00:00"/>
    <d v="2020-10-09T00:00:00"/>
    <s v="RF_rbmndt"/>
    <x v="2"/>
    <s v="CHECK"/>
    <s v="Net30"/>
    <s v="11223344556677889900112233"/>
    <x v="0"/>
    <x v="63"/>
    <s v="US-111"/>
    <x v="0"/>
    <s v="[]"/>
    <x v="0"/>
    <x v="0"/>
  </r>
  <r>
    <n v="121.75"/>
    <x v="8"/>
    <s v="True"/>
    <s v="USD1"/>
    <n v="0"/>
    <n v="0"/>
    <s v="2%D10"/>
    <d v="2020-09-19T00:00:00"/>
    <s v="USMF"/>
    <m/>
    <d v="2020-09-09T12:11:49"/>
    <s v="USD"/>
    <d v="2020-09-09T00:00:00"/>
    <d v="2020-10-09T00:00:00"/>
    <s v="RF_xixsqt"/>
    <x v="2"/>
    <s v="CHECK"/>
    <s v="Net30"/>
    <s v="11223344556677889900112233"/>
    <x v="0"/>
    <x v="63"/>
    <s v="US-111"/>
    <x v="0"/>
    <s v="[]"/>
    <x v="0"/>
    <x v="0"/>
  </r>
  <r>
    <n v="121.75"/>
    <x v="8"/>
    <s v="True"/>
    <s v="USD1"/>
    <n v="0"/>
    <n v="0"/>
    <s v="2%D10"/>
    <d v="2020-09-19T00:00:00"/>
    <s v="USMF"/>
    <m/>
    <d v="2020-09-09T08:17:56"/>
    <s v="USD"/>
    <d v="2020-09-09T00:00:00"/>
    <d v="2020-10-09T00:00:00"/>
    <s v="RF_gsyyes"/>
    <x v="2"/>
    <s v="CHECK"/>
    <s v="Net30"/>
    <s v="11223344556677889900112233"/>
    <x v="0"/>
    <x v="63"/>
    <s v="US-111"/>
    <x v="0"/>
    <s v="[]"/>
    <x v="0"/>
    <x v="0"/>
  </r>
  <r>
    <n v="1001"/>
    <x v="27"/>
    <s v="True"/>
    <s v="new bank"/>
    <n v="20.02"/>
    <n v="20.02"/>
    <s v="2%D60"/>
    <d v="2020-11-08T00:00:00"/>
    <s v="USMF"/>
    <m/>
    <d v="2020-09-09T07:52:49"/>
    <s v="USD"/>
    <d v="2020-09-09T00:00:00"/>
    <d v="2020-10-09T00:00:00"/>
    <s v="AMO09092020-1"/>
    <x v="0"/>
    <s v="CHECK"/>
    <s v="Net30"/>
    <m/>
    <x v="4"/>
    <x v="63"/>
    <s v="US-105"/>
    <x v="13"/>
    <s v="[]"/>
    <x v="0"/>
    <x v="0"/>
  </r>
  <r>
    <n v="121.75"/>
    <x v="8"/>
    <s v="True"/>
    <s v="USD1"/>
    <n v="0"/>
    <n v="0"/>
    <s v="2%D10"/>
    <d v="2020-09-19T00:00:00"/>
    <s v="USMF"/>
    <m/>
    <d v="2020-09-09T04:45:42"/>
    <s v="USD"/>
    <d v="2020-09-09T00:00:00"/>
    <d v="2020-10-09T00:00:00"/>
    <s v="RF_mosdep"/>
    <x v="2"/>
    <s v="CHECK"/>
    <s v="Net30"/>
    <s v="11223344556677889900112233"/>
    <x v="0"/>
    <x v="63"/>
    <s v="US-111"/>
    <x v="0"/>
    <s v="[]"/>
    <x v="0"/>
    <x v="0"/>
  </r>
  <r>
    <n v="121.75"/>
    <x v="8"/>
    <s v="True"/>
    <s v="USD1"/>
    <n v="0"/>
    <n v="0"/>
    <s v="2%D10"/>
    <d v="2020-09-18T00:00:00"/>
    <s v="USMF"/>
    <m/>
    <d v="2020-09-08T19:58:24"/>
    <s v="USD"/>
    <d v="2020-09-08T00:00:00"/>
    <d v="2020-10-08T00:00:00"/>
    <s v="RF_bxrthu"/>
    <x v="2"/>
    <s v="CHECK"/>
    <s v="Net30"/>
    <s v="11223344556677889900112233"/>
    <x v="0"/>
    <x v="64"/>
    <s v="US-111"/>
    <x v="0"/>
    <s v="[]"/>
    <x v="0"/>
    <x v="0"/>
  </r>
  <r>
    <n v="121.75"/>
    <x v="8"/>
    <s v="True"/>
    <s v="USD1"/>
    <n v="0"/>
    <n v="0"/>
    <s v="2%D10"/>
    <d v="2020-09-18T00:00:00"/>
    <s v="USMF"/>
    <m/>
    <d v="2020-09-08T16:58:41"/>
    <s v="USD"/>
    <d v="2020-09-08T00:00:00"/>
    <d v="2020-10-08T00:00:00"/>
    <s v="RF_xpofgd"/>
    <x v="2"/>
    <s v="CHECK"/>
    <s v="Net30"/>
    <s v="11223344556677889900112233"/>
    <x v="0"/>
    <x v="64"/>
    <s v="US-111"/>
    <x v="0"/>
    <s v="[]"/>
    <x v="0"/>
    <x v="0"/>
  </r>
  <r>
    <n v="0"/>
    <x v="24"/>
    <s v="True"/>
    <m/>
    <n v="0"/>
    <n v="0"/>
    <m/>
    <m/>
    <s v="USMF"/>
    <m/>
    <d v="2020-09-08T14:00:46"/>
    <m/>
    <d v="2020-09-08T00:00:00"/>
    <d v="2020-09-08T00:00:00"/>
    <m/>
    <x v="0"/>
    <m/>
    <m/>
    <m/>
    <x v="2"/>
    <x v="64"/>
    <m/>
    <x v="7"/>
    <s v="[]"/>
    <x v="1"/>
    <x v="1"/>
  </r>
  <r>
    <n v="0"/>
    <x v="24"/>
    <s v="True"/>
    <m/>
    <n v="0"/>
    <n v="0"/>
    <m/>
    <m/>
    <s v="USMF"/>
    <m/>
    <d v="2020-09-08T14:00:39"/>
    <m/>
    <d v="2020-09-08T00:00:00"/>
    <d v="2020-09-08T00:00:00"/>
    <m/>
    <x v="0"/>
    <m/>
    <m/>
    <m/>
    <x v="2"/>
    <x v="64"/>
    <m/>
    <x v="7"/>
    <s v="[]"/>
    <x v="1"/>
    <x v="1"/>
  </r>
  <r>
    <n v="0"/>
    <x v="24"/>
    <s v="True"/>
    <m/>
    <n v="0"/>
    <n v="0"/>
    <m/>
    <m/>
    <s v="USMF"/>
    <m/>
    <d v="2020-09-08T14:00:31"/>
    <m/>
    <d v="2020-09-08T00:00:00"/>
    <d v="2020-09-08T00:00:00"/>
    <m/>
    <x v="0"/>
    <m/>
    <m/>
    <m/>
    <x v="2"/>
    <x v="64"/>
    <m/>
    <x v="7"/>
    <s v="[]"/>
    <x v="1"/>
    <x v="1"/>
  </r>
  <r>
    <n v="0"/>
    <x v="24"/>
    <s v="True"/>
    <m/>
    <n v="0"/>
    <n v="0"/>
    <m/>
    <m/>
    <s v="USMF"/>
    <m/>
    <d v="2020-09-08T14:00:24"/>
    <m/>
    <d v="2020-09-08T00:00:00"/>
    <d v="2020-09-08T00:00:00"/>
    <m/>
    <x v="0"/>
    <m/>
    <m/>
    <m/>
    <x v="2"/>
    <x v="64"/>
    <m/>
    <x v="7"/>
    <s v="[]"/>
    <x v="1"/>
    <x v="1"/>
  </r>
  <r>
    <n v="0"/>
    <x v="24"/>
    <s v="True"/>
    <m/>
    <n v="0"/>
    <n v="0"/>
    <m/>
    <m/>
    <s v="USMF"/>
    <m/>
    <d v="2020-09-08T14:00:17"/>
    <m/>
    <d v="2020-09-08T00:00:00"/>
    <d v="2020-09-08T00:00:00"/>
    <m/>
    <x v="0"/>
    <m/>
    <m/>
    <m/>
    <x v="2"/>
    <x v="64"/>
    <m/>
    <x v="7"/>
    <s v="[]"/>
    <x v="1"/>
    <x v="1"/>
  </r>
  <r>
    <n v="0"/>
    <x v="24"/>
    <s v="True"/>
    <m/>
    <n v="0"/>
    <n v="0"/>
    <m/>
    <m/>
    <s v="USMF"/>
    <m/>
    <d v="2020-09-08T14:00:09"/>
    <m/>
    <d v="2020-09-08T00:00:00"/>
    <d v="2020-09-08T00:00:00"/>
    <m/>
    <x v="0"/>
    <m/>
    <m/>
    <m/>
    <x v="2"/>
    <x v="64"/>
    <m/>
    <x v="7"/>
    <s v="[]"/>
    <x v="1"/>
    <x v="1"/>
  </r>
  <r>
    <n v="0"/>
    <x v="24"/>
    <s v="True"/>
    <m/>
    <n v="0"/>
    <n v="0"/>
    <m/>
    <m/>
    <s v="USMF"/>
    <m/>
    <d v="2020-09-08T14:00:02"/>
    <m/>
    <d v="2020-09-08T00:00:00"/>
    <d v="2020-09-08T00:00:00"/>
    <m/>
    <x v="0"/>
    <m/>
    <m/>
    <m/>
    <x v="2"/>
    <x v="64"/>
    <m/>
    <x v="7"/>
    <s v="[]"/>
    <x v="1"/>
    <x v="1"/>
  </r>
  <r>
    <n v="0"/>
    <x v="24"/>
    <s v="True"/>
    <m/>
    <n v="0"/>
    <n v="0"/>
    <m/>
    <m/>
    <s v="USMF"/>
    <m/>
    <d v="2020-09-08T13:59:54"/>
    <m/>
    <d v="2020-09-08T00:00:00"/>
    <d v="2020-09-08T00:00:00"/>
    <m/>
    <x v="0"/>
    <m/>
    <m/>
    <m/>
    <x v="2"/>
    <x v="64"/>
    <m/>
    <x v="7"/>
    <s v="[]"/>
    <x v="1"/>
    <x v="1"/>
  </r>
  <r>
    <n v="0"/>
    <x v="24"/>
    <s v="True"/>
    <m/>
    <n v="0"/>
    <n v="0"/>
    <m/>
    <m/>
    <s v="USMF"/>
    <m/>
    <d v="2020-09-08T13:59:47"/>
    <m/>
    <d v="2020-09-08T00:00:00"/>
    <d v="2020-09-08T00:00:00"/>
    <m/>
    <x v="0"/>
    <m/>
    <m/>
    <m/>
    <x v="2"/>
    <x v="64"/>
    <m/>
    <x v="7"/>
    <s v="[]"/>
    <x v="1"/>
    <x v="1"/>
  </r>
  <r>
    <n v="0"/>
    <x v="24"/>
    <s v="True"/>
    <m/>
    <n v="0"/>
    <n v="0"/>
    <m/>
    <m/>
    <s v="USMF"/>
    <m/>
    <d v="2020-09-08T13:59:40"/>
    <m/>
    <d v="2020-09-08T00:00:00"/>
    <d v="2020-09-08T00:00:00"/>
    <m/>
    <x v="0"/>
    <m/>
    <m/>
    <m/>
    <x v="2"/>
    <x v="64"/>
    <m/>
    <x v="7"/>
    <s v="[]"/>
    <x v="1"/>
    <x v="1"/>
  </r>
  <r>
    <n v="148.1"/>
    <x v="36"/>
    <s v="True"/>
    <s v="USD1"/>
    <n v="2.96"/>
    <n v="2.96"/>
    <s v="2%D30"/>
    <d v="2020-10-08T00:00:00"/>
    <s v="USMF"/>
    <m/>
    <d v="2020-09-08T13:59:33"/>
    <s v="USD"/>
    <d v="2020-09-08T00:00:00"/>
    <d v="2020-10-08T00:00:00"/>
    <s v="testi080920"/>
    <x v="0"/>
    <m/>
    <m/>
    <m/>
    <x v="1"/>
    <x v="64"/>
    <s v="1002"/>
    <x v="9"/>
    <s v="[]"/>
    <x v="0"/>
    <x v="0"/>
  </r>
  <r>
    <n v="0"/>
    <x v="24"/>
    <s v="True"/>
    <m/>
    <n v="0"/>
    <n v="0"/>
    <m/>
    <m/>
    <s v="USMF"/>
    <m/>
    <d v="2020-09-08T13:59:26"/>
    <m/>
    <d v="2020-09-08T00:00:00"/>
    <d v="2020-09-08T00:00:00"/>
    <m/>
    <x v="0"/>
    <m/>
    <m/>
    <m/>
    <x v="2"/>
    <x v="64"/>
    <m/>
    <x v="7"/>
    <s v="[]"/>
    <x v="1"/>
    <x v="1"/>
  </r>
  <r>
    <n v="121.75"/>
    <x v="8"/>
    <s v="True"/>
    <s v="USD1"/>
    <n v="0"/>
    <n v="0"/>
    <s v="2%D10"/>
    <d v="2020-09-18T00:00:00"/>
    <s v="USMF"/>
    <m/>
    <d v="2020-09-08T11:59:28"/>
    <s v="USD"/>
    <d v="2020-09-08T00:00:00"/>
    <d v="2020-10-08T00:00:00"/>
    <s v="RF_bijork"/>
    <x v="2"/>
    <s v="CHECK"/>
    <s v="Net30"/>
    <s v="11223344556677889900112233"/>
    <x v="0"/>
    <x v="64"/>
    <s v="US-111"/>
    <x v="0"/>
    <s v="[]"/>
    <x v="0"/>
    <x v="0"/>
  </r>
  <r>
    <n v="7200"/>
    <x v="37"/>
    <s v="True"/>
    <m/>
    <n v="0"/>
    <n v="0"/>
    <m/>
    <m/>
    <s v="USMF"/>
    <m/>
    <d v="2020-09-08T11:21:46"/>
    <s v="USD"/>
    <d v="2020-09-01T00:00:00"/>
    <d v="2020-09-21T00:00:00"/>
    <s v="2159"/>
    <x v="0"/>
    <m/>
    <m/>
    <m/>
    <x v="2"/>
    <x v="65"/>
    <m/>
    <x v="7"/>
    <s v="[]"/>
    <x v="0"/>
    <x v="1"/>
  </r>
  <r>
    <n v="121.75"/>
    <x v="8"/>
    <s v="True"/>
    <s v="USD1"/>
    <n v="0"/>
    <n v="0"/>
    <s v="2%D10"/>
    <d v="2020-09-18T00:00:00"/>
    <s v="USMF"/>
    <m/>
    <d v="2020-09-08T08:03:03"/>
    <s v="USD"/>
    <d v="2020-09-08T00:00:00"/>
    <d v="2020-10-08T00:00:00"/>
    <s v="RF_xiansl"/>
    <x v="2"/>
    <s v="CHECK"/>
    <s v="Net30"/>
    <s v="11223344556677889900112233"/>
    <x v="0"/>
    <x v="64"/>
    <s v="US-111"/>
    <x v="0"/>
    <s v="[]"/>
    <x v="0"/>
    <x v="0"/>
  </r>
  <r>
    <n v="121.75"/>
    <x v="8"/>
    <s v="True"/>
    <s v="USD1"/>
    <n v="0"/>
    <n v="0"/>
    <s v="2%D10"/>
    <d v="2020-09-18T00:00:00"/>
    <s v="USMF"/>
    <m/>
    <d v="2020-09-08T04:20:37"/>
    <s v="USD"/>
    <d v="2020-09-08T00:00:00"/>
    <d v="2020-10-08T00:00:00"/>
    <s v="RF_jsazft"/>
    <x v="2"/>
    <s v="CHECK"/>
    <s v="Net30"/>
    <s v="11223344556677889900112233"/>
    <x v="0"/>
    <x v="64"/>
    <s v="US-111"/>
    <x v="0"/>
    <s v="[]"/>
    <x v="0"/>
    <x v="0"/>
  </r>
  <r>
    <n v="121.75"/>
    <x v="8"/>
    <s v="True"/>
    <s v="USD1"/>
    <n v="0"/>
    <n v="0"/>
    <s v="2%D10"/>
    <d v="2020-09-17T00:00:00"/>
    <s v="USMF"/>
    <m/>
    <d v="2020-09-07T16:59:05"/>
    <s v="USD"/>
    <d v="2020-09-07T00:00:00"/>
    <d v="2020-10-07T00:00:00"/>
    <s v="RF_wntfnk"/>
    <x v="2"/>
    <s v="CHECK"/>
    <s v="Net30"/>
    <s v="11223344556677889900112233"/>
    <x v="0"/>
    <x v="66"/>
    <s v="US-111"/>
    <x v="0"/>
    <s v="[]"/>
    <x v="0"/>
    <x v="0"/>
  </r>
  <r>
    <n v="0"/>
    <x v="24"/>
    <s v="True"/>
    <m/>
    <n v="0"/>
    <n v="0"/>
    <m/>
    <m/>
    <s v="USMF"/>
    <m/>
    <d v="2020-09-07T07:36:52"/>
    <m/>
    <d v="2020-09-07T00:00:00"/>
    <d v="2020-09-07T00:00:00"/>
    <m/>
    <x v="2"/>
    <m/>
    <m/>
    <m/>
    <x v="5"/>
    <x v="66"/>
    <m/>
    <x v="7"/>
    <s v="[]"/>
    <x v="1"/>
    <x v="1"/>
  </r>
  <r>
    <n v="121.75"/>
    <x v="8"/>
    <s v="True"/>
    <s v="USD1"/>
    <n v="0"/>
    <n v="0"/>
    <s v="2%D10"/>
    <d v="2020-09-17T00:00:00"/>
    <s v="USMF"/>
    <m/>
    <d v="2020-09-07T04:27:10"/>
    <s v="USD"/>
    <d v="2020-09-07T00:00:00"/>
    <d v="2020-10-07T00:00:00"/>
    <s v="RF_norwer"/>
    <x v="2"/>
    <s v="CHECK"/>
    <s v="Net30"/>
    <s v="11223344556677889900112233"/>
    <x v="0"/>
    <x v="66"/>
    <s v="US-111"/>
    <x v="0"/>
    <s v="[]"/>
    <x v="0"/>
    <x v="0"/>
  </r>
  <r>
    <n v="121.75"/>
    <x v="8"/>
    <s v="True"/>
    <s v="USD1"/>
    <n v="0"/>
    <n v="0"/>
    <s v="2%D10"/>
    <d v="2020-09-14T00:00:00"/>
    <s v="USMF"/>
    <m/>
    <d v="2020-09-04T19:51:51"/>
    <s v="USD"/>
    <d v="2020-09-04T00:00:00"/>
    <d v="2020-10-04T00:00:00"/>
    <s v="RF_ajhaxb"/>
    <x v="2"/>
    <s v="CHECK"/>
    <s v="Net30"/>
    <s v="11223344556677889900112233"/>
    <x v="0"/>
    <x v="67"/>
    <s v="US-111"/>
    <x v="0"/>
    <s v="[]"/>
    <x v="0"/>
    <x v="0"/>
  </r>
  <r>
    <n v="0"/>
    <x v="24"/>
    <s v="True"/>
    <m/>
    <n v="0"/>
    <n v="0"/>
    <m/>
    <m/>
    <s v="USMF"/>
    <m/>
    <d v="2020-09-04T16:34:53"/>
    <m/>
    <d v="2020-09-04T00:00:00"/>
    <d v="2020-09-04T00:00:00"/>
    <m/>
    <x v="2"/>
    <m/>
    <m/>
    <m/>
    <x v="5"/>
    <x v="67"/>
    <m/>
    <x v="7"/>
    <s v="[]"/>
    <x v="1"/>
    <x v="1"/>
  </r>
  <r>
    <n v="121.75"/>
    <x v="8"/>
    <s v="True"/>
    <s v="USD1"/>
    <n v="0"/>
    <n v="0"/>
    <s v="2%D10"/>
    <d v="2020-09-14T00:00:00"/>
    <s v="USMF"/>
    <m/>
    <d v="2020-09-04T12:05:37"/>
    <s v="USD"/>
    <d v="2020-09-04T00:00:00"/>
    <d v="2020-10-04T00:00:00"/>
    <s v="RF_slligt"/>
    <x v="2"/>
    <s v="CHECK"/>
    <s v="Net30"/>
    <s v="11223344556677889900112233"/>
    <x v="0"/>
    <x v="67"/>
    <s v="US-111"/>
    <x v="0"/>
    <s v="[]"/>
    <x v="0"/>
    <x v="0"/>
  </r>
  <r>
    <n v="121.75"/>
    <x v="8"/>
    <s v="True"/>
    <s v="USD1"/>
    <n v="0"/>
    <n v="0"/>
    <s v="2%D10"/>
    <d v="2020-09-14T00:00:00"/>
    <s v="USMF"/>
    <m/>
    <d v="2020-09-04T08:31:19"/>
    <s v="USD"/>
    <d v="2020-09-04T00:00:00"/>
    <d v="2020-10-04T00:00:00"/>
    <s v="RF_gmbebm"/>
    <x v="2"/>
    <s v="CHECK"/>
    <s v="Net30"/>
    <s v="11223344556677889900112233"/>
    <x v="3"/>
    <x v="67"/>
    <s v="US-111"/>
    <x v="0"/>
    <s v="[]"/>
    <x v="0"/>
    <x v="0"/>
  </r>
  <r>
    <n v="121.75"/>
    <x v="8"/>
    <s v="True"/>
    <s v="USD1"/>
    <n v="0"/>
    <n v="0"/>
    <s v="2%D10"/>
    <d v="2020-09-14T00:00:00"/>
    <s v="USMF"/>
    <m/>
    <d v="2020-09-04T04:23:52"/>
    <s v="USD"/>
    <d v="2020-09-04T00:00:00"/>
    <d v="2020-10-04T00:00:00"/>
    <s v="RF_kvrjji"/>
    <x v="2"/>
    <s v="CHECK"/>
    <s v="Net30"/>
    <s v="11223344556677889900112233"/>
    <x v="3"/>
    <x v="67"/>
    <s v="US-111"/>
    <x v="0"/>
    <s v="[]"/>
    <x v="0"/>
    <x v="0"/>
  </r>
  <r>
    <n v="121.75"/>
    <x v="8"/>
    <s v="True"/>
    <s v="USD1"/>
    <n v="0"/>
    <n v="0"/>
    <s v="2%D10"/>
    <d v="2020-09-13T00:00:00"/>
    <s v="USMF"/>
    <m/>
    <d v="2020-09-03T19:59:49"/>
    <s v="USD"/>
    <d v="2020-09-03T00:00:00"/>
    <d v="2020-10-03T00:00:00"/>
    <s v="RF_eeqhin"/>
    <x v="2"/>
    <s v="CHECK"/>
    <s v="Net30"/>
    <s v="11223344556677889900112233"/>
    <x v="3"/>
    <x v="68"/>
    <s v="US-111"/>
    <x v="0"/>
    <s v="[]"/>
    <x v="0"/>
    <x v="0"/>
  </r>
  <r>
    <n v="121.75"/>
    <x v="8"/>
    <s v="True"/>
    <s v="USD1"/>
    <n v="0"/>
    <n v="0"/>
    <s v="2%D10"/>
    <d v="2020-09-13T00:00:00"/>
    <s v="USMF"/>
    <m/>
    <d v="2020-09-03T11:59:27"/>
    <s v="USD"/>
    <d v="2020-09-03T00:00:00"/>
    <d v="2020-10-03T00:00:00"/>
    <s v="RF_cxcnom"/>
    <x v="2"/>
    <s v="CHECK"/>
    <s v="Net30"/>
    <s v="11223344556677889900112233"/>
    <x v="3"/>
    <x v="68"/>
    <s v="US-111"/>
    <x v="0"/>
    <s v="[]"/>
    <x v="0"/>
    <x v="0"/>
  </r>
  <r>
    <n v="121.75"/>
    <x v="8"/>
    <s v="True"/>
    <s v="USD1"/>
    <n v="0"/>
    <n v="0"/>
    <s v="2%D10"/>
    <d v="2020-09-13T00:00:00"/>
    <s v="USMF"/>
    <m/>
    <d v="2020-09-03T07:11:51"/>
    <s v="USD"/>
    <d v="2020-09-03T00:00:00"/>
    <d v="2020-10-03T00:00:00"/>
    <s v="RF_pjluhh"/>
    <x v="2"/>
    <s v="CHECK"/>
    <s v="Net30"/>
    <s v="11223344556677889900112233"/>
    <x v="3"/>
    <x v="68"/>
    <s v="US-111"/>
    <x v="0"/>
    <s v="[]"/>
    <x v="0"/>
    <x v="0"/>
  </r>
  <r>
    <n v="121.75"/>
    <x v="8"/>
    <s v="True"/>
    <s v="USD1"/>
    <n v="0"/>
    <n v="0"/>
    <s v="2%D10"/>
    <d v="2020-09-13T00:00:00"/>
    <s v="USMF"/>
    <m/>
    <d v="2020-09-03T06:07:56"/>
    <s v="USD"/>
    <d v="2020-09-03T00:00:00"/>
    <d v="2020-10-03T00:00:00"/>
    <s v="RF_gsuqox"/>
    <x v="2"/>
    <s v="CHECK"/>
    <s v="Net30"/>
    <s v="11223344556677889900112233"/>
    <x v="3"/>
    <x v="68"/>
    <s v="US-111"/>
    <x v="0"/>
    <s v="[]"/>
    <x v="0"/>
    <x v="0"/>
  </r>
  <r>
    <n v="121.75"/>
    <x v="8"/>
    <s v="True"/>
    <s v="USD1"/>
    <n v="0"/>
    <n v="0"/>
    <s v="2%D10"/>
    <d v="2020-09-13T00:00:00"/>
    <s v="USMF"/>
    <m/>
    <d v="2020-09-03T04:15:53"/>
    <s v="USD"/>
    <d v="2020-09-03T00:00:00"/>
    <d v="2020-10-03T00:00:00"/>
    <s v="RF_dfxmit"/>
    <x v="2"/>
    <s v="CHECK"/>
    <s v="Net30"/>
    <s v="11223344556677889900112233"/>
    <x v="3"/>
    <x v="68"/>
    <s v="US-111"/>
    <x v="0"/>
    <s v="[]"/>
    <x v="0"/>
    <x v="0"/>
  </r>
  <r>
    <n v="121.75"/>
    <x v="8"/>
    <s v="True"/>
    <s v="USD1"/>
    <n v="0"/>
    <n v="0"/>
    <s v="2%D10"/>
    <d v="2020-09-12T00:00:00"/>
    <s v="USMF"/>
    <m/>
    <d v="2020-09-02T19:45:40"/>
    <s v="USD"/>
    <d v="2020-09-02T00:00:00"/>
    <d v="2020-10-02T00:00:00"/>
    <s v="RF_pjryme"/>
    <x v="2"/>
    <s v="CHECK"/>
    <s v="Net30"/>
    <s v="11223344556677889900112233"/>
    <x v="3"/>
    <x v="69"/>
    <s v="US-111"/>
    <x v="0"/>
    <s v="[]"/>
    <x v="0"/>
    <x v="0"/>
  </r>
  <r>
    <n v="0"/>
    <x v="24"/>
    <s v="True"/>
    <m/>
    <n v="0"/>
    <n v="0"/>
    <m/>
    <m/>
    <s v="USMF"/>
    <m/>
    <d v="2020-09-02T15:45:58"/>
    <m/>
    <d v="2020-09-02T00:00:00"/>
    <d v="2020-09-02T00:00:00"/>
    <m/>
    <x v="0"/>
    <m/>
    <m/>
    <m/>
    <x v="2"/>
    <x v="69"/>
    <m/>
    <x v="7"/>
    <s v="[]"/>
    <x v="1"/>
    <x v="1"/>
  </r>
  <r>
    <n v="65"/>
    <x v="38"/>
    <s v="True"/>
    <m/>
    <n v="0"/>
    <n v="0"/>
    <m/>
    <m/>
    <s v="USMF"/>
    <m/>
    <d v="2020-09-02T15:45:24"/>
    <s v="USD"/>
    <d v="2020-10-17T00:00:00"/>
    <d v="2020-07-14T00:00:00"/>
    <s v="JULY2020CELL"/>
    <x v="0"/>
    <m/>
    <m/>
    <m/>
    <x v="2"/>
    <x v="31"/>
    <m/>
    <x v="7"/>
    <s v="[]"/>
    <x v="2"/>
    <x v="1"/>
  </r>
  <r>
    <n v="121.75"/>
    <x v="8"/>
    <s v="True"/>
    <s v="USD1"/>
    <n v="0"/>
    <n v="0"/>
    <s v="2%D10"/>
    <d v="2020-09-12T00:00:00"/>
    <s v="USMF"/>
    <m/>
    <d v="2020-09-02T12:36:02"/>
    <s v="USD"/>
    <d v="2020-09-02T00:00:00"/>
    <d v="2020-10-02T00:00:00"/>
    <s v="RF_dexuby"/>
    <x v="2"/>
    <s v="CHECK"/>
    <s v="Net30"/>
    <s v="11223344556677889900112233"/>
    <x v="3"/>
    <x v="69"/>
    <s v="US-111"/>
    <x v="0"/>
    <s v="[]"/>
    <x v="0"/>
    <x v="0"/>
  </r>
  <r>
    <n v="121.75"/>
    <x v="8"/>
    <s v="True"/>
    <s v="USD1"/>
    <n v="0"/>
    <n v="0"/>
    <s v="2%D10"/>
    <d v="2020-09-12T00:00:00"/>
    <s v="USMF"/>
    <m/>
    <d v="2020-09-02T11:46:32"/>
    <s v="USD"/>
    <d v="2020-09-02T00:00:00"/>
    <d v="2020-10-02T00:00:00"/>
    <s v="RF_nkvmdz"/>
    <x v="2"/>
    <s v="CHECK"/>
    <s v="Net30"/>
    <s v="11223344556677889900112233"/>
    <x v="3"/>
    <x v="69"/>
    <s v="US-111"/>
    <x v="0"/>
    <s v="[]"/>
    <x v="0"/>
    <x v="0"/>
  </r>
  <r>
    <n v="65"/>
    <x v="38"/>
    <s v="True"/>
    <m/>
    <n v="0"/>
    <n v="0"/>
    <m/>
    <m/>
    <s v="USMF"/>
    <m/>
    <d v="2020-09-02T08:36:27"/>
    <s v="USD"/>
    <d v="2020-07-14T00:00:00"/>
    <d v="2020-07-14T00:00:00"/>
    <s v="JULY2020CELL"/>
    <x v="0"/>
    <m/>
    <m/>
    <m/>
    <x v="2"/>
    <x v="70"/>
    <m/>
    <x v="7"/>
    <s v="[]"/>
    <x v="0"/>
    <x v="1"/>
  </r>
  <r>
    <n v="121.75"/>
    <x v="8"/>
    <s v="True"/>
    <s v="USD1"/>
    <n v="0"/>
    <n v="0"/>
    <s v="2%D10"/>
    <d v="2020-09-12T00:00:00"/>
    <s v="USMF"/>
    <m/>
    <d v="2020-09-02T07:42:53"/>
    <s v="USD"/>
    <d v="2020-09-02T00:00:00"/>
    <d v="2020-10-02T00:00:00"/>
    <s v="RF_cqeseh"/>
    <x v="2"/>
    <s v="CHECK"/>
    <s v="Net30"/>
    <s v="11223344556677889900112233"/>
    <x v="3"/>
    <x v="69"/>
    <s v="US-111"/>
    <x v="0"/>
    <s v="[]"/>
    <x v="0"/>
    <x v="0"/>
  </r>
  <r>
    <n v="0"/>
    <x v="24"/>
    <s v="True"/>
    <m/>
    <n v="0"/>
    <n v="0"/>
    <m/>
    <m/>
    <s v="USMF"/>
    <m/>
    <d v="2020-09-02T06:54:40"/>
    <m/>
    <d v="2020-09-02T00:00:00"/>
    <d v="2020-09-02T00:00:00"/>
    <m/>
    <x v="0"/>
    <m/>
    <m/>
    <m/>
    <x v="2"/>
    <x v="69"/>
    <m/>
    <x v="7"/>
    <s v="[]"/>
    <x v="1"/>
    <x v="1"/>
  </r>
  <r>
    <n v="0"/>
    <x v="24"/>
    <s v="True"/>
    <m/>
    <n v="0"/>
    <n v="0"/>
    <m/>
    <m/>
    <s v="USMF"/>
    <m/>
    <d v="2020-09-02T06:54:34"/>
    <m/>
    <d v="2020-09-02T00:00:00"/>
    <d v="2020-09-02T00:00:00"/>
    <m/>
    <x v="0"/>
    <m/>
    <m/>
    <m/>
    <x v="2"/>
    <x v="69"/>
    <m/>
    <x v="7"/>
    <s v="[]"/>
    <x v="1"/>
    <x v="1"/>
  </r>
  <r>
    <n v="0"/>
    <x v="24"/>
    <s v="True"/>
    <m/>
    <n v="0"/>
    <n v="0"/>
    <m/>
    <m/>
    <s v="USMF"/>
    <m/>
    <d v="2020-09-02T06:54:28"/>
    <m/>
    <d v="2020-09-02T00:00:00"/>
    <d v="2020-09-02T00:00:00"/>
    <m/>
    <x v="0"/>
    <m/>
    <m/>
    <m/>
    <x v="2"/>
    <x v="69"/>
    <m/>
    <x v="7"/>
    <s v="[]"/>
    <x v="1"/>
    <x v="1"/>
  </r>
  <r>
    <n v="0"/>
    <x v="24"/>
    <s v="True"/>
    <m/>
    <n v="0"/>
    <n v="0"/>
    <m/>
    <m/>
    <s v="USMF"/>
    <m/>
    <d v="2020-09-02T06:54:23"/>
    <m/>
    <d v="2020-09-02T00:00:00"/>
    <d v="2020-09-02T00:00:00"/>
    <m/>
    <x v="0"/>
    <m/>
    <m/>
    <m/>
    <x v="2"/>
    <x v="69"/>
    <m/>
    <x v="7"/>
    <s v="[]"/>
    <x v="1"/>
    <x v="1"/>
  </r>
  <r>
    <n v="0"/>
    <x v="24"/>
    <s v="True"/>
    <m/>
    <n v="0"/>
    <n v="0"/>
    <m/>
    <m/>
    <s v="USMF"/>
    <m/>
    <d v="2020-09-02T06:54:17"/>
    <m/>
    <d v="2020-09-02T00:00:00"/>
    <d v="2020-09-02T00:00:00"/>
    <m/>
    <x v="0"/>
    <m/>
    <m/>
    <m/>
    <x v="2"/>
    <x v="69"/>
    <m/>
    <x v="7"/>
    <s v="[]"/>
    <x v="1"/>
    <x v="1"/>
  </r>
  <r>
    <n v="0"/>
    <x v="24"/>
    <s v="True"/>
    <m/>
    <n v="0"/>
    <n v="0"/>
    <m/>
    <m/>
    <s v="USMF"/>
    <m/>
    <d v="2020-09-02T06:54:12"/>
    <m/>
    <d v="2020-09-02T00:00:00"/>
    <d v="2020-09-02T00:00:00"/>
    <m/>
    <x v="0"/>
    <m/>
    <m/>
    <m/>
    <x v="2"/>
    <x v="69"/>
    <m/>
    <x v="7"/>
    <s v="[]"/>
    <x v="1"/>
    <x v="1"/>
  </r>
  <r>
    <n v="0"/>
    <x v="24"/>
    <s v="True"/>
    <m/>
    <n v="0"/>
    <n v="0"/>
    <m/>
    <m/>
    <s v="USMF"/>
    <m/>
    <d v="2020-09-02T06:54:06"/>
    <m/>
    <d v="2020-09-02T00:00:00"/>
    <d v="2020-09-02T00:00:00"/>
    <m/>
    <x v="0"/>
    <m/>
    <m/>
    <m/>
    <x v="2"/>
    <x v="69"/>
    <m/>
    <x v="7"/>
    <s v="[]"/>
    <x v="1"/>
    <x v="1"/>
  </r>
  <r>
    <n v="0"/>
    <x v="24"/>
    <s v="True"/>
    <m/>
    <n v="0"/>
    <n v="0"/>
    <m/>
    <m/>
    <s v="USMF"/>
    <m/>
    <d v="2020-09-02T06:54:00"/>
    <m/>
    <d v="2020-09-02T00:00:00"/>
    <d v="2020-09-02T00:00:00"/>
    <m/>
    <x v="0"/>
    <m/>
    <m/>
    <m/>
    <x v="2"/>
    <x v="69"/>
    <m/>
    <x v="7"/>
    <s v="[]"/>
    <x v="1"/>
    <x v="1"/>
  </r>
  <r>
    <n v="100"/>
    <x v="1"/>
    <s v="True"/>
    <s v="USD1"/>
    <n v="2"/>
    <n v="2"/>
    <s v="2%D30"/>
    <d v="2020-10-02T00:00:00"/>
    <s v="USMF"/>
    <m/>
    <d v="2020-09-02T06:53:55"/>
    <s v="USD"/>
    <d v="2020-09-02T00:00:00"/>
    <d v="2020-10-02T00:00:00"/>
    <s v="020920dele1"/>
    <x v="0"/>
    <m/>
    <m/>
    <m/>
    <x v="4"/>
    <x v="69"/>
    <s v="1002"/>
    <x v="9"/>
    <s v="[{&quot;comment&quot;:&quot;Plese CHECK&quot;,&quot;creator&quot;:&quot;Badarinath Raghunath&quot;,&quot;timeStamp&quot;:&quot;2020-09-02T07:35:04.159&quot;}]"/>
    <x v="0"/>
    <x v="0"/>
  </r>
  <r>
    <n v="0"/>
    <x v="24"/>
    <s v="True"/>
    <m/>
    <n v="0"/>
    <n v="0"/>
    <m/>
    <m/>
    <s v="USMF"/>
    <m/>
    <d v="2020-09-02T06:53:49"/>
    <m/>
    <d v="2020-09-02T00:00:00"/>
    <d v="2020-09-02T00:00:00"/>
    <m/>
    <x v="0"/>
    <m/>
    <m/>
    <m/>
    <x v="2"/>
    <x v="69"/>
    <m/>
    <x v="7"/>
    <s v="[]"/>
    <x v="1"/>
    <x v="1"/>
  </r>
  <r>
    <n v="0"/>
    <x v="24"/>
    <s v="True"/>
    <m/>
    <n v="0"/>
    <n v="0"/>
    <m/>
    <m/>
    <s v="USMF"/>
    <m/>
    <d v="2020-09-02T06:53:44"/>
    <m/>
    <d v="2020-09-02T00:00:00"/>
    <d v="2020-09-02T00:00:00"/>
    <m/>
    <x v="0"/>
    <m/>
    <m/>
    <m/>
    <x v="2"/>
    <x v="69"/>
    <m/>
    <x v="7"/>
    <s v="[]"/>
    <x v="1"/>
    <x v="1"/>
  </r>
  <r>
    <n v="0"/>
    <x v="24"/>
    <s v="True"/>
    <m/>
    <n v="0"/>
    <n v="0"/>
    <m/>
    <m/>
    <s v="USMF"/>
    <m/>
    <d v="2020-09-02T06:53:38"/>
    <m/>
    <d v="2020-09-02T00:00:00"/>
    <d v="2020-09-02T00:00:00"/>
    <m/>
    <x v="0"/>
    <m/>
    <m/>
    <m/>
    <x v="2"/>
    <x v="69"/>
    <m/>
    <x v="7"/>
    <s v="[]"/>
    <x v="1"/>
    <x v="1"/>
  </r>
  <r>
    <n v="0"/>
    <x v="24"/>
    <s v="True"/>
    <m/>
    <n v="0"/>
    <n v="0"/>
    <m/>
    <m/>
    <s v="USMF"/>
    <m/>
    <d v="2020-09-02T06:52:56"/>
    <m/>
    <d v="2020-09-02T00:00:00"/>
    <d v="2020-09-02T00:00:00"/>
    <m/>
    <x v="2"/>
    <m/>
    <m/>
    <m/>
    <x v="2"/>
    <x v="69"/>
    <m/>
    <x v="7"/>
    <s v="[]"/>
    <x v="1"/>
    <x v="1"/>
  </r>
  <r>
    <n v="0"/>
    <x v="24"/>
    <s v="True"/>
    <m/>
    <n v="0"/>
    <n v="0"/>
    <m/>
    <m/>
    <s v="USMF"/>
    <m/>
    <d v="2020-09-02T06:52:50"/>
    <m/>
    <d v="2020-09-02T00:00:00"/>
    <d v="2020-09-02T00:00:00"/>
    <m/>
    <x v="2"/>
    <m/>
    <m/>
    <m/>
    <x v="2"/>
    <x v="69"/>
    <m/>
    <x v="7"/>
    <s v="[]"/>
    <x v="1"/>
    <x v="1"/>
  </r>
  <r>
    <n v="0"/>
    <x v="24"/>
    <s v="True"/>
    <m/>
    <n v="0"/>
    <n v="0"/>
    <m/>
    <m/>
    <s v="USMF"/>
    <m/>
    <d v="2020-09-02T06:52:44"/>
    <m/>
    <d v="2020-09-02T00:00:00"/>
    <d v="2020-09-02T00:00:00"/>
    <m/>
    <x v="2"/>
    <m/>
    <m/>
    <m/>
    <x v="2"/>
    <x v="69"/>
    <m/>
    <x v="7"/>
    <s v="[]"/>
    <x v="1"/>
    <x v="1"/>
  </r>
  <r>
    <n v="0"/>
    <x v="24"/>
    <s v="True"/>
    <m/>
    <n v="0"/>
    <n v="0"/>
    <m/>
    <m/>
    <s v="USMF"/>
    <m/>
    <d v="2020-09-02T06:52:38"/>
    <m/>
    <d v="2020-09-02T00:00:00"/>
    <d v="2020-09-02T00:00:00"/>
    <m/>
    <x v="2"/>
    <m/>
    <m/>
    <m/>
    <x v="2"/>
    <x v="69"/>
    <m/>
    <x v="7"/>
    <s v="[]"/>
    <x v="1"/>
    <x v="1"/>
  </r>
  <r>
    <n v="0"/>
    <x v="24"/>
    <s v="True"/>
    <m/>
    <n v="0"/>
    <n v="0"/>
    <m/>
    <m/>
    <s v="USMF"/>
    <m/>
    <d v="2020-09-02T06:52:33"/>
    <m/>
    <d v="2020-09-02T00:00:00"/>
    <d v="2020-09-02T00:00:00"/>
    <m/>
    <x v="2"/>
    <m/>
    <m/>
    <m/>
    <x v="2"/>
    <x v="69"/>
    <m/>
    <x v="7"/>
    <s v="[]"/>
    <x v="1"/>
    <x v="1"/>
  </r>
  <r>
    <n v="0"/>
    <x v="24"/>
    <s v="True"/>
    <m/>
    <n v="0"/>
    <n v="0"/>
    <m/>
    <m/>
    <s v="USMF"/>
    <m/>
    <d v="2020-09-02T06:52:27"/>
    <m/>
    <d v="2020-09-02T00:00:00"/>
    <d v="2020-09-02T00:00:00"/>
    <m/>
    <x v="2"/>
    <m/>
    <m/>
    <m/>
    <x v="2"/>
    <x v="69"/>
    <m/>
    <x v="7"/>
    <s v="[]"/>
    <x v="1"/>
    <x v="1"/>
  </r>
  <r>
    <n v="0"/>
    <x v="24"/>
    <s v="True"/>
    <m/>
    <n v="0"/>
    <n v="0"/>
    <m/>
    <m/>
    <s v="USMF"/>
    <m/>
    <d v="2020-09-02T06:52:21"/>
    <m/>
    <d v="2020-09-02T00:00:00"/>
    <d v="2020-09-02T00:00:00"/>
    <m/>
    <x v="2"/>
    <m/>
    <m/>
    <m/>
    <x v="2"/>
    <x v="69"/>
    <m/>
    <x v="7"/>
    <s v="[]"/>
    <x v="1"/>
    <x v="1"/>
  </r>
  <r>
    <n v="0"/>
    <x v="24"/>
    <s v="True"/>
    <m/>
    <n v="0"/>
    <n v="0"/>
    <m/>
    <m/>
    <s v="USMF"/>
    <m/>
    <d v="2020-09-02T06:52:16"/>
    <m/>
    <d v="2020-09-02T00:00:00"/>
    <d v="2020-09-02T00:00:00"/>
    <m/>
    <x v="2"/>
    <m/>
    <m/>
    <m/>
    <x v="2"/>
    <x v="69"/>
    <m/>
    <x v="7"/>
    <s v="[]"/>
    <x v="1"/>
    <x v="1"/>
  </r>
  <r>
    <n v="0"/>
    <x v="24"/>
    <s v="True"/>
    <m/>
    <n v="0"/>
    <n v="0"/>
    <m/>
    <m/>
    <s v="USMF"/>
    <m/>
    <d v="2020-09-02T06:52:10"/>
    <m/>
    <d v="2020-09-02T00:00:00"/>
    <d v="2020-09-02T00:00:00"/>
    <m/>
    <x v="2"/>
    <m/>
    <m/>
    <m/>
    <x v="2"/>
    <x v="69"/>
    <m/>
    <x v="7"/>
    <s v="[]"/>
    <x v="1"/>
    <x v="1"/>
  </r>
  <r>
    <n v="0"/>
    <x v="24"/>
    <s v="True"/>
    <m/>
    <n v="0"/>
    <n v="0"/>
    <m/>
    <m/>
    <s v="USMF"/>
    <m/>
    <d v="2020-09-02T06:52:04"/>
    <m/>
    <d v="2020-09-02T00:00:00"/>
    <d v="2020-09-02T00:00:00"/>
    <m/>
    <x v="2"/>
    <m/>
    <m/>
    <m/>
    <x v="2"/>
    <x v="69"/>
    <m/>
    <x v="7"/>
    <s v="[]"/>
    <x v="1"/>
    <x v="1"/>
  </r>
  <r>
    <n v="0"/>
    <x v="24"/>
    <s v="True"/>
    <m/>
    <n v="0"/>
    <n v="0"/>
    <m/>
    <m/>
    <s v="USMF"/>
    <m/>
    <d v="2020-09-02T06:51:59"/>
    <m/>
    <d v="2020-09-02T00:00:00"/>
    <d v="2020-09-02T00:00:00"/>
    <m/>
    <x v="2"/>
    <m/>
    <m/>
    <m/>
    <x v="2"/>
    <x v="69"/>
    <m/>
    <x v="7"/>
    <s v="[]"/>
    <x v="1"/>
    <x v="1"/>
  </r>
  <r>
    <n v="0"/>
    <x v="24"/>
    <s v="True"/>
    <m/>
    <n v="0"/>
    <n v="0"/>
    <m/>
    <m/>
    <s v="USMF"/>
    <m/>
    <d v="2020-09-02T06:51:53"/>
    <m/>
    <d v="2020-09-02T00:00:00"/>
    <d v="2020-09-02T00:00:00"/>
    <m/>
    <x v="2"/>
    <m/>
    <m/>
    <m/>
    <x v="2"/>
    <x v="69"/>
    <m/>
    <x v="7"/>
    <s v="[]"/>
    <x v="1"/>
    <x v="1"/>
  </r>
  <r>
    <n v="0"/>
    <x v="24"/>
    <s v="True"/>
    <m/>
    <n v="0"/>
    <n v="0"/>
    <m/>
    <m/>
    <s v="USMF"/>
    <m/>
    <d v="2020-09-02T06:41:14"/>
    <m/>
    <d v="2020-09-02T00:00:00"/>
    <d v="2020-09-02T00:00:00"/>
    <m/>
    <x v="2"/>
    <m/>
    <m/>
    <m/>
    <x v="2"/>
    <x v="69"/>
    <m/>
    <x v="7"/>
    <s v="[]"/>
    <x v="1"/>
    <x v="1"/>
  </r>
  <r>
    <n v="121.75"/>
    <x v="8"/>
    <s v="True"/>
    <s v="USD1"/>
    <n v="0"/>
    <n v="0"/>
    <s v="2%D10"/>
    <d v="2020-09-12T00:00:00"/>
    <s v="USMF"/>
    <m/>
    <d v="2020-09-02T04:07:57"/>
    <s v="USD"/>
    <d v="2020-09-02T00:00:00"/>
    <d v="2020-10-02T00:00:00"/>
    <s v="RF_nakrmd"/>
    <x v="2"/>
    <s v="CHECK"/>
    <s v="Net30"/>
    <s v="11223344556677889900112233"/>
    <x v="3"/>
    <x v="69"/>
    <s v="US-111"/>
    <x v="0"/>
    <s v="[]"/>
    <x v="0"/>
    <x v="0"/>
  </r>
  <r>
    <n v="121.75"/>
    <x v="8"/>
    <s v="True"/>
    <s v="USD1"/>
    <n v="0"/>
    <n v="0"/>
    <s v="2%D10"/>
    <d v="2020-09-11T00:00:00"/>
    <s v="USMF"/>
    <m/>
    <d v="2020-09-01T19:40:42"/>
    <s v="USD"/>
    <d v="2020-09-01T00:00:00"/>
    <d v="2020-10-01T00:00:00"/>
    <s v="RF_domvke"/>
    <x v="2"/>
    <s v="CHECK"/>
    <s v="Net30"/>
    <s v="11223344556677889900112233"/>
    <x v="3"/>
    <x v="65"/>
    <s v="US-111"/>
    <x v="0"/>
    <s v="[]"/>
    <x v="0"/>
    <x v="0"/>
  </r>
  <r>
    <n v="121.75"/>
    <x v="8"/>
    <s v="True"/>
    <s v="USD1"/>
    <n v="0"/>
    <n v="0"/>
    <s v="2%D10"/>
    <d v="2020-09-11T00:00:00"/>
    <s v="USMF"/>
    <m/>
    <d v="2020-09-01T12:11:09"/>
    <s v="USD"/>
    <d v="2020-09-01T00:00:00"/>
    <d v="2020-10-01T00:00:00"/>
    <s v="RF_szdnja"/>
    <x v="2"/>
    <s v="CHECK"/>
    <s v="Net30"/>
    <s v="11223344556677889900112233"/>
    <x v="3"/>
    <x v="65"/>
    <s v="US-111"/>
    <x v="0"/>
    <s v="[]"/>
    <x v="0"/>
    <x v="0"/>
  </r>
  <r>
    <n v="100"/>
    <x v="1"/>
    <s v="True"/>
    <s v="USD1"/>
    <n v="2"/>
    <n v="2"/>
    <s v="2%D30"/>
    <d v="2020-10-01T00:00:00"/>
    <s v="USMF"/>
    <m/>
    <d v="2020-09-01T11:51:48"/>
    <s v="USD"/>
    <d v="2020-09-01T00:00:00"/>
    <d v="2020-10-01T00:00:00"/>
    <s v="testmobile010920"/>
    <x v="0"/>
    <m/>
    <m/>
    <m/>
    <x v="1"/>
    <x v="65"/>
    <s v="1002"/>
    <x v="9"/>
    <s v="[]"/>
    <x v="0"/>
    <x v="0"/>
  </r>
  <r>
    <n v="100"/>
    <x v="1"/>
    <s v="True"/>
    <s v="USD1"/>
    <n v="2"/>
    <n v="2"/>
    <s v="2%D30"/>
    <d v="2020-10-01T00:00:00"/>
    <s v="USMF"/>
    <m/>
    <d v="2020-09-01T11:51:42"/>
    <s v="USD"/>
    <d v="2020-09-01T00:00:00"/>
    <d v="2020-10-01T00:00:00"/>
    <s v="remainingamoiunt"/>
    <x v="0"/>
    <m/>
    <m/>
    <m/>
    <x v="4"/>
    <x v="65"/>
    <s v="1002"/>
    <x v="9"/>
    <s v="[]"/>
    <x v="0"/>
    <x v="0"/>
  </r>
  <r>
    <n v="1000"/>
    <x v="39"/>
    <s v="True"/>
    <s v="USD1"/>
    <n v="20"/>
    <n v="20"/>
    <s v="2%D30"/>
    <d v="2020-10-01T00:00:00"/>
    <s v="USMF"/>
    <m/>
    <d v="2020-09-01T11:51:36"/>
    <s v="USD"/>
    <d v="2020-09-01T00:00:00"/>
    <d v="2020-10-01T00:00:00"/>
    <s v="testmobilesplit010920"/>
    <x v="0"/>
    <m/>
    <m/>
    <m/>
    <x v="4"/>
    <x v="65"/>
    <s v="1002"/>
    <x v="9"/>
    <s v="[{&quot;comment&quot;:&quot;Test&quot;,&quot;creator&quot;:&quot;Badarinath Raghunath&quot;,&quot;timeStamp&quot;:&quot;2020-11-24T06:26:22.958&quot;}]"/>
    <x v="0"/>
    <x v="0"/>
  </r>
  <r>
    <n v="100"/>
    <x v="1"/>
    <s v="True"/>
    <s v="USD1"/>
    <n v="2"/>
    <n v="2"/>
    <s v="2%D30"/>
    <d v="2020-10-01T00:00:00"/>
    <s v="USMF"/>
    <m/>
    <d v="2020-09-01T11:51:30"/>
    <s v="USD"/>
    <d v="2020-09-01T00:00:00"/>
    <d v="2020-10-01T00:00:00"/>
    <s v="new split"/>
    <x v="0"/>
    <m/>
    <m/>
    <m/>
    <x v="2"/>
    <x v="65"/>
    <s v="1002"/>
    <x v="9"/>
    <s v="[{&quot;comment&quot;:&quot;Test after static&quot;,&quot;creator&quot;:&quot;Badarinath Raghunath&quot;,&quot;timeStamp&quot;:&quot;2020-09-29T11:54:52.586&quot;},{&quot;comment&quot;:&quot;Test&quot;,&quot;creator&quot;:&quot;Badarinath Raghunath&quot;,&quot;timeStamp&quot;:&quot;2020-09-29T11:55:07.542&quot;},{&quot;comment&quot;:&quot;Test&quot;,&quot;creator&quot;:&quot;Badarinath Raghunath&quot;,&quot;timeStamp&quot;:&quot;2020-11-23T04:12:37.394&quot;}]"/>
    <x v="0"/>
    <x v="0"/>
  </r>
  <r>
    <n v="100"/>
    <x v="1"/>
    <s v="True"/>
    <s v="USD1"/>
    <n v="2"/>
    <n v="2"/>
    <s v="2%D30"/>
    <d v="2020-10-01T00:00:00"/>
    <s v="USMF"/>
    <m/>
    <d v="2020-09-01T11:51:25"/>
    <s v="USD"/>
    <d v="2020-09-01T00:00:00"/>
    <d v="2020-10-01T00:00:00"/>
    <s v="010920test2"/>
    <x v="0"/>
    <m/>
    <m/>
    <m/>
    <x v="2"/>
    <x v="65"/>
    <s v="1002"/>
    <x v="9"/>
    <s v="[{&quot;comment&quot;:&quot;Please CHECK&quot;,&quot;creator&quot;:&quot;Badarinath Raghunath&quot;,&quot;timeStamp&quot;:&quot;2020-09-02T07:33:18.552&quot;}]"/>
    <x v="0"/>
    <x v="0"/>
  </r>
  <r>
    <n v="199.67"/>
    <x v="40"/>
    <s v="True"/>
    <s v="USD1"/>
    <n v="3.99"/>
    <n v="3.99"/>
    <s v="2%D30"/>
    <d v="2020-10-01T00:00:00"/>
    <s v="USMF"/>
    <m/>
    <d v="2020-09-01T11:51:19"/>
    <s v="USD"/>
    <d v="2020-09-01T00:00:00"/>
    <d v="2020-10-01T00:00:00"/>
    <s v="AMO01092020-12"/>
    <x v="1"/>
    <m/>
    <m/>
    <m/>
    <x v="3"/>
    <x v="65"/>
    <s v="1002"/>
    <x v="9"/>
    <s v="[]"/>
    <x v="0"/>
    <x v="0"/>
  </r>
  <r>
    <n v="120"/>
    <x v="41"/>
    <s v="True"/>
    <s v="USD1"/>
    <n v="2.4"/>
    <n v="2.4"/>
    <s v="2%D30"/>
    <d v="2020-10-01T00:00:00"/>
    <s v="USMF"/>
    <m/>
    <d v="2020-09-01T11:51:13"/>
    <s v="USD"/>
    <d v="2020-09-01T00:00:00"/>
    <d v="2020-10-01T00:00:00"/>
    <s v="AMO01092020-13"/>
    <x v="1"/>
    <m/>
    <m/>
    <m/>
    <x v="3"/>
    <x v="65"/>
    <s v="1002"/>
    <x v="9"/>
    <s v="[]"/>
    <x v="0"/>
    <x v="0"/>
  </r>
  <r>
    <n v="199.57"/>
    <x v="42"/>
    <s v="True"/>
    <s v="USD1"/>
    <n v="3.99"/>
    <n v="3.99"/>
    <s v="2%D30"/>
    <d v="2020-10-01T00:00:00"/>
    <s v="USMF"/>
    <m/>
    <d v="2020-09-01T11:51:07"/>
    <s v="USD"/>
    <d v="2020-09-01T00:00:00"/>
    <d v="2020-10-01T00:00:00"/>
    <s v="AMO01092020-14"/>
    <x v="1"/>
    <m/>
    <m/>
    <m/>
    <x v="3"/>
    <x v="65"/>
    <s v="1002"/>
    <x v="9"/>
    <s v="[]"/>
    <x v="0"/>
    <x v="0"/>
  </r>
  <r>
    <n v="20"/>
    <x v="43"/>
    <s v="True"/>
    <s v="USD1"/>
    <n v="0.4"/>
    <n v="0.4"/>
    <s v="2%D30"/>
    <d v="2020-10-01T00:00:00"/>
    <s v="USMF"/>
    <m/>
    <d v="2020-09-01T11:51:01"/>
    <s v="USD"/>
    <d v="2020-09-01T00:00:00"/>
    <d v="2020-10-01T00:00:00"/>
    <s v="AMO01092020-16"/>
    <x v="1"/>
    <m/>
    <m/>
    <m/>
    <x v="1"/>
    <x v="65"/>
    <s v="1002"/>
    <x v="9"/>
    <s v="[]"/>
    <x v="0"/>
    <x v="0"/>
  </r>
  <r>
    <n v="0"/>
    <x v="24"/>
    <s v="True"/>
    <m/>
    <n v="0"/>
    <n v="0"/>
    <m/>
    <m/>
    <s v="USMF"/>
    <m/>
    <d v="2020-09-01T11:50:55"/>
    <m/>
    <d v="2020-09-01T00:00:00"/>
    <d v="2020-09-01T00:00:00"/>
    <m/>
    <x v="0"/>
    <m/>
    <m/>
    <m/>
    <x v="2"/>
    <x v="65"/>
    <m/>
    <x v="7"/>
    <s v="[]"/>
    <x v="1"/>
    <x v="1"/>
  </r>
  <r>
    <n v="11.55"/>
    <x v="44"/>
    <s v="True"/>
    <s v="USD1"/>
    <n v="0.23"/>
    <n v="0.23"/>
    <s v="2%D30"/>
    <d v="2020-10-01T00:00:00"/>
    <s v="USMF"/>
    <m/>
    <d v="2020-09-01T11:50:49"/>
    <s v="USD"/>
    <d v="2020-09-01T00:00:00"/>
    <d v="2020-10-01T00:00:00"/>
    <s v="AMO01092020-17"/>
    <x v="1"/>
    <m/>
    <m/>
    <m/>
    <x v="2"/>
    <x v="65"/>
    <s v="1002"/>
    <x v="9"/>
    <s v="[]"/>
    <x v="0"/>
    <x v="0"/>
  </r>
  <r>
    <n v="119.53"/>
    <x v="45"/>
    <s v="True"/>
    <s v="USD1"/>
    <n v="2.39"/>
    <n v="2.39"/>
    <s v="2%D30"/>
    <d v="2020-10-01T00:00:00"/>
    <s v="USMF"/>
    <m/>
    <d v="2020-09-01T11:50:43"/>
    <s v="USD"/>
    <d v="2020-09-01T00:00:00"/>
    <d v="2020-10-01T00:00:00"/>
    <s v="AMO01092020-15"/>
    <x v="1"/>
    <m/>
    <m/>
    <m/>
    <x v="3"/>
    <x v="65"/>
    <s v="1002"/>
    <x v="9"/>
    <s v="[]"/>
    <x v="0"/>
    <x v="0"/>
  </r>
  <r>
    <n v="121.75"/>
    <x v="8"/>
    <s v="True"/>
    <s v="USD1"/>
    <n v="0"/>
    <n v="0"/>
    <s v="2%D10"/>
    <d v="2020-09-11T00:00:00"/>
    <s v="USMF"/>
    <m/>
    <d v="2020-09-01T08:02:10"/>
    <s v="USD"/>
    <d v="2020-09-01T00:00:00"/>
    <d v="2020-10-01T00:00:00"/>
    <s v="RF_rwmcmv"/>
    <x v="2"/>
    <s v="CHECK"/>
    <s v="Net30"/>
    <s v="11223344556677889900112233"/>
    <x v="3"/>
    <x v="65"/>
    <s v="US-111"/>
    <x v="0"/>
    <s v="[]"/>
    <x v="0"/>
    <x v="0"/>
  </r>
  <r>
    <n v="121.75"/>
    <x v="8"/>
    <s v="True"/>
    <s v="USD1"/>
    <n v="0"/>
    <n v="0"/>
    <s v="2%D10"/>
    <d v="2020-09-11T00:00:00"/>
    <s v="USMF"/>
    <m/>
    <d v="2020-09-01T04:09:29"/>
    <s v="USD"/>
    <d v="2020-09-01T00:00:00"/>
    <d v="2020-10-01T00:00:00"/>
    <s v="RF_rbdsrt"/>
    <x v="2"/>
    <s v="CHECK"/>
    <s v="Net30"/>
    <s v="11223344556677889900112233"/>
    <x v="3"/>
    <x v="65"/>
    <s v="US-111"/>
    <x v="0"/>
    <s v="[]"/>
    <x v="0"/>
    <x v="0"/>
  </r>
  <r>
    <n v="121.75"/>
    <x v="8"/>
    <s v="True"/>
    <s v="USD1"/>
    <n v="0"/>
    <n v="0"/>
    <s v="2%D10"/>
    <d v="2020-09-10T00:00:00"/>
    <s v="USMF"/>
    <m/>
    <d v="2020-08-31T19:41:43"/>
    <s v="USD"/>
    <d v="2020-08-31T00:00:00"/>
    <d v="2020-09-30T00:00:00"/>
    <s v="RF_xxpnzb"/>
    <x v="2"/>
    <s v="CHECK"/>
    <s v="Net30"/>
    <s v="11223344556677889900112233"/>
    <x v="3"/>
    <x v="71"/>
    <s v="US-111"/>
    <x v="0"/>
    <s v="[]"/>
    <x v="0"/>
    <x v="0"/>
  </r>
  <r>
    <n v="121.75"/>
    <x v="8"/>
    <s v="True"/>
    <s v="USD1"/>
    <n v="0"/>
    <n v="0"/>
    <s v="2%D10"/>
    <d v="2020-09-10T00:00:00"/>
    <s v="USMF"/>
    <m/>
    <d v="2020-08-31T11:41:56"/>
    <s v="USD"/>
    <d v="2020-08-31T00:00:00"/>
    <d v="2020-09-30T00:00:00"/>
    <s v="RF_zgkayf"/>
    <x v="2"/>
    <s v="CHECK"/>
    <s v="Net30"/>
    <s v="11223344556677889900112233"/>
    <x v="4"/>
    <x v="71"/>
    <s v="US-111"/>
    <x v="0"/>
    <s v="[]"/>
    <x v="0"/>
    <x v="0"/>
  </r>
  <r>
    <n v="121.75"/>
    <x v="8"/>
    <s v="True"/>
    <s v="USD1"/>
    <n v="0"/>
    <n v="0"/>
    <s v="2%D10"/>
    <d v="2020-09-10T00:00:00"/>
    <s v="USMF"/>
    <m/>
    <d v="2020-08-31T07:38:01"/>
    <s v="USD"/>
    <d v="2020-08-31T00:00:00"/>
    <d v="2020-09-30T00:00:00"/>
    <s v="RF_laoiyp"/>
    <x v="2"/>
    <s v="CHECK"/>
    <s v="Net30"/>
    <s v="11223344556677889900112233"/>
    <x v="3"/>
    <x v="71"/>
    <s v="US-111"/>
    <x v="0"/>
    <s v="[]"/>
    <x v="0"/>
    <x v="0"/>
  </r>
  <r>
    <n v="0"/>
    <x v="24"/>
    <s v="True"/>
    <s v="USD1"/>
    <n v="0"/>
    <n v="0"/>
    <m/>
    <m/>
    <s v="USMF"/>
    <m/>
    <d v="2020-08-31T07:11:47"/>
    <m/>
    <d v="2020-08-31T00:00:00"/>
    <d v="2020-09-30T00:00:00"/>
    <m/>
    <x v="2"/>
    <s v="BRIDGING"/>
    <s v="Net30"/>
    <m/>
    <x v="5"/>
    <x v="71"/>
    <s v="DEFAULCODE"/>
    <x v="4"/>
    <s v="[]"/>
    <x v="1"/>
    <x v="1"/>
  </r>
  <r>
    <n v="100"/>
    <x v="1"/>
    <s v="False"/>
    <s v="USD1"/>
    <n v="0.5"/>
    <n v="0.5"/>
    <s v="0.5%D10"/>
    <d v="2020-09-10T00:00:00"/>
    <s v="USMF"/>
    <m/>
    <d v="2020-08-31T06:48:05"/>
    <s v="USD"/>
    <d v="2020-08-31T00:00:00"/>
    <d v="2020-09-30T00:00:00"/>
    <s v="AMO03202002020"/>
    <x v="2"/>
    <s v="CHECK"/>
    <s v="Net30"/>
    <m/>
    <x v="0"/>
    <x v="71"/>
    <s v="1001"/>
    <x v="11"/>
    <s v="[]"/>
    <x v="0"/>
    <x v="0"/>
  </r>
  <r>
    <n v="121.75"/>
    <x v="8"/>
    <s v="True"/>
    <s v="USD1"/>
    <n v="0"/>
    <n v="0"/>
    <s v="2%D10"/>
    <d v="2020-09-10T00:00:00"/>
    <s v="USMF"/>
    <m/>
    <d v="2020-08-31T04:07:34"/>
    <s v="USD"/>
    <d v="2020-08-31T00:00:00"/>
    <d v="2020-09-30T00:00:00"/>
    <s v="RF_xhyrbc"/>
    <x v="2"/>
    <s v="CHECK"/>
    <s v="Net30"/>
    <s v="11223344556677889900112233"/>
    <x v="3"/>
    <x v="71"/>
    <s v="US-111"/>
    <x v="0"/>
    <s v="[]"/>
    <x v="0"/>
    <x v="0"/>
  </r>
  <r>
    <n v="121.75"/>
    <x v="8"/>
    <s v="True"/>
    <s v="USD1"/>
    <n v="0"/>
    <n v="0"/>
    <s v="2%D10"/>
    <d v="2020-09-07T00:00:00"/>
    <s v="USMF"/>
    <m/>
    <d v="2020-08-28T19:39:58"/>
    <s v="USD"/>
    <d v="2020-08-28T00:00:00"/>
    <d v="2020-09-27T00:00:00"/>
    <s v="RF_auuxgx"/>
    <x v="2"/>
    <s v="CHECK"/>
    <s v="Net30"/>
    <s v="11223344556677889900112233"/>
    <x v="3"/>
    <x v="72"/>
    <s v="US-111"/>
    <x v="0"/>
    <s v="[]"/>
    <x v="0"/>
    <x v="0"/>
  </r>
  <r>
    <n v="121.75"/>
    <x v="8"/>
    <s v="True"/>
    <s v="USD1"/>
    <n v="0"/>
    <n v="0"/>
    <s v="2%D10"/>
    <d v="2020-09-07T00:00:00"/>
    <s v="USMF"/>
    <m/>
    <d v="2020-08-28T14:41:42"/>
    <s v="USD"/>
    <d v="2020-08-28T00:00:00"/>
    <d v="2020-09-27T00:00:00"/>
    <s v="RF_oxnqss"/>
    <x v="2"/>
    <s v="CHECK"/>
    <s v="Net30"/>
    <s v="11223344556677889900112233"/>
    <x v="3"/>
    <x v="72"/>
    <s v="US-111"/>
    <x v="0"/>
    <s v="[]"/>
    <x v="0"/>
    <x v="0"/>
  </r>
  <r>
    <n v="121.75"/>
    <x v="8"/>
    <s v="True"/>
    <s v="USD1"/>
    <n v="0"/>
    <n v="0"/>
    <s v="2%D10"/>
    <d v="2020-09-07T00:00:00"/>
    <s v="USMF"/>
    <m/>
    <d v="2020-08-28T11:36:55"/>
    <s v="USD"/>
    <d v="2020-08-28T00:00:00"/>
    <d v="2020-09-27T00:00:00"/>
    <s v="RF_ouqzoq"/>
    <x v="2"/>
    <s v="CHECK"/>
    <s v="Net30"/>
    <s v="11223344556677889900112233"/>
    <x v="3"/>
    <x v="72"/>
    <s v="US-111"/>
    <x v="0"/>
    <s v="[]"/>
    <x v="0"/>
    <x v="0"/>
  </r>
  <r>
    <n v="0"/>
    <x v="24"/>
    <s v="True"/>
    <m/>
    <n v="0"/>
    <n v="0"/>
    <m/>
    <m/>
    <s v="USMF"/>
    <m/>
    <d v="2020-08-28T08:45:57"/>
    <m/>
    <d v="2020-08-28T00:00:00"/>
    <d v="2020-08-28T00:00:00"/>
    <m/>
    <x v="2"/>
    <m/>
    <m/>
    <m/>
    <x v="2"/>
    <x v="72"/>
    <m/>
    <x v="7"/>
    <s v="[]"/>
    <x v="1"/>
    <x v="1"/>
  </r>
  <r>
    <n v="0"/>
    <x v="24"/>
    <s v="True"/>
    <m/>
    <n v="0"/>
    <n v="0"/>
    <m/>
    <m/>
    <s v="USMF"/>
    <m/>
    <d v="2020-08-28T08:45:51"/>
    <m/>
    <d v="2020-08-28T00:00:00"/>
    <d v="2020-08-28T00:00:00"/>
    <m/>
    <x v="2"/>
    <m/>
    <m/>
    <m/>
    <x v="2"/>
    <x v="72"/>
    <m/>
    <x v="7"/>
    <s v="[]"/>
    <x v="1"/>
    <x v="1"/>
  </r>
  <r>
    <n v="0"/>
    <x v="24"/>
    <s v="True"/>
    <m/>
    <n v="0"/>
    <n v="0"/>
    <m/>
    <m/>
    <s v="USMF"/>
    <m/>
    <d v="2020-08-28T08:45:46"/>
    <m/>
    <d v="2020-08-28T00:00:00"/>
    <d v="2020-08-28T00:00:00"/>
    <m/>
    <x v="2"/>
    <m/>
    <m/>
    <m/>
    <x v="2"/>
    <x v="72"/>
    <m/>
    <x v="7"/>
    <s v="[]"/>
    <x v="1"/>
    <x v="1"/>
  </r>
  <r>
    <n v="0"/>
    <x v="24"/>
    <s v="True"/>
    <m/>
    <n v="0"/>
    <n v="0"/>
    <m/>
    <m/>
    <s v="USMF"/>
    <m/>
    <d v="2020-08-28T08:45:41"/>
    <m/>
    <d v="2020-08-28T00:00:00"/>
    <d v="2020-08-28T00:00:00"/>
    <m/>
    <x v="2"/>
    <m/>
    <m/>
    <m/>
    <x v="2"/>
    <x v="72"/>
    <m/>
    <x v="7"/>
    <s v="[]"/>
    <x v="1"/>
    <x v="1"/>
  </r>
  <r>
    <n v="0"/>
    <x v="24"/>
    <s v="True"/>
    <m/>
    <n v="0"/>
    <n v="0"/>
    <m/>
    <m/>
    <s v="USMF"/>
    <m/>
    <d v="2020-08-28T08:45:36"/>
    <m/>
    <d v="2020-08-28T00:00:00"/>
    <d v="2020-08-28T00:00:00"/>
    <m/>
    <x v="2"/>
    <m/>
    <m/>
    <m/>
    <x v="2"/>
    <x v="72"/>
    <m/>
    <x v="7"/>
    <s v="[]"/>
    <x v="1"/>
    <x v="1"/>
  </r>
  <r>
    <n v="0"/>
    <x v="24"/>
    <s v="True"/>
    <m/>
    <n v="0"/>
    <n v="0"/>
    <m/>
    <m/>
    <s v="USMF"/>
    <m/>
    <d v="2020-08-28T08:45:30"/>
    <m/>
    <d v="2020-08-28T00:00:00"/>
    <d v="2020-08-28T00:00:00"/>
    <m/>
    <x v="2"/>
    <m/>
    <m/>
    <m/>
    <x v="2"/>
    <x v="72"/>
    <m/>
    <x v="7"/>
    <s v="[]"/>
    <x v="1"/>
    <x v="1"/>
  </r>
  <r>
    <n v="0"/>
    <x v="24"/>
    <s v="True"/>
    <m/>
    <n v="0"/>
    <n v="0"/>
    <m/>
    <m/>
    <s v="USMF"/>
    <m/>
    <d v="2020-08-28T08:45:25"/>
    <m/>
    <d v="2020-08-28T00:00:00"/>
    <d v="2020-08-28T00:00:00"/>
    <m/>
    <x v="2"/>
    <m/>
    <m/>
    <m/>
    <x v="2"/>
    <x v="72"/>
    <m/>
    <x v="7"/>
    <s v="[]"/>
    <x v="1"/>
    <x v="1"/>
  </r>
  <r>
    <n v="0"/>
    <x v="24"/>
    <s v="True"/>
    <m/>
    <n v="0"/>
    <n v="0"/>
    <m/>
    <m/>
    <s v="USMF"/>
    <m/>
    <d v="2020-08-28T08:45:19"/>
    <m/>
    <d v="2020-08-28T00:00:00"/>
    <d v="2020-08-28T00:00:00"/>
    <m/>
    <x v="2"/>
    <m/>
    <m/>
    <m/>
    <x v="2"/>
    <x v="72"/>
    <m/>
    <x v="7"/>
    <s v="[]"/>
    <x v="1"/>
    <x v="1"/>
  </r>
  <r>
    <n v="0"/>
    <x v="24"/>
    <s v="True"/>
    <m/>
    <n v="0"/>
    <n v="0"/>
    <m/>
    <m/>
    <s v="USMF"/>
    <m/>
    <d v="2020-08-28T08:45:14"/>
    <m/>
    <d v="2020-08-28T00:00:00"/>
    <d v="2020-08-28T00:00:00"/>
    <m/>
    <x v="2"/>
    <m/>
    <m/>
    <m/>
    <x v="2"/>
    <x v="72"/>
    <m/>
    <x v="7"/>
    <s v="[]"/>
    <x v="1"/>
    <x v="1"/>
  </r>
  <r>
    <n v="0"/>
    <x v="24"/>
    <s v="True"/>
    <m/>
    <n v="0"/>
    <n v="0"/>
    <m/>
    <m/>
    <s v="USMF"/>
    <m/>
    <d v="2020-08-28T08:45:09"/>
    <m/>
    <d v="2020-08-28T00:00:00"/>
    <d v="2020-08-28T00:00:00"/>
    <m/>
    <x v="2"/>
    <m/>
    <m/>
    <m/>
    <x v="2"/>
    <x v="72"/>
    <m/>
    <x v="7"/>
    <s v="[]"/>
    <x v="1"/>
    <x v="1"/>
  </r>
  <r>
    <n v="0"/>
    <x v="24"/>
    <s v="True"/>
    <m/>
    <n v="0"/>
    <n v="0"/>
    <m/>
    <m/>
    <s v="USMF"/>
    <m/>
    <d v="2020-08-28T08:45:04"/>
    <m/>
    <d v="2020-08-28T00:00:00"/>
    <d v="2020-08-28T00:00:00"/>
    <m/>
    <x v="2"/>
    <m/>
    <m/>
    <m/>
    <x v="2"/>
    <x v="72"/>
    <m/>
    <x v="7"/>
    <s v="[]"/>
    <x v="1"/>
    <x v="1"/>
  </r>
  <r>
    <n v="0"/>
    <x v="24"/>
    <s v="True"/>
    <m/>
    <n v="0"/>
    <n v="0"/>
    <m/>
    <m/>
    <s v="USMF"/>
    <m/>
    <d v="2020-08-28T08:44:59"/>
    <m/>
    <d v="2020-08-28T00:00:00"/>
    <d v="2020-08-28T00:00:00"/>
    <m/>
    <x v="2"/>
    <m/>
    <m/>
    <m/>
    <x v="2"/>
    <x v="72"/>
    <m/>
    <x v="7"/>
    <s v="[]"/>
    <x v="1"/>
    <x v="1"/>
  </r>
  <r>
    <n v="0"/>
    <x v="24"/>
    <s v="True"/>
    <m/>
    <n v="0"/>
    <n v="0"/>
    <m/>
    <m/>
    <s v="USMF"/>
    <m/>
    <d v="2020-08-28T08:44:53"/>
    <m/>
    <d v="2020-08-28T00:00:00"/>
    <d v="2020-08-28T00:00:00"/>
    <m/>
    <x v="2"/>
    <m/>
    <m/>
    <m/>
    <x v="2"/>
    <x v="72"/>
    <m/>
    <x v="7"/>
    <s v="[]"/>
    <x v="1"/>
    <x v="1"/>
  </r>
  <r>
    <n v="100"/>
    <x v="1"/>
    <s v="True"/>
    <s v="USD1"/>
    <n v="2"/>
    <n v="2"/>
    <s v="2%D30"/>
    <d v="2020-09-27T00:00:00"/>
    <s v="USMF"/>
    <m/>
    <d v="2020-08-28T08:44:48"/>
    <s v="USD"/>
    <d v="2020-08-28T00:00:00"/>
    <d v="2020-09-27T00:00:00"/>
    <s v="280820.1"/>
    <x v="2"/>
    <s v="CHECK"/>
    <m/>
    <m/>
    <x v="2"/>
    <x v="72"/>
    <s v="1002"/>
    <x v="9"/>
    <s v="[]"/>
    <x v="0"/>
    <x v="0"/>
  </r>
  <r>
    <n v="121.75"/>
    <x v="8"/>
    <s v="True"/>
    <s v="USD1"/>
    <n v="0"/>
    <n v="0"/>
    <s v="2%D10"/>
    <d v="2020-09-07T00:00:00"/>
    <s v="USMF"/>
    <m/>
    <d v="2020-08-28T07:39:55"/>
    <s v="USD"/>
    <d v="2020-08-28T00:00:00"/>
    <d v="2020-09-27T00:00:00"/>
    <s v="RF_gznnln"/>
    <x v="2"/>
    <s v="CHECK"/>
    <s v="Net30"/>
    <s v="11223344556677889900112233"/>
    <x v="3"/>
    <x v="72"/>
    <s v="US-111"/>
    <x v="0"/>
    <s v="[]"/>
    <x v="0"/>
    <x v="0"/>
  </r>
  <r>
    <n v="121.75"/>
    <x v="8"/>
    <s v="True"/>
    <s v="USD1"/>
    <n v="0"/>
    <n v="0"/>
    <s v="2%D10"/>
    <d v="2020-09-07T00:00:00"/>
    <s v="USMF"/>
    <m/>
    <d v="2020-08-28T06:47:54"/>
    <s v="USD"/>
    <d v="2020-08-28T00:00:00"/>
    <d v="2020-09-27T00:00:00"/>
    <s v="RF_bjkqkd"/>
    <x v="2"/>
    <s v="CHECK"/>
    <s v="Net30"/>
    <s v="11223344556677889900112233"/>
    <x v="3"/>
    <x v="72"/>
    <s v="US-111"/>
    <x v="0"/>
    <s v="[]"/>
    <x v="0"/>
    <x v="0"/>
  </r>
  <r>
    <n v="0"/>
    <x v="24"/>
    <s v="True"/>
    <m/>
    <n v="0"/>
    <n v="0"/>
    <m/>
    <m/>
    <s v="USMF"/>
    <m/>
    <d v="2020-08-28T06:28:04"/>
    <m/>
    <d v="2020-08-28T00:00:00"/>
    <d v="2020-08-28T00:00:00"/>
    <m/>
    <x v="2"/>
    <m/>
    <m/>
    <m/>
    <x v="5"/>
    <x v="72"/>
    <m/>
    <x v="7"/>
    <s v="[]"/>
    <x v="1"/>
    <x v="1"/>
  </r>
  <r>
    <n v="100"/>
    <x v="1"/>
    <s v="True"/>
    <s v="USD1"/>
    <n v="2"/>
    <n v="2"/>
    <s v="2%D30"/>
    <d v="2020-09-27T00:00:00"/>
    <s v="USMF"/>
    <m/>
    <d v="2020-08-28T06:27:14"/>
    <s v="USD"/>
    <d v="2020-08-28T00:00:00"/>
    <d v="2020-09-27T00:00:00"/>
    <s v="gdfdgfdfd"/>
    <x v="2"/>
    <m/>
    <m/>
    <m/>
    <x v="2"/>
    <x v="72"/>
    <s v="1002"/>
    <x v="9"/>
    <s v="[]"/>
    <x v="0"/>
    <x v="0"/>
  </r>
  <r>
    <n v="121.75"/>
    <x v="8"/>
    <s v="True"/>
    <s v="USD1"/>
    <n v="0"/>
    <n v="0"/>
    <s v="2%D10"/>
    <d v="2020-09-07T00:00:00"/>
    <s v="USMF"/>
    <m/>
    <d v="2020-08-28T04:09:16"/>
    <s v="USD"/>
    <d v="2020-08-28T00:00:00"/>
    <d v="2020-09-27T00:00:00"/>
    <s v="RF_qycnbp"/>
    <x v="2"/>
    <s v="CHECK"/>
    <s v="Net30"/>
    <s v="11223344556677889900112233"/>
    <x v="3"/>
    <x v="72"/>
    <s v="US-111"/>
    <x v="0"/>
    <s v="[]"/>
    <x v="0"/>
    <x v="0"/>
  </r>
  <r>
    <n v="121.75"/>
    <x v="8"/>
    <s v="True"/>
    <s v="USD1"/>
    <n v="0"/>
    <n v="0"/>
    <s v="2%D10"/>
    <d v="2020-09-06T00:00:00"/>
    <s v="USMF"/>
    <m/>
    <d v="2020-08-27T19:40:52"/>
    <s v="USD"/>
    <d v="2020-08-27T00:00:00"/>
    <d v="2020-09-26T00:00:00"/>
    <s v="RF_tqmwug"/>
    <x v="2"/>
    <s v="CHECK"/>
    <s v="Net30"/>
    <s v="11223344556677889900112233"/>
    <x v="3"/>
    <x v="73"/>
    <s v="US-111"/>
    <x v="0"/>
    <s v="[]"/>
    <x v="0"/>
    <x v="0"/>
  </r>
  <r>
    <n v="121.75"/>
    <x v="8"/>
    <s v="True"/>
    <s v="USD1"/>
    <n v="0"/>
    <n v="0"/>
    <s v="2%D10"/>
    <d v="2020-09-06T00:00:00"/>
    <s v="USMF"/>
    <m/>
    <d v="2020-08-27T13:44:18"/>
    <s v="USD"/>
    <d v="2020-08-27T00:00:00"/>
    <d v="2020-09-26T00:00:00"/>
    <s v="RF_clgqli"/>
    <x v="2"/>
    <s v="CHECK"/>
    <s v="Net30"/>
    <s v="11223344556677889900112233"/>
    <x v="3"/>
    <x v="73"/>
    <s v="US-111"/>
    <x v="0"/>
    <s v="[]"/>
    <x v="0"/>
    <x v="0"/>
  </r>
  <r>
    <n v="121.75"/>
    <x v="8"/>
    <s v="True"/>
    <s v="USD1"/>
    <n v="0"/>
    <n v="0"/>
    <s v="2%D10"/>
    <d v="2020-09-06T00:00:00"/>
    <s v="USMF"/>
    <m/>
    <d v="2020-08-27T08:41:57"/>
    <s v="USD"/>
    <d v="2020-08-27T00:00:00"/>
    <d v="2020-09-26T00:00:00"/>
    <s v="RF_iburfk"/>
    <x v="2"/>
    <s v="CHECK"/>
    <s v="Net30"/>
    <s v="11223344556677889900112233"/>
    <x v="3"/>
    <x v="73"/>
    <s v="US-111"/>
    <x v="0"/>
    <s v="[]"/>
    <x v="0"/>
    <x v="0"/>
  </r>
  <r>
    <n v="10"/>
    <x v="46"/>
    <s v="True"/>
    <s v="new bank"/>
    <n v="0"/>
    <n v="0"/>
    <s v="2%D60"/>
    <d v="2020-10-26T00:00:00"/>
    <s v="USMF"/>
    <m/>
    <d v="2020-08-27T07:38:09"/>
    <s v="USD"/>
    <d v="2020-08-27T00:00:00"/>
    <d v="2020-09-26T00:00:00"/>
    <s v="dfgdgdfg"/>
    <x v="2"/>
    <s v="CHECK"/>
    <s v="Net30"/>
    <m/>
    <x v="5"/>
    <x v="73"/>
    <s v="US-105"/>
    <x v="13"/>
    <s v="[]"/>
    <x v="0"/>
    <x v="0"/>
  </r>
  <r>
    <n v="121.75"/>
    <x v="8"/>
    <s v="True"/>
    <s v="USD1"/>
    <n v="0"/>
    <n v="0"/>
    <s v="2%D10"/>
    <d v="2020-09-06T00:00:00"/>
    <s v="USMF"/>
    <m/>
    <d v="2020-08-27T07:31:28"/>
    <s v="USD"/>
    <d v="2020-08-27T00:00:00"/>
    <d v="2020-09-26T00:00:00"/>
    <s v="RF_octvnl"/>
    <x v="2"/>
    <s v="CHECK"/>
    <s v="Net30"/>
    <s v="11223344556677889900112233"/>
    <x v="3"/>
    <x v="73"/>
    <s v="US-111"/>
    <x v="0"/>
    <s v="[]"/>
    <x v="0"/>
    <x v="0"/>
  </r>
  <r>
    <n v="100"/>
    <x v="1"/>
    <s v="True"/>
    <s v="USD1"/>
    <n v="2"/>
    <n v="2"/>
    <s v="2%D30"/>
    <d v="2020-09-26T00:00:00"/>
    <s v="USMF"/>
    <m/>
    <d v="2020-08-27T05:16:32"/>
    <s v="USD"/>
    <d v="2020-08-27T00:00:00"/>
    <d v="2020-09-26T00:00:00"/>
    <s v="AMO31082020-1"/>
    <x v="2"/>
    <s v="CHECK"/>
    <m/>
    <m/>
    <x v="2"/>
    <x v="73"/>
    <s v="1002"/>
    <x v="9"/>
    <s v="[]"/>
    <x v="0"/>
    <x v="0"/>
  </r>
  <r>
    <n v="121.75"/>
    <x v="8"/>
    <s v="True"/>
    <s v="USD1"/>
    <n v="0"/>
    <n v="0"/>
    <s v="2%D10"/>
    <d v="2020-09-05T00:00:00"/>
    <s v="USMF"/>
    <m/>
    <d v="2020-08-26T18:09:46"/>
    <s v="USD"/>
    <d v="2020-08-26T00:00:00"/>
    <d v="2020-09-25T00:00:00"/>
    <s v="RF_ipdcaa"/>
    <x v="2"/>
    <s v="CHECK"/>
    <s v="Net30"/>
    <s v="11223344556677889900112233"/>
    <x v="3"/>
    <x v="74"/>
    <s v="US-111"/>
    <x v="0"/>
    <s v="[]"/>
    <x v="0"/>
    <x v="0"/>
  </r>
  <r>
    <n v="121.75"/>
    <x v="8"/>
    <s v="True"/>
    <s v="USD1"/>
    <n v="0"/>
    <n v="0"/>
    <s v="2%D10"/>
    <d v="2020-09-05T00:00:00"/>
    <s v="USMF"/>
    <m/>
    <d v="2020-08-26T11:24:10"/>
    <s v="USD"/>
    <d v="2020-08-26T00:00:00"/>
    <d v="2020-09-25T00:00:00"/>
    <s v="RF_vgpdkx"/>
    <x v="2"/>
    <s v="CHECK"/>
    <s v="Net30"/>
    <s v="11223344556677889900112233"/>
    <x v="3"/>
    <x v="74"/>
    <s v="US-111"/>
    <x v="0"/>
    <s v="[]"/>
    <x v="0"/>
    <x v="0"/>
  </r>
  <r>
    <n v="1150"/>
    <x v="47"/>
    <s v="True"/>
    <s v="USD1"/>
    <n v="23"/>
    <n v="23"/>
    <s v="2%D30"/>
    <d v="2020-09-25T00:00:00"/>
    <s v="USMF"/>
    <m/>
    <d v="2020-08-26T09:37:34"/>
    <s v="USD"/>
    <d v="2020-08-26T00:00:00"/>
    <d v="2020-09-25T00:00:00"/>
    <s v="260820testing4"/>
    <x v="1"/>
    <m/>
    <m/>
    <m/>
    <x v="3"/>
    <x v="74"/>
    <s v="1002"/>
    <x v="9"/>
    <s v="[]"/>
    <x v="0"/>
    <x v="0"/>
  </r>
  <r>
    <n v="100"/>
    <x v="1"/>
    <s v="True"/>
    <s v="USD1"/>
    <n v="2"/>
    <n v="2"/>
    <s v="2%D30"/>
    <d v="2020-09-25T00:00:00"/>
    <s v="USMF"/>
    <m/>
    <d v="2020-08-26T09:37:29"/>
    <s v="USD"/>
    <d v="2020-08-26T00:00:00"/>
    <d v="2020-09-25T00:00:00"/>
    <s v="260820project1"/>
    <x v="0"/>
    <m/>
    <m/>
    <m/>
    <x v="2"/>
    <x v="74"/>
    <s v="1002"/>
    <x v="9"/>
    <s v="[]"/>
    <x v="0"/>
    <x v="0"/>
  </r>
  <r>
    <n v="100"/>
    <x v="1"/>
    <s v="True"/>
    <s v="USD1"/>
    <n v="2"/>
    <n v="2"/>
    <s v="2%D30"/>
    <d v="2020-09-25T00:00:00"/>
    <s v="USMF"/>
    <m/>
    <d v="2020-08-26T09:37:23"/>
    <s v="USD"/>
    <d v="2020-08-26T00:00:00"/>
    <d v="2020-09-25T00:00:00"/>
    <s v="project coding"/>
    <x v="0"/>
    <m/>
    <m/>
    <m/>
    <x v="2"/>
    <x v="74"/>
    <s v="1002"/>
    <x v="9"/>
    <s v="[]"/>
    <x v="0"/>
    <x v="0"/>
  </r>
  <r>
    <n v="0"/>
    <x v="24"/>
    <s v="True"/>
    <m/>
    <n v="0"/>
    <n v="0"/>
    <m/>
    <m/>
    <s v="USMF"/>
    <m/>
    <d v="2020-08-26T09:37:16"/>
    <m/>
    <d v="2020-08-26T00:00:00"/>
    <d v="2020-08-26T00:00:00"/>
    <m/>
    <x v="0"/>
    <m/>
    <m/>
    <m/>
    <x v="2"/>
    <x v="74"/>
    <m/>
    <x v="7"/>
    <s v="[]"/>
    <x v="1"/>
    <x v="1"/>
  </r>
  <r>
    <n v="0"/>
    <x v="24"/>
    <s v="True"/>
    <m/>
    <n v="0"/>
    <n v="0"/>
    <m/>
    <m/>
    <s v="USMF"/>
    <m/>
    <d v="2020-08-26T09:37:10"/>
    <m/>
    <d v="2020-08-26T00:00:00"/>
    <d v="2020-08-26T00:00:00"/>
    <m/>
    <x v="0"/>
    <m/>
    <m/>
    <m/>
    <x v="2"/>
    <x v="74"/>
    <m/>
    <x v="7"/>
    <s v="[]"/>
    <x v="1"/>
    <x v="1"/>
  </r>
  <r>
    <n v="0"/>
    <x v="24"/>
    <s v="True"/>
    <m/>
    <n v="0"/>
    <n v="0"/>
    <m/>
    <m/>
    <s v="USMF"/>
    <m/>
    <d v="2020-08-26T09:37:05"/>
    <m/>
    <d v="2020-08-26T00:00:00"/>
    <d v="2020-08-26T00:00:00"/>
    <m/>
    <x v="0"/>
    <m/>
    <m/>
    <m/>
    <x v="2"/>
    <x v="74"/>
    <m/>
    <x v="7"/>
    <s v="[]"/>
    <x v="1"/>
    <x v="1"/>
  </r>
  <r>
    <n v="0"/>
    <x v="24"/>
    <s v="True"/>
    <m/>
    <n v="0"/>
    <n v="0"/>
    <m/>
    <m/>
    <s v="USMF"/>
    <m/>
    <d v="2020-08-26T09:36:59"/>
    <m/>
    <d v="2020-08-26T00:00:00"/>
    <d v="2020-08-26T00:00:00"/>
    <m/>
    <x v="0"/>
    <m/>
    <m/>
    <m/>
    <x v="2"/>
    <x v="74"/>
    <m/>
    <x v="7"/>
    <s v="[]"/>
    <x v="1"/>
    <x v="1"/>
  </r>
  <r>
    <n v="0"/>
    <x v="24"/>
    <s v="True"/>
    <m/>
    <n v="0"/>
    <n v="0"/>
    <m/>
    <m/>
    <s v="USMF"/>
    <m/>
    <d v="2020-08-26T09:36:54"/>
    <m/>
    <d v="2020-08-26T00:00:00"/>
    <d v="2020-08-26T00:00:00"/>
    <m/>
    <x v="0"/>
    <m/>
    <m/>
    <m/>
    <x v="2"/>
    <x v="74"/>
    <m/>
    <x v="7"/>
    <s v="[]"/>
    <x v="1"/>
    <x v="1"/>
  </r>
  <r>
    <n v="0"/>
    <x v="24"/>
    <s v="True"/>
    <m/>
    <n v="0"/>
    <n v="0"/>
    <m/>
    <m/>
    <s v="USMF"/>
    <m/>
    <d v="2020-08-26T09:36:48"/>
    <m/>
    <d v="2020-08-26T00:00:00"/>
    <d v="2020-08-26T00:00:00"/>
    <m/>
    <x v="0"/>
    <m/>
    <m/>
    <m/>
    <x v="2"/>
    <x v="74"/>
    <m/>
    <x v="7"/>
    <s v="[]"/>
    <x v="1"/>
    <x v="1"/>
  </r>
  <r>
    <n v="0"/>
    <x v="24"/>
    <s v="True"/>
    <m/>
    <n v="0"/>
    <n v="0"/>
    <m/>
    <m/>
    <s v="USMF"/>
    <m/>
    <d v="2020-08-26T09:36:43"/>
    <m/>
    <d v="2020-08-26T00:00:00"/>
    <d v="2020-08-26T00:00:00"/>
    <m/>
    <x v="0"/>
    <m/>
    <m/>
    <m/>
    <x v="2"/>
    <x v="74"/>
    <m/>
    <x v="7"/>
    <s v="[]"/>
    <x v="1"/>
    <x v="1"/>
  </r>
  <r>
    <n v="0"/>
    <x v="24"/>
    <s v="True"/>
    <m/>
    <n v="0"/>
    <n v="0"/>
    <m/>
    <m/>
    <s v="USMF"/>
    <m/>
    <d v="2020-08-26T09:36:38"/>
    <m/>
    <d v="2020-08-26T00:00:00"/>
    <d v="2020-08-26T00:00:00"/>
    <m/>
    <x v="0"/>
    <m/>
    <m/>
    <m/>
    <x v="2"/>
    <x v="74"/>
    <m/>
    <x v="7"/>
    <s v="[]"/>
    <x v="1"/>
    <x v="1"/>
  </r>
  <r>
    <n v="0"/>
    <x v="24"/>
    <s v="True"/>
    <m/>
    <n v="0"/>
    <n v="0"/>
    <m/>
    <m/>
    <s v="USMF"/>
    <m/>
    <d v="2020-08-26T09:36:32"/>
    <m/>
    <d v="2020-08-26T00:00:00"/>
    <d v="2020-08-26T00:00:00"/>
    <m/>
    <x v="0"/>
    <m/>
    <m/>
    <m/>
    <x v="2"/>
    <x v="74"/>
    <m/>
    <x v="7"/>
    <s v="[]"/>
    <x v="1"/>
    <x v="1"/>
  </r>
  <r>
    <n v="1123.75"/>
    <x v="48"/>
    <s v="True"/>
    <s v="USD1"/>
    <n v="22.48"/>
    <n v="22.48"/>
    <s v="2%D30"/>
    <d v="2020-09-25T00:00:00"/>
    <s v="USMF"/>
    <m/>
    <d v="2020-08-26T09:34:24"/>
    <s v="USD"/>
    <d v="2020-08-26T00:00:00"/>
    <d v="2020-09-25T00:00:00"/>
    <s v="260820testing3"/>
    <x v="1"/>
    <m/>
    <m/>
    <m/>
    <x v="3"/>
    <x v="74"/>
    <s v="1002"/>
    <x v="9"/>
    <s v="[]"/>
    <x v="0"/>
    <x v="0"/>
  </r>
  <r>
    <n v="0"/>
    <x v="24"/>
    <s v="True"/>
    <m/>
    <n v="0"/>
    <n v="0"/>
    <m/>
    <m/>
    <s v="USMF"/>
    <m/>
    <d v="2020-08-26T09:34:19"/>
    <m/>
    <d v="2020-08-26T00:00:00"/>
    <d v="2020-08-26T00:00:00"/>
    <m/>
    <x v="0"/>
    <m/>
    <m/>
    <m/>
    <x v="2"/>
    <x v="74"/>
    <m/>
    <x v="7"/>
    <s v="[]"/>
    <x v="1"/>
    <x v="1"/>
  </r>
  <r>
    <n v="0"/>
    <x v="24"/>
    <s v="True"/>
    <m/>
    <n v="0"/>
    <n v="0"/>
    <m/>
    <m/>
    <s v="USMF"/>
    <m/>
    <d v="2020-08-26T09:34:13"/>
    <m/>
    <d v="2020-08-26T00:00:00"/>
    <d v="2020-08-26T00:00:00"/>
    <m/>
    <x v="0"/>
    <m/>
    <m/>
    <m/>
    <x v="2"/>
    <x v="74"/>
    <m/>
    <x v="7"/>
    <s v="[]"/>
    <x v="1"/>
    <x v="1"/>
  </r>
  <r>
    <n v="0"/>
    <x v="24"/>
    <s v="True"/>
    <m/>
    <n v="0"/>
    <n v="0"/>
    <m/>
    <m/>
    <s v="USMF"/>
    <m/>
    <d v="2020-08-26T09:34:08"/>
    <m/>
    <d v="2020-08-26T00:00:00"/>
    <d v="2020-08-26T00:00:00"/>
    <m/>
    <x v="0"/>
    <m/>
    <m/>
    <m/>
    <x v="2"/>
    <x v="74"/>
    <m/>
    <x v="7"/>
    <s v="[]"/>
    <x v="1"/>
    <x v="1"/>
  </r>
  <r>
    <n v="0"/>
    <x v="24"/>
    <s v="True"/>
    <m/>
    <n v="0"/>
    <n v="0"/>
    <m/>
    <m/>
    <s v="USMF"/>
    <m/>
    <d v="2020-08-26T09:34:03"/>
    <m/>
    <d v="2020-08-26T00:00:00"/>
    <d v="2020-08-26T00:00:00"/>
    <m/>
    <x v="2"/>
    <m/>
    <m/>
    <m/>
    <x v="2"/>
    <x v="74"/>
    <m/>
    <x v="7"/>
    <s v="[]"/>
    <x v="1"/>
    <x v="1"/>
  </r>
  <r>
    <n v="0"/>
    <x v="24"/>
    <s v="True"/>
    <m/>
    <n v="0"/>
    <n v="0"/>
    <m/>
    <m/>
    <s v="USMF"/>
    <m/>
    <d v="2020-08-26T09:33:57"/>
    <m/>
    <d v="2020-08-26T00:00:00"/>
    <d v="2020-08-26T00:00:00"/>
    <m/>
    <x v="2"/>
    <m/>
    <m/>
    <m/>
    <x v="2"/>
    <x v="74"/>
    <m/>
    <x v="7"/>
    <s v="[]"/>
    <x v="1"/>
    <x v="1"/>
  </r>
  <r>
    <n v="0"/>
    <x v="24"/>
    <s v="True"/>
    <m/>
    <n v="0"/>
    <n v="0"/>
    <m/>
    <m/>
    <s v="USMF"/>
    <m/>
    <d v="2020-08-26T09:33:51"/>
    <m/>
    <d v="2020-08-26T00:00:00"/>
    <d v="2020-08-26T00:00:00"/>
    <m/>
    <x v="2"/>
    <m/>
    <m/>
    <m/>
    <x v="2"/>
    <x v="74"/>
    <m/>
    <x v="7"/>
    <s v="[]"/>
    <x v="1"/>
    <x v="1"/>
  </r>
  <r>
    <n v="0"/>
    <x v="24"/>
    <s v="True"/>
    <m/>
    <n v="0"/>
    <n v="0"/>
    <m/>
    <m/>
    <s v="USMF"/>
    <m/>
    <d v="2020-08-26T09:33:46"/>
    <m/>
    <d v="2020-08-26T00:00:00"/>
    <d v="2020-08-26T00:00:00"/>
    <m/>
    <x v="2"/>
    <m/>
    <m/>
    <m/>
    <x v="2"/>
    <x v="74"/>
    <m/>
    <x v="7"/>
    <s v="[]"/>
    <x v="1"/>
    <x v="1"/>
  </r>
  <r>
    <n v="0"/>
    <x v="24"/>
    <s v="True"/>
    <m/>
    <n v="0"/>
    <n v="0"/>
    <m/>
    <m/>
    <s v="USMF"/>
    <m/>
    <d v="2020-08-26T09:33:40"/>
    <m/>
    <d v="2020-08-26T00:00:00"/>
    <d v="2020-08-26T00:00:00"/>
    <m/>
    <x v="2"/>
    <m/>
    <m/>
    <m/>
    <x v="2"/>
    <x v="74"/>
    <m/>
    <x v="7"/>
    <s v="[]"/>
    <x v="1"/>
    <x v="1"/>
  </r>
  <r>
    <n v="0"/>
    <x v="24"/>
    <s v="True"/>
    <m/>
    <n v="0"/>
    <n v="0"/>
    <m/>
    <m/>
    <s v="USMF"/>
    <m/>
    <d v="2020-08-26T09:33:35"/>
    <m/>
    <d v="2020-08-26T00:00:00"/>
    <d v="2020-08-26T00:00:00"/>
    <m/>
    <x v="2"/>
    <m/>
    <m/>
    <m/>
    <x v="2"/>
    <x v="74"/>
    <m/>
    <x v="7"/>
    <s v="[]"/>
    <x v="1"/>
    <x v="1"/>
  </r>
  <r>
    <n v="0"/>
    <x v="24"/>
    <s v="True"/>
    <m/>
    <n v="0"/>
    <n v="0"/>
    <m/>
    <m/>
    <s v="USMF"/>
    <m/>
    <d v="2020-08-26T09:33:30"/>
    <m/>
    <d v="2020-08-26T00:00:00"/>
    <d v="2020-08-26T00:00:00"/>
    <m/>
    <x v="2"/>
    <m/>
    <m/>
    <m/>
    <x v="2"/>
    <x v="74"/>
    <m/>
    <x v="7"/>
    <s v="[]"/>
    <x v="1"/>
    <x v="1"/>
  </r>
  <r>
    <n v="0"/>
    <x v="24"/>
    <s v="True"/>
    <m/>
    <n v="0"/>
    <n v="0"/>
    <m/>
    <m/>
    <s v="USMF"/>
    <m/>
    <d v="2020-08-26T09:33:24"/>
    <m/>
    <d v="2020-08-26T00:00:00"/>
    <d v="2020-08-26T00:00:00"/>
    <m/>
    <x v="2"/>
    <m/>
    <m/>
    <m/>
    <x v="2"/>
    <x v="74"/>
    <m/>
    <x v="7"/>
    <s v="[]"/>
    <x v="1"/>
    <x v="1"/>
  </r>
  <r>
    <n v="0"/>
    <x v="24"/>
    <s v="True"/>
    <m/>
    <n v="0"/>
    <n v="0"/>
    <m/>
    <m/>
    <s v="USMF"/>
    <m/>
    <d v="2020-08-26T09:28:45"/>
    <m/>
    <d v="2020-08-26T00:00:00"/>
    <d v="2020-08-26T00:00:00"/>
    <m/>
    <x v="2"/>
    <m/>
    <m/>
    <m/>
    <x v="2"/>
    <x v="74"/>
    <m/>
    <x v="7"/>
    <s v="[]"/>
    <x v="1"/>
    <x v="1"/>
  </r>
  <r>
    <n v="0"/>
    <x v="24"/>
    <s v="True"/>
    <m/>
    <n v="0"/>
    <n v="0"/>
    <m/>
    <m/>
    <s v="USMF"/>
    <m/>
    <d v="2020-08-26T09:28:40"/>
    <m/>
    <d v="2020-08-26T00:00:00"/>
    <d v="2020-08-26T00:00:00"/>
    <m/>
    <x v="2"/>
    <m/>
    <m/>
    <m/>
    <x v="2"/>
    <x v="74"/>
    <m/>
    <x v="7"/>
    <s v="[]"/>
    <x v="1"/>
    <x v="1"/>
  </r>
  <r>
    <n v="0"/>
    <x v="24"/>
    <s v="True"/>
    <m/>
    <n v="0"/>
    <n v="0"/>
    <m/>
    <m/>
    <s v="USMF"/>
    <m/>
    <d v="2020-08-26T09:28:35"/>
    <m/>
    <d v="2020-08-26T00:00:00"/>
    <d v="2020-08-26T00:00:00"/>
    <m/>
    <x v="2"/>
    <m/>
    <m/>
    <m/>
    <x v="2"/>
    <x v="74"/>
    <m/>
    <x v="7"/>
    <s v="[]"/>
    <x v="1"/>
    <x v="1"/>
  </r>
  <r>
    <n v="0"/>
    <x v="24"/>
    <s v="True"/>
    <m/>
    <n v="0"/>
    <n v="0"/>
    <m/>
    <m/>
    <s v="USMF"/>
    <m/>
    <d v="2020-08-26T09:28:30"/>
    <m/>
    <d v="2020-08-26T00:00:00"/>
    <d v="2020-08-26T00:00:00"/>
    <m/>
    <x v="2"/>
    <m/>
    <m/>
    <m/>
    <x v="2"/>
    <x v="74"/>
    <m/>
    <x v="7"/>
    <s v="[]"/>
    <x v="1"/>
    <x v="1"/>
  </r>
  <r>
    <n v="0"/>
    <x v="24"/>
    <s v="True"/>
    <m/>
    <n v="0"/>
    <n v="0"/>
    <m/>
    <m/>
    <s v="USMF"/>
    <m/>
    <d v="2020-08-26T09:28:24"/>
    <m/>
    <d v="2020-08-26T00:00:00"/>
    <d v="2020-08-26T00:00:00"/>
    <m/>
    <x v="2"/>
    <m/>
    <m/>
    <m/>
    <x v="2"/>
    <x v="74"/>
    <m/>
    <x v="7"/>
    <s v="[]"/>
    <x v="1"/>
    <x v="1"/>
  </r>
  <r>
    <n v="0"/>
    <x v="24"/>
    <s v="True"/>
    <m/>
    <n v="0"/>
    <n v="0"/>
    <m/>
    <m/>
    <s v="USMF"/>
    <m/>
    <d v="2020-08-26T09:28:19"/>
    <m/>
    <d v="2020-08-26T00:00:00"/>
    <d v="2020-08-26T00:00:00"/>
    <m/>
    <x v="2"/>
    <m/>
    <m/>
    <m/>
    <x v="2"/>
    <x v="74"/>
    <m/>
    <x v="7"/>
    <s v="[]"/>
    <x v="1"/>
    <x v="1"/>
  </r>
  <r>
    <n v="0"/>
    <x v="24"/>
    <s v="True"/>
    <m/>
    <n v="0"/>
    <n v="0"/>
    <m/>
    <m/>
    <s v="USMF"/>
    <m/>
    <d v="2020-08-26T09:28:14"/>
    <m/>
    <d v="2020-08-26T00:00:00"/>
    <d v="2020-08-26T00:00:00"/>
    <m/>
    <x v="2"/>
    <m/>
    <m/>
    <m/>
    <x v="2"/>
    <x v="74"/>
    <m/>
    <x v="7"/>
    <s v="[]"/>
    <x v="1"/>
    <x v="1"/>
  </r>
  <r>
    <n v="0"/>
    <x v="24"/>
    <s v="True"/>
    <m/>
    <n v="0"/>
    <n v="0"/>
    <m/>
    <m/>
    <s v="USMF"/>
    <m/>
    <d v="2020-08-26T09:28:08"/>
    <m/>
    <d v="2020-08-26T00:00:00"/>
    <d v="2020-08-26T00:00:00"/>
    <m/>
    <x v="2"/>
    <m/>
    <m/>
    <m/>
    <x v="2"/>
    <x v="74"/>
    <m/>
    <x v="7"/>
    <s v="[]"/>
    <x v="1"/>
    <x v="1"/>
  </r>
  <r>
    <n v="0"/>
    <x v="24"/>
    <s v="True"/>
    <m/>
    <n v="0"/>
    <n v="0"/>
    <m/>
    <m/>
    <s v="USMF"/>
    <m/>
    <d v="2020-08-26T09:28:03"/>
    <m/>
    <d v="2020-08-26T00:00:00"/>
    <d v="2020-08-26T00:00:00"/>
    <m/>
    <x v="2"/>
    <m/>
    <m/>
    <m/>
    <x v="2"/>
    <x v="74"/>
    <m/>
    <x v="7"/>
    <s v="[]"/>
    <x v="1"/>
    <x v="1"/>
  </r>
  <r>
    <n v="0"/>
    <x v="24"/>
    <s v="True"/>
    <m/>
    <n v="0"/>
    <n v="0"/>
    <m/>
    <m/>
    <s v="USMF"/>
    <m/>
    <d v="2020-08-26T09:27:57"/>
    <m/>
    <d v="2020-08-26T00:00:00"/>
    <d v="2020-08-26T00:00:00"/>
    <m/>
    <x v="2"/>
    <m/>
    <m/>
    <m/>
    <x v="2"/>
    <x v="74"/>
    <m/>
    <x v="7"/>
    <s v="[]"/>
    <x v="1"/>
    <x v="1"/>
  </r>
  <r>
    <n v="0"/>
    <x v="24"/>
    <s v="True"/>
    <m/>
    <n v="0"/>
    <n v="0"/>
    <m/>
    <m/>
    <s v="USMF"/>
    <m/>
    <d v="2020-08-26T09:27:52"/>
    <m/>
    <d v="2020-08-26T00:00:00"/>
    <d v="2020-08-26T00:00:00"/>
    <m/>
    <x v="2"/>
    <m/>
    <m/>
    <m/>
    <x v="2"/>
    <x v="74"/>
    <m/>
    <x v="7"/>
    <s v="[]"/>
    <x v="1"/>
    <x v="1"/>
  </r>
  <r>
    <n v="0"/>
    <x v="24"/>
    <s v="True"/>
    <m/>
    <n v="0"/>
    <n v="0"/>
    <m/>
    <m/>
    <s v="USMF"/>
    <m/>
    <d v="2020-08-26T09:27:46"/>
    <m/>
    <d v="2020-08-26T00:00:00"/>
    <d v="2020-08-26T00:00:00"/>
    <m/>
    <x v="2"/>
    <m/>
    <m/>
    <m/>
    <x v="2"/>
    <x v="74"/>
    <m/>
    <x v="7"/>
    <s v="[]"/>
    <x v="1"/>
    <x v="1"/>
  </r>
  <r>
    <n v="121.75"/>
    <x v="8"/>
    <s v="True"/>
    <s v="USD1"/>
    <n v="0"/>
    <n v="0"/>
    <s v="2%D10"/>
    <d v="2020-09-05T00:00:00"/>
    <s v="USMF"/>
    <m/>
    <d v="2020-08-26T07:30:46"/>
    <s v="USD"/>
    <d v="2020-08-26T00:00:00"/>
    <d v="2020-09-25T00:00:00"/>
    <s v="RF_oxdobd"/>
    <x v="2"/>
    <s v="CHECK"/>
    <s v="Net30"/>
    <s v="11223344556677889900112233"/>
    <x v="3"/>
    <x v="74"/>
    <s v="US-111"/>
    <x v="0"/>
    <s v="[]"/>
    <x v="0"/>
    <x v="0"/>
  </r>
  <r>
    <n v="0"/>
    <x v="24"/>
    <s v="True"/>
    <m/>
    <n v="0"/>
    <n v="0"/>
    <m/>
    <m/>
    <s v="USMF"/>
    <m/>
    <d v="2020-08-26T06:55:34"/>
    <m/>
    <d v="2020-08-26T00:00:00"/>
    <d v="2020-08-26T00:00:00"/>
    <m/>
    <x v="2"/>
    <m/>
    <m/>
    <m/>
    <x v="2"/>
    <x v="74"/>
    <m/>
    <x v="7"/>
    <s v="[]"/>
    <x v="1"/>
    <x v="1"/>
  </r>
  <r>
    <n v="0"/>
    <x v="24"/>
    <s v="True"/>
    <m/>
    <n v="0"/>
    <n v="0"/>
    <m/>
    <m/>
    <s v="USMF"/>
    <m/>
    <d v="2020-08-26T06:55:28"/>
    <m/>
    <d v="2020-08-26T00:00:00"/>
    <d v="2020-08-26T00:00:00"/>
    <m/>
    <x v="2"/>
    <m/>
    <m/>
    <m/>
    <x v="2"/>
    <x v="74"/>
    <m/>
    <x v="7"/>
    <s v="[]"/>
    <x v="1"/>
    <x v="1"/>
  </r>
  <r>
    <n v="0"/>
    <x v="24"/>
    <s v="True"/>
    <m/>
    <n v="0"/>
    <n v="0"/>
    <m/>
    <m/>
    <s v="USMF"/>
    <m/>
    <d v="2020-08-26T06:55:22"/>
    <m/>
    <d v="2020-08-26T00:00:00"/>
    <d v="2020-08-26T00:00:00"/>
    <m/>
    <x v="2"/>
    <m/>
    <m/>
    <m/>
    <x v="2"/>
    <x v="74"/>
    <m/>
    <x v="7"/>
    <s v="[]"/>
    <x v="1"/>
    <x v="1"/>
  </r>
  <r>
    <n v="0"/>
    <x v="24"/>
    <s v="True"/>
    <m/>
    <n v="0"/>
    <n v="0"/>
    <m/>
    <m/>
    <s v="USMF"/>
    <m/>
    <d v="2020-08-26T06:55:17"/>
    <m/>
    <d v="2020-08-26T00:00:00"/>
    <d v="2020-08-26T00:00:00"/>
    <m/>
    <x v="2"/>
    <m/>
    <m/>
    <m/>
    <x v="2"/>
    <x v="74"/>
    <m/>
    <x v="7"/>
    <s v="[]"/>
    <x v="1"/>
    <x v="1"/>
  </r>
  <r>
    <n v="0"/>
    <x v="24"/>
    <s v="True"/>
    <m/>
    <n v="0"/>
    <n v="0"/>
    <m/>
    <m/>
    <s v="USMF"/>
    <m/>
    <d v="2020-08-26T06:55:11"/>
    <m/>
    <d v="2020-08-26T00:00:00"/>
    <d v="2020-08-26T00:00:00"/>
    <m/>
    <x v="2"/>
    <m/>
    <m/>
    <m/>
    <x v="2"/>
    <x v="74"/>
    <m/>
    <x v="7"/>
    <s v="[]"/>
    <x v="1"/>
    <x v="1"/>
  </r>
  <r>
    <n v="0"/>
    <x v="24"/>
    <s v="True"/>
    <m/>
    <n v="0"/>
    <n v="0"/>
    <m/>
    <m/>
    <s v="USMF"/>
    <m/>
    <d v="2020-08-26T06:55:05"/>
    <m/>
    <d v="2020-08-26T00:00:00"/>
    <d v="2020-08-26T00:00:00"/>
    <m/>
    <x v="2"/>
    <m/>
    <m/>
    <m/>
    <x v="2"/>
    <x v="74"/>
    <m/>
    <x v="7"/>
    <s v="[]"/>
    <x v="1"/>
    <x v="1"/>
  </r>
  <r>
    <n v="0"/>
    <x v="24"/>
    <s v="True"/>
    <m/>
    <n v="0"/>
    <n v="0"/>
    <m/>
    <m/>
    <s v="USMF"/>
    <m/>
    <d v="2020-08-26T06:54:59"/>
    <m/>
    <d v="2020-08-26T00:00:00"/>
    <d v="2020-08-26T00:00:00"/>
    <m/>
    <x v="2"/>
    <m/>
    <m/>
    <m/>
    <x v="2"/>
    <x v="74"/>
    <m/>
    <x v="7"/>
    <s v="[]"/>
    <x v="1"/>
    <x v="1"/>
  </r>
  <r>
    <n v="0"/>
    <x v="24"/>
    <s v="True"/>
    <m/>
    <n v="0"/>
    <n v="0"/>
    <m/>
    <m/>
    <s v="USMF"/>
    <m/>
    <d v="2020-08-26T06:54:54"/>
    <m/>
    <d v="2020-08-26T00:00:00"/>
    <d v="2020-08-26T00:00:00"/>
    <m/>
    <x v="2"/>
    <m/>
    <m/>
    <m/>
    <x v="2"/>
    <x v="74"/>
    <m/>
    <x v="7"/>
    <s v="[]"/>
    <x v="1"/>
    <x v="1"/>
  </r>
  <r>
    <n v="0"/>
    <x v="24"/>
    <s v="True"/>
    <m/>
    <n v="0"/>
    <n v="0"/>
    <m/>
    <m/>
    <s v="USMF"/>
    <m/>
    <d v="2020-08-26T06:54:48"/>
    <m/>
    <d v="2020-08-26T00:00:00"/>
    <d v="2020-08-26T00:00:00"/>
    <m/>
    <x v="2"/>
    <m/>
    <m/>
    <m/>
    <x v="2"/>
    <x v="74"/>
    <m/>
    <x v="7"/>
    <s v="[]"/>
    <x v="1"/>
    <x v="1"/>
  </r>
  <r>
    <n v="0"/>
    <x v="24"/>
    <s v="True"/>
    <m/>
    <n v="0"/>
    <n v="0"/>
    <m/>
    <m/>
    <s v="USMF"/>
    <m/>
    <d v="2020-08-26T06:54:43"/>
    <m/>
    <d v="2020-08-26T00:00:00"/>
    <d v="2020-08-26T00:00:00"/>
    <m/>
    <x v="2"/>
    <m/>
    <m/>
    <m/>
    <x v="2"/>
    <x v="74"/>
    <m/>
    <x v="7"/>
    <s v="[]"/>
    <x v="1"/>
    <x v="1"/>
  </r>
  <r>
    <n v="0"/>
    <x v="24"/>
    <s v="True"/>
    <m/>
    <n v="0"/>
    <n v="0"/>
    <m/>
    <m/>
    <s v="USMF"/>
    <m/>
    <d v="2020-08-26T06:54:37"/>
    <m/>
    <d v="2020-08-26T00:00:00"/>
    <d v="2020-08-26T00:00:00"/>
    <m/>
    <x v="2"/>
    <m/>
    <m/>
    <m/>
    <x v="2"/>
    <x v="74"/>
    <m/>
    <x v="7"/>
    <s v="[]"/>
    <x v="1"/>
    <x v="1"/>
  </r>
  <r>
    <n v="0"/>
    <x v="24"/>
    <s v="True"/>
    <m/>
    <n v="0"/>
    <n v="0"/>
    <m/>
    <m/>
    <s v="USMF"/>
    <m/>
    <d v="2020-08-26T06:54:31"/>
    <m/>
    <d v="2020-08-26T00:00:00"/>
    <d v="2020-08-26T00:00:00"/>
    <m/>
    <x v="2"/>
    <m/>
    <m/>
    <m/>
    <x v="2"/>
    <x v="74"/>
    <m/>
    <x v="7"/>
    <s v="[]"/>
    <x v="1"/>
    <x v="1"/>
  </r>
  <r>
    <n v="121.75"/>
    <x v="8"/>
    <s v="True"/>
    <s v="USD1"/>
    <n v="0"/>
    <n v="0"/>
    <s v="2%D10"/>
    <d v="2020-09-05T00:00:00"/>
    <s v="USMF"/>
    <m/>
    <d v="2020-08-26T06:38:06"/>
    <s v="USD"/>
    <d v="2020-08-26T00:00:00"/>
    <d v="2020-09-25T00:00:00"/>
    <s v="RF_adujcn"/>
    <x v="2"/>
    <s v="CHECK"/>
    <s v="Net30"/>
    <s v="11223344556677889900112233"/>
    <x v="3"/>
    <x v="74"/>
    <s v="US-111"/>
    <x v="0"/>
    <s v="[]"/>
    <x v="0"/>
    <x v="0"/>
  </r>
  <r>
    <n v="10231.75"/>
    <x v="49"/>
    <s v="True"/>
    <s v="USD1"/>
    <n v="204.64"/>
    <n v="204.64"/>
    <s v="2%D30"/>
    <d v="2020-09-25T00:00:00"/>
    <s v="USMF"/>
    <m/>
    <d v="2020-08-26T06:23:06"/>
    <s v="USD"/>
    <d v="2020-08-26T00:00:00"/>
    <d v="2020-09-25T00:00:00"/>
    <s v="260820testing2"/>
    <x v="1"/>
    <m/>
    <m/>
    <m/>
    <x v="3"/>
    <x v="74"/>
    <s v="1002"/>
    <x v="9"/>
    <s v="[]"/>
    <x v="0"/>
    <x v="0"/>
  </r>
  <r>
    <n v="0"/>
    <x v="24"/>
    <s v="True"/>
    <m/>
    <n v="0"/>
    <n v="0"/>
    <m/>
    <m/>
    <s v="USMF"/>
    <m/>
    <d v="2020-08-26T06:23:01"/>
    <m/>
    <d v="2020-08-26T00:00:00"/>
    <d v="2020-08-26T00:00:00"/>
    <m/>
    <x v="0"/>
    <m/>
    <m/>
    <m/>
    <x v="2"/>
    <x v="74"/>
    <m/>
    <x v="7"/>
    <s v="[]"/>
    <x v="1"/>
    <x v="1"/>
  </r>
  <r>
    <n v="0"/>
    <x v="24"/>
    <s v="True"/>
    <m/>
    <n v="0"/>
    <n v="0"/>
    <m/>
    <m/>
    <s v="USMF"/>
    <m/>
    <d v="2020-08-26T06:22:55"/>
    <m/>
    <d v="2020-08-26T00:00:00"/>
    <d v="2020-08-26T00:00:00"/>
    <m/>
    <x v="0"/>
    <m/>
    <m/>
    <m/>
    <x v="2"/>
    <x v="74"/>
    <m/>
    <x v="7"/>
    <s v="[]"/>
    <x v="1"/>
    <x v="1"/>
  </r>
  <r>
    <n v="0"/>
    <x v="24"/>
    <s v="True"/>
    <m/>
    <n v="0"/>
    <n v="0"/>
    <m/>
    <m/>
    <s v="USMF"/>
    <m/>
    <d v="2020-08-26T06:22:50"/>
    <m/>
    <d v="2020-08-26T00:00:00"/>
    <d v="2020-08-26T00:00:00"/>
    <m/>
    <x v="0"/>
    <m/>
    <m/>
    <m/>
    <x v="2"/>
    <x v="74"/>
    <m/>
    <x v="7"/>
    <s v="[]"/>
    <x v="1"/>
    <x v="1"/>
  </r>
  <r>
    <n v="0"/>
    <x v="24"/>
    <s v="True"/>
    <m/>
    <n v="0"/>
    <n v="0"/>
    <m/>
    <m/>
    <s v="USMF"/>
    <m/>
    <d v="2020-08-26T06:22:44"/>
    <m/>
    <d v="2020-08-26T00:00:00"/>
    <d v="2020-08-26T00:00:00"/>
    <m/>
    <x v="0"/>
    <m/>
    <m/>
    <m/>
    <x v="2"/>
    <x v="74"/>
    <m/>
    <x v="7"/>
    <s v="[]"/>
    <x v="1"/>
    <x v="1"/>
  </r>
  <r>
    <n v="0"/>
    <x v="24"/>
    <s v="True"/>
    <m/>
    <n v="0"/>
    <n v="0"/>
    <m/>
    <m/>
    <s v="USMF"/>
    <m/>
    <d v="2020-08-26T06:22:39"/>
    <m/>
    <d v="2020-08-26T00:00:00"/>
    <d v="2020-08-26T00:00:00"/>
    <m/>
    <x v="0"/>
    <m/>
    <m/>
    <m/>
    <x v="2"/>
    <x v="74"/>
    <m/>
    <x v="7"/>
    <s v="[]"/>
    <x v="1"/>
    <x v="1"/>
  </r>
  <r>
    <n v="0"/>
    <x v="24"/>
    <s v="True"/>
    <m/>
    <n v="0"/>
    <n v="0"/>
    <m/>
    <m/>
    <s v="USMF"/>
    <m/>
    <d v="2020-08-26T06:22:33"/>
    <m/>
    <d v="2020-08-26T00:00:00"/>
    <d v="2020-08-26T00:00:00"/>
    <m/>
    <x v="0"/>
    <m/>
    <m/>
    <m/>
    <x v="2"/>
    <x v="74"/>
    <m/>
    <x v="7"/>
    <s v="[]"/>
    <x v="1"/>
    <x v="1"/>
  </r>
  <r>
    <n v="0"/>
    <x v="24"/>
    <s v="True"/>
    <m/>
    <n v="0"/>
    <n v="0"/>
    <m/>
    <m/>
    <s v="USMF"/>
    <m/>
    <d v="2020-08-26T06:22:28"/>
    <m/>
    <d v="2020-08-26T00:00:00"/>
    <d v="2020-08-26T00:00:00"/>
    <m/>
    <x v="0"/>
    <m/>
    <m/>
    <m/>
    <x v="2"/>
    <x v="74"/>
    <m/>
    <x v="7"/>
    <s v="[]"/>
    <x v="1"/>
    <x v="1"/>
  </r>
  <r>
    <n v="0"/>
    <x v="24"/>
    <s v="True"/>
    <m/>
    <n v="0"/>
    <n v="0"/>
    <m/>
    <m/>
    <s v="USMF"/>
    <m/>
    <d v="2020-08-26T06:22:23"/>
    <m/>
    <d v="2020-08-26T00:00:00"/>
    <d v="2020-08-26T00:00:00"/>
    <m/>
    <x v="0"/>
    <m/>
    <m/>
    <m/>
    <x v="2"/>
    <x v="74"/>
    <m/>
    <x v="7"/>
    <s v="[]"/>
    <x v="1"/>
    <x v="1"/>
  </r>
  <r>
    <n v="0"/>
    <x v="24"/>
    <s v="True"/>
    <m/>
    <n v="0"/>
    <n v="0"/>
    <m/>
    <m/>
    <s v="USMF"/>
    <m/>
    <d v="2020-08-26T06:22:17"/>
    <m/>
    <d v="2020-08-26T00:00:00"/>
    <d v="2020-08-26T00:00:00"/>
    <m/>
    <x v="0"/>
    <m/>
    <m/>
    <m/>
    <x v="2"/>
    <x v="74"/>
    <m/>
    <x v="7"/>
    <s v="[]"/>
    <x v="1"/>
    <x v="1"/>
  </r>
  <r>
    <n v="0"/>
    <x v="24"/>
    <s v="True"/>
    <m/>
    <n v="0"/>
    <n v="0"/>
    <m/>
    <m/>
    <s v="USMF"/>
    <m/>
    <d v="2020-08-26T06:22:11"/>
    <m/>
    <d v="2020-08-26T00:00:00"/>
    <d v="2020-08-26T00:00:00"/>
    <m/>
    <x v="0"/>
    <m/>
    <m/>
    <m/>
    <x v="2"/>
    <x v="74"/>
    <m/>
    <x v="7"/>
    <s v="[]"/>
    <x v="1"/>
    <x v="1"/>
  </r>
  <r>
    <n v="1121.75"/>
    <x v="50"/>
    <s v="True"/>
    <s v="USD1"/>
    <n v="22.44"/>
    <n v="22.44"/>
    <s v="2%D30"/>
    <d v="2020-09-25T00:00:00"/>
    <s v="USMF"/>
    <m/>
    <d v="2020-08-26T06:22:06"/>
    <s v="USD"/>
    <d v="2020-08-26T00:00:00"/>
    <d v="2020-09-25T00:00:00"/>
    <s v="260820testing1"/>
    <x v="1"/>
    <m/>
    <m/>
    <m/>
    <x v="3"/>
    <x v="74"/>
    <s v="1002"/>
    <x v="9"/>
    <s v="[]"/>
    <x v="0"/>
    <x v="0"/>
  </r>
  <r>
    <n v="121.75"/>
    <x v="8"/>
    <s v="True"/>
    <s v="USD1"/>
    <n v="0"/>
    <n v="0"/>
    <s v="2%D10"/>
    <d v="2020-09-05T00:00:00"/>
    <s v="USMF"/>
    <m/>
    <d v="2020-08-26T05:33:58"/>
    <s v="USD"/>
    <d v="2020-08-26T00:00:00"/>
    <d v="2020-09-25T00:00:00"/>
    <s v="RF_knvlbs"/>
    <x v="2"/>
    <s v="CHECK"/>
    <s v="Net30"/>
    <s v="11223344556677889900112233"/>
    <x v="3"/>
    <x v="74"/>
    <s v="US-111"/>
    <x v="0"/>
    <s v="[]"/>
    <x v="0"/>
    <x v="0"/>
  </r>
  <r>
    <n v="121.75"/>
    <x v="8"/>
    <s v="True"/>
    <s v="USD1"/>
    <n v="0"/>
    <n v="0"/>
    <s v="2%D10"/>
    <d v="2020-09-05T00:00:00"/>
    <s v="USMF"/>
    <m/>
    <d v="2020-08-26T04:29:17"/>
    <s v="USD"/>
    <d v="2020-08-26T00:00:00"/>
    <d v="2020-09-25T00:00:00"/>
    <s v="RF_umhqyc"/>
    <x v="2"/>
    <s v="CHECK"/>
    <s v="Net30"/>
    <s v="11223344556677889900112233"/>
    <x v="3"/>
    <x v="74"/>
    <s v="US-111"/>
    <x v="0"/>
    <s v="[]"/>
    <x v="0"/>
    <x v="0"/>
  </r>
  <r>
    <n v="121.75"/>
    <x v="8"/>
    <s v="True"/>
    <s v="USD1"/>
    <n v="0"/>
    <n v="0"/>
    <s v="2%D10"/>
    <d v="2020-09-05T00:00:00"/>
    <s v="USMF"/>
    <m/>
    <d v="2020-08-26T01:43:47"/>
    <s v="USD"/>
    <d v="2020-08-26T00:00:00"/>
    <d v="2020-09-25T00:00:00"/>
    <s v="RF_bffyod"/>
    <x v="2"/>
    <s v="CHECK"/>
    <s v="Net30"/>
    <s v="11223344556677889900112233"/>
    <x v="3"/>
    <x v="74"/>
    <s v="US-111"/>
    <x v="0"/>
    <s v="[]"/>
    <x v="0"/>
    <x v="0"/>
  </r>
  <r>
    <n v="121.75"/>
    <x v="8"/>
    <s v="True"/>
    <s v="USD1"/>
    <n v="0"/>
    <n v="0"/>
    <s v="2%D10"/>
    <d v="2020-09-05T00:00:00"/>
    <s v="USMF"/>
    <m/>
    <d v="2020-08-26T00:38:09"/>
    <s v="USD"/>
    <d v="2020-08-26T00:00:00"/>
    <d v="2020-09-25T00:00:00"/>
    <s v="RF_zfvmsl"/>
    <x v="2"/>
    <s v="CHECK"/>
    <s v="Net30"/>
    <s v="11223344556677889900112233"/>
    <x v="3"/>
    <x v="74"/>
    <s v="US-111"/>
    <x v="0"/>
    <s v="[]"/>
    <x v="0"/>
    <x v="0"/>
  </r>
  <r>
    <n v="121.75"/>
    <x v="8"/>
    <s v="True"/>
    <s v="USD1"/>
    <n v="0"/>
    <n v="0"/>
    <s v="2%D10"/>
    <d v="2020-09-04T00:00:00"/>
    <s v="USMF"/>
    <m/>
    <d v="2020-08-25T23:34:41"/>
    <s v="USD"/>
    <d v="2020-08-25T00:00:00"/>
    <d v="2020-09-24T00:00:00"/>
    <s v="RF_dsadzk"/>
    <x v="2"/>
    <s v="CHECK"/>
    <s v="Net30"/>
    <s v="11223344556677889900112233"/>
    <x v="3"/>
    <x v="75"/>
    <s v="US-111"/>
    <x v="0"/>
    <s v="[]"/>
    <x v="0"/>
    <x v="0"/>
  </r>
  <r>
    <n v="121.75"/>
    <x v="8"/>
    <s v="True"/>
    <s v="USD1"/>
    <n v="0"/>
    <n v="0"/>
    <s v="2%D10"/>
    <d v="2020-09-04T00:00:00"/>
    <s v="USMF"/>
    <m/>
    <d v="2020-08-25T22:37:58"/>
    <s v="USD"/>
    <d v="2020-08-25T00:00:00"/>
    <d v="2020-09-24T00:00:00"/>
    <s v="RF_dozwvd"/>
    <x v="2"/>
    <s v="CHECK"/>
    <s v="Net30"/>
    <s v="11223344556677889900112233"/>
    <x v="3"/>
    <x v="75"/>
    <s v="US-111"/>
    <x v="0"/>
    <s v="[]"/>
    <x v="0"/>
    <x v="0"/>
  </r>
  <r>
    <n v="121.75"/>
    <x v="8"/>
    <s v="True"/>
    <s v="USD1"/>
    <n v="0"/>
    <n v="0"/>
    <s v="2%D10"/>
    <d v="2020-09-04T00:00:00"/>
    <s v="USMF"/>
    <m/>
    <d v="2020-08-25T21:39:20"/>
    <s v="USD"/>
    <d v="2020-08-25T00:00:00"/>
    <d v="2020-09-24T00:00:00"/>
    <s v="RF_xnvjiq"/>
    <x v="2"/>
    <s v="CHECK"/>
    <s v="Net30"/>
    <s v="11223344556677889900112233"/>
    <x v="3"/>
    <x v="75"/>
    <s v="US-111"/>
    <x v="0"/>
    <s v="[]"/>
    <x v="0"/>
    <x v="0"/>
  </r>
  <r>
    <n v="121.75"/>
    <x v="8"/>
    <s v="True"/>
    <s v="USD1"/>
    <n v="0"/>
    <n v="0"/>
    <s v="2%D10"/>
    <d v="2020-09-04T00:00:00"/>
    <s v="USMF"/>
    <m/>
    <d v="2020-08-25T20:35:21"/>
    <s v="USD"/>
    <d v="2020-08-25T00:00:00"/>
    <d v="2020-09-24T00:00:00"/>
    <s v="RF_ozwbcw"/>
    <x v="2"/>
    <s v="CHECK"/>
    <s v="Net30"/>
    <s v="11223344556677889900112233"/>
    <x v="3"/>
    <x v="75"/>
    <s v="US-111"/>
    <x v="0"/>
    <s v="[]"/>
    <x v="0"/>
    <x v="0"/>
  </r>
  <r>
    <n v="121.75"/>
    <x v="8"/>
    <s v="True"/>
    <s v="USD1"/>
    <n v="0"/>
    <n v="0"/>
    <s v="2%D10"/>
    <d v="2020-09-04T00:00:00"/>
    <s v="USMF"/>
    <m/>
    <d v="2020-08-25T19:36:39"/>
    <s v="USD"/>
    <d v="2020-08-25T00:00:00"/>
    <d v="2020-09-24T00:00:00"/>
    <s v="RF_bialbl"/>
    <x v="2"/>
    <s v="CHECK"/>
    <s v="Net30"/>
    <s v="11223344556677889900112233"/>
    <x v="3"/>
    <x v="75"/>
    <s v="US-111"/>
    <x v="0"/>
    <s v="[]"/>
    <x v="0"/>
    <x v="0"/>
  </r>
  <r>
    <n v="121.75"/>
    <x v="8"/>
    <s v="True"/>
    <s v="USD1"/>
    <n v="0"/>
    <n v="0"/>
    <s v="2%D10"/>
    <d v="2020-09-04T00:00:00"/>
    <s v="USMF"/>
    <m/>
    <d v="2020-08-25T18:37:30"/>
    <s v="USD"/>
    <d v="2020-08-25T00:00:00"/>
    <d v="2020-09-24T00:00:00"/>
    <s v="RF_ahwbri"/>
    <x v="2"/>
    <s v="CHECK"/>
    <s v="Net30"/>
    <s v="11223344556677889900112233"/>
    <x v="3"/>
    <x v="75"/>
    <s v="US-111"/>
    <x v="0"/>
    <s v="[]"/>
    <x v="0"/>
    <x v="0"/>
  </r>
  <r>
    <n v="121.75"/>
    <x v="8"/>
    <s v="True"/>
    <s v="USD1"/>
    <n v="0"/>
    <n v="0"/>
    <s v="2%D10"/>
    <d v="2020-09-04T00:00:00"/>
    <s v="USMF"/>
    <m/>
    <d v="2020-08-25T17:40:10"/>
    <s v="USD"/>
    <d v="2020-08-25T00:00:00"/>
    <d v="2020-09-24T00:00:00"/>
    <s v="RF_aodncw"/>
    <x v="2"/>
    <s v="CHECK"/>
    <s v="Net30"/>
    <s v="11223344556677889900112233"/>
    <x v="3"/>
    <x v="75"/>
    <s v="US-111"/>
    <x v="0"/>
    <s v="[]"/>
    <x v="0"/>
    <x v="0"/>
  </r>
  <r>
    <n v="121.75"/>
    <x v="8"/>
    <s v="True"/>
    <s v="USD1"/>
    <n v="0"/>
    <n v="0"/>
    <s v="2%D10"/>
    <d v="2020-09-04T00:00:00"/>
    <s v="USMF"/>
    <m/>
    <d v="2020-08-25T14:24:37"/>
    <s v="USD"/>
    <d v="2020-08-25T00:00:00"/>
    <d v="2020-09-24T00:00:00"/>
    <s v="RF_niuhaq"/>
    <x v="2"/>
    <s v="CHECK"/>
    <s v="Net30"/>
    <s v="11223344556677889900112233"/>
    <x v="3"/>
    <x v="75"/>
    <s v="US-111"/>
    <x v="0"/>
    <s v="[]"/>
    <x v="0"/>
    <x v="0"/>
  </r>
  <r>
    <n v="121.75"/>
    <x v="8"/>
    <s v="True"/>
    <s v="USD1"/>
    <n v="0"/>
    <n v="0"/>
    <s v="2%D10"/>
    <d v="2020-09-04T00:00:00"/>
    <s v="USMF"/>
    <m/>
    <d v="2020-08-25T12:51:05"/>
    <s v="USD"/>
    <d v="2020-08-25T00:00:00"/>
    <d v="2020-09-24T00:00:00"/>
    <s v="RF_komkow"/>
    <x v="2"/>
    <s v="CHECK"/>
    <s v="Net30"/>
    <s v="11223344556677889900112233"/>
    <x v="1"/>
    <x v="75"/>
    <s v="US-111"/>
    <x v="0"/>
    <s v="[]"/>
    <x v="0"/>
    <x v="0"/>
  </r>
  <r>
    <n v="121.75"/>
    <x v="8"/>
    <s v="True"/>
    <s v="USD1"/>
    <n v="0"/>
    <n v="0"/>
    <s v="2%D10"/>
    <d v="2020-09-04T00:00:00"/>
    <s v="USMF"/>
    <m/>
    <d v="2020-08-25T11:45:37"/>
    <s v="USD"/>
    <d v="2020-08-25T00:00:00"/>
    <d v="2020-09-24T00:00:00"/>
    <s v="RF_jxklye"/>
    <x v="2"/>
    <s v="CHECK"/>
    <s v="Net30"/>
    <s v="11223344556677889900112233"/>
    <x v="3"/>
    <x v="75"/>
    <s v="US-111"/>
    <x v="0"/>
    <s v="[]"/>
    <x v="0"/>
    <x v="0"/>
  </r>
  <r>
    <n v="121.75"/>
    <x v="8"/>
    <s v="True"/>
    <s v="USD1"/>
    <n v="0"/>
    <n v="0"/>
    <s v="2%D10"/>
    <d v="2020-09-04T00:00:00"/>
    <s v="USMF"/>
    <m/>
    <d v="2020-08-25T10:38:38"/>
    <s v="USD"/>
    <d v="2020-08-25T00:00:00"/>
    <d v="2020-09-24T00:00:00"/>
    <s v="RF_lwxgmh"/>
    <x v="2"/>
    <s v="CHECK"/>
    <s v="Net30"/>
    <s v="11223344556677889900112233"/>
    <x v="3"/>
    <x v="75"/>
    <s v="US-111"/>
    <x v="0"/>
    <s v="[]"/>
    <x v="0"/>
    <x v="0"/>
  </r>
  <r>
    <n v="121.75"/>
    <x v="8"/>
    <s v="True"/>
    <s v="USD1"/>
    <n v="0"/>
    <n v="0"/>
    <s v="2%D10"/>
    <d v="2020-09-04T00:00:00"/>
    <s v="USMF"/>
    <m/>
    <d v="2020-08-25T09:32:15"/>
    <s v="USD"/>
    <d v="2020-08-25T00:00:00"/>
    <d v="2020-09-24T00:00:00"/>
    <s v="RF_bcppfl"/>
    <x v="2"/>
    <s v="CHECK"/>
    <s v="Net30"/>
    <s v="11223344556677889900112233"/>
    <x v="3"/>
    <x v="75"/>
    <s v="US-111"/>
    <x v="0"/>
    <s v="[]"/>
    <x v="0"/>
    <x v="0"/>
  </r>
  <r>
    <n v="0"/>
    <x v="24"/>
    <s v="True"/>
    <m/>
    <n v="0"/>
    <n v="0"/>
    <m/>
    <m/>
    <s v="USMF"/>
    <m/>
    <d v="2020-08-25T06:10:52"/>
    <m/>
    <d v="2020-08-25T00:00:00"/>
    <d v="2020-08-25T00:00:00"/>
    <m/>
    <x v="1"/>
    <m/>
    <m/>
    <m/>
    <x v="2"/>
    <x v="75"/>
    <m/>
    <x v="7"/>
    <s v="[]"/>
    <x v="1"/>
    <x v="1"/>
  </r>
  <r>
    <n v="1100"/>
    <x v="51"/>
    <s v="True"/>
    <s v="USD1"/>
    <n v="5.5"/>
    <n v="5.5"/>
    <s v="0.5%D10"/>
    <d v="2020-09-04T00:00:00"/>
    <s v="USMF"/>
    <m/>
    <d v="2020-08-25T06:10:46"/>
    <s v="USD"/>
    <d v="2020-08-25T00:00:00"/>
    <d v="2020-09-24T00:00:00"/>
    <s v="250820sve2"/>
    <x v="1"/>
    <s v="CHECK"/>
    <s v="Net30"/>
    <m/>
    <x v="3"/>
    <x v="75"/>
    <s v="1001"/>
    <x v="11"/>
    <s v="[]"/>
    <x v="0"/>
    <x v="0"/>
  </r>
  <r>
    <n v="0"/>
    <x v="24"/>
    <s v="True"/>
    <m/>
    <n v="0"/>
    <n v="0"/>
    <m/>
    <m/>
    <s v="USMF"/>
    <m/>
    <d v="2020-08-25T06:10:41"/>
    <m/>
    <d v="2020-08-25T00:00:00"/>
    <d v="2020-08-25T00:00:00"/>
    <m/>
    <x v="1"/>
    <m/>
    <m/>
    <m/>
    <x v="2"/>
    <x v="75"/>
    <m/>
    <x v="7"/>
    <s v="[]"/>
    <x v="1"/>
    <x v="1"/>
  </r>
  <r>
    <n v="0"/>
    <x v="24"/>
    <s v="True"/>
    <s v="USD1"/>
    <n v="0"/>
    <n v="0"/>
    <s v="0.5%D10"/>
    <d v="2020-09-04T00:00:00"/>
    <s v="USMF"/>
    <m/>
    <d v="2020-08-25T06:10:35"/>
    <m/>
    <d v="2020-08-25T00:00:00"/>
    <d v="2020-09-24T00:00:00"/>
    <m/>
    <x v="1"/>
    <s v="CHECK"/>
    <s v="Net30"/>
    <m/>
    <x v="2"/>
    <x v="75"/>
    <s v="1001"/>
    <x v="11"/>
    <s v="[]"/>
    <x v="1"/>
    <x v="0"/>
  </r>
  <r>
    <n v="0"/>
    <x v="24"/>
    <s v="True"/>
    <m/>
    <n v="0"/>
    <n v="0"/>
    <m/>
    <m/>
    <s v="USMF"/>
    <m/>
    <d v="2020-08-25T06:10:29"/>
    <m/>
    <d v="2020-08-25T00:00:00"/>
    <d v="2020-08-25T00:00:00"/>
    <m/>
    <x v="1"/>
    <m/>
    <m/>
    <m/>
    <x v="2"/>
    <x v="75"/>
    <m/>
    <x v="7"/>
    <s v="[]"/>
    <x v="1"/>
    <x v="1"/>
  </r>
  <r>
    <n v="0"/>
    <x v="24"/>
    <s v="True"/>
    <m/>
    <n v="0"/>
    <n v="0"/>
    <m/>
    <m/>
    <s v="USMF"/>
    <m/>
    <d v="2020-08-25T06:10:24"/>
    <m/>
    <d v="2020-08-25T00:00:00"/>
    <d v="2020-08-25T00:00:00"/>
    <m/>
    <x v="1"/>
    <m/>
    <m/>
    <m/>
    <x v="2"/>
    <x v="75"/>
    <m/>
    <x v="7"/>
    <s v="[]"/>
    <x v="1"/>
    <x v="1"/>
  </r>
  <r>
    <n v="0"/>
    <x v="24"/>
    <s v="True"/>
    <m/>
    <n v="0"/>
    <n v="0"/>
    <m/>
    <m/>
    <s v="USMF"/>
    <m/>
    <d v="2020-08-25T06:10:19"/>
    <m/>
    <d v="2020-08-25T00:00:00"/>
    <d v="2020-08-25T00:00:00"/>
    <m/>
    <x v="1"/>
    <m/>
    <m/>
    <m/>
    <x v="2"/>
    <x v="75"/>
    <m/>
    <x v="7"/>
    <s v="[]"/>
    <x v="1"/>
    <x v="1"/>
  </r>
  <r>
    <n v="0"/>
    <x v="24"/>
    <s v="True"/>
    <m/>
    <n v="0"/>
    <n v="0"/>
    <m/>
    <m/>
    <s v="USMF"/>
    <m/>
    <d v="2020-08-25T06:10:13"/>
    <m/>
    <d v="2020-08-25T00:00:00"/>
    <d v="2020-08-25T00:00:00"/>
    <m/>
    <x v="1"/>
    <m/>
    <m/>
    <m/>
    <x v="2"/>
    <x v="75"/>
    <m/>
    <x v="7"/>
    <s v="[]"/>
    <x v="1"/>
    <x v="1"/>
  </r>
  <r>
    <n v="0"/>
    <x v="24"/>
    <s v="True"/>
    <m/>
    <n v="0"/>
    <n v="0"/>
    <m/>
    <m/>
    <s v="USMF"/>
    <m/>
    <d v="2020-08-25T06:10:08"/>
    <m/>
    <d v="2020-08-25T00:00:00"/>
    <d v="2020-08-25T00:00:00"/>
    <m/>
    <x v="1"/>
    <m/>
    <m/>
    <m/>
    <x v="2"/>
    <x v="75"/>
    <m/>
    <x v="7"/>
    <s v="[]"/>
    <x v="1"/>
    <x v="1"/>
  </r>
  <r>
    <n v="0"/>
    <x v="24"/>
    <s v="True"/>
    <m/>
    <n v="0"/>
    <n v="0"/>
    <m/>
    <m/>
    <s v="USMF"/>
    <m/>
    <d v="2020-08-25T06:10:03"/>
    <m/>
    <d v="2020-08-25T00:00:00"/>
    <d v="2020-08-25T00:00:00"/>
    <m/>
    <x v="1"/>
    <m/>
    <m/>
    <m/>
    <x v="2"/>
    <x v="75"/>
    <m/>
    <x v="7"/>
    <s v="[]"/>
    <x v="1"/>
    <x v="1"/>
  </r>
  <r>
    <n v="0"/>
    <x v="24"/>
    <s v="True"/>
    <m/>
    <n v="0"/>
    <n v="0"/>
    <m/>
    <m/>
    <s v="USMF"/>
    <m/>
    <d v="2020-08-25T06:09:57"/>
    <m/>
    <d v="2020-08-25T00:00:00"/>
    <d v="2020-08-25T00:00:00"/>
    <m/>
    <x v="1"/>
    <m/>
    <m/>
    <m/>
    <x v="2"/>
    <x v="75"/>
    <m/>
    <x v="7"/>
    <s v="[]"/>
    <x v="1"/>
    <x v="1"/>
  </r>
  <r>
    <n v="0"/>
    <x v="24"/>
    <s v="True"/>
    <m/>
    <n v="0"/>
    <n v="0"/>
    <m/>
    <m/>
    <s v="USMF"/>
    <m/>
    <d v="2020-08-25T06:09:52"/>
    <m/>
    <d v="2020-08-25T00:00:00"/>
    <d v="2020-08-25T00:00:00"/>
    <m/>
    <x v="1"/>
    <m/>
    <m/>
    <m/>
    <x v="2"/>
    <x v="75"/>
    <m/>
    <x v="7"/>
    <s v="[]"/>
    <x v="1"/>
    <x v="1"/>
  </r>
  <r>
    <n v="0"/>
    <x v="24"/>
    <s v="True"/>
    <m/>
    <n v="0"/>
    <n v="0"/>
    <m/>
    <m/>
    <s v="USMF"/>
    <m/>
    <d v="2020-08-25T06:04:08"/>
    <m/>
    <d v="2020-08-25T00:00:00"/>
    <d v="2020-08-25T00:00:00"/>
    <m/>
    <x v="1"/>
    <m/>
    <m/>
    <m/>
    <x v="2"/>
    <x v="75"/>
    <m/>
    <x v="7"/>
    <s v="[]"/>
    <x v="1"/>
    <x v="1"/>
  </r>
  <r>
    <n v="100"/>
    <x v="1"/>
    <s v="True"/>
    <s v="USD1"/>
    <n v="2"/>
    <n v="2"/>
    <s v="2%D30"/>
    <d v="2020-09-24T00:00:00"/>
    <s v="USMF"/>
    <m/>
    <d v="2020-08-25T06:03:59"/>
    <s v="USD"/>
    <d v="2020-08-25T00:00:00"/>
    <d v="2020-09-24T00:00:00"/>
    <s v="AMO25082020-2"/>
    <x v="1"/>
    <m/>
    <m/>
    <m/>
    <x v="1"/>
    <x v="75"/>
    <s v="1002"/>
    <x v="9"/>
    <s v="[]"/>
    <x v="0"/>
    <x v="0"/>
  </r>
  <r>
    <n v="100"/>
    <x v="1"/>
    <s v="True"/>
    <s v="USD1"/>
    <n v="2"/>
    <n v="2"/>
    <s v="2%D30"/>
    <d v="2020-09-24T00:00:00"/>
    <s v="USMF"/>
    <m/>
    <d v="2020-08-25T05:49:23"/>
    <s v="USD"/>
    <d v="2020-08-25T00:00:00"/>
    <d v="2020-09-24T00:00:00"/>
    <s v="AMO25082020-1"/>
    <x v="1"/>
    <m/>
    <m/>
    <m/>
    <x v="3"/>
    <x v="75"/>
    <s v="1002"/>
    <x v="9"/>
    <s v="[]"/>
    <x v="0"/>
    <x v="0"/>
  </r>
  <r>
    <n v="121.75"/>
    <x v="8"/>
    <s v="True"/>
    <s v="USD1"/>
    <n v="0"/>
    <n v="0"/>
    <s v="2%D10"/>
    <d v="2020-09-04T00:00:00"/>
    <s v="USMF"/>
    <m/>
    <d v="2020-08-25T05:48:36"/>
    <s v="USD"/>
    <d v="2020-08-25T00:00:00"/>
    <d v="2020-09-24T00:00:00"/>
    <s v="RF_ihfxyv"/>
    <x v="2"/>
    <s v="CHECK"/>
    <s v="Net30"/>
    <s v="11223344556677889900112233"/>
    <x v="3"/>
    <x v="75"/>
    <s v="US-111"/>
    <x v="0"/>
    <s v="[]"/>
    <x v="0"/>
    <x v="0"/>
  </r>
  <r>
    <n v="100"/>
    <x v="1"/>
    <s v="True"/>
    <s v="USD1"/>
    <n v="2"/>
    <n v="2"/>
    <s v="2%D30"/>
    <d v="2020-09-24T00:00:00"/>
    <s v="USMF"/>
    <m/>
    <d v="2020-08-25T05:27:08"/>
    <s v="USD"/>
    <d v="2020-08-25T00:00:00"/>
    <d v="2020-09-24T00:00:00"/>
    <s v="AMO25082020"/>
    <x v="2"/>
    <m/>
    <m/>
    <m/>
    <x v="2"/>
    <x v="75"/>
    <s v="1002"/>
    <x v="9"/>
    <s v="[]"/>
    <x v="0"/>
    <x v="0"/>
  </r>
  <r>
    <n v="121.75"/>
    <x v="8"/>
    <s v="True"/>
    <s v="USD1"/>
    <n v="0"/>
    <n v="0"/>
    <s v="2%D10"/>
    <d v="2020-09-04T00:00:00"/>
    <s v="USMF"/>
    <m/>
    <d v="2020-08-25T03:53:23"/>
    <s v="USD"/>
    <d v="2020-08-25T00:00:00"/>
    <d v="2020-09-24T00:00:00"/>
    <s v="RF_yewcjl"/>
    <x v="2"/>
    <s v="CHECK"/>
    <s v="Net30"/>
    <s v="11223344556677889900112233"/>
    <x v="3"/>
    <x v="75"/>
    <s v="US-111"/>
    <x v="0"/>
    <s v="[]"/>
    <x v="0"/>
    <x v="0"/>
  </r>
  <r>
    <n v="121.75"/>
    <x v="8"/>
    <s v="True"/>
    <s v="USD1"/>
    <n v="0"/>
    <n v="0"/>
    <s v="2%D10"/>
    <d v="2020-09-03T00:00:00"/>
    <s v="USMF"/>
    <m/>
    <d v="2020-08-24T17:25:34"/>
    <s v="USD"/>
    <d v="2020-08-24T00:00:00"/>
    <d v="2020-09-23T00:00:00"/>
    <s v="RF_ogotkw"/>
    <x v="2"/>
    <s v="CHECK"/>
    <s v="Net30"/>
    <s v="11223344556677889900112233"/>
    <x v="3"/>
    <x v="76"/>
    <s v="US-111"/>
    <x v="0"/>
    <s v="[]"/>
    <x v="0"/>
    <x v="0"/>
  </r>
  <r>
    <n v="121.75"/>
    <x v="8"/>
    <s v="True"/>
    <s v="USD1"/>
    <n v="0"/>
    <n v="0"/>
    <s v="2%D10"/>
    <d v="2020-09-03T00:00:00"/>
    <s v="USMF"/>
    <m/>
    <d v="2020-08-24T14:58:45"/>
    <s v="USD"/>
    <d v="2020-08-24T00:00:00"/>
    <d v="2020-09-23T00:00:00"/>
    <s v="RF_rqaoiw"/>
    <x v="2"/>
    <s v="CHECK"/>
    <s v="Net30"/>
    <s v="11223344556677889900112233"/>
    <x v="3"/>
    <x v="76"/>
    <s v="US-111"/>
    <x v="0"/>
    <s v="[]"/>
    <x v="0"/>
    <x v="0"/>
  </r>
  <r>
    <n v="121.75"/>
    <x v="8"/>
    <s v="True"/>
    <s v="USD1"/>
    <n v="0"/>
    <n v="0"/>
    <s v="2%D10"/>
    <d v="2020-09-03T00:00:00"/>
    <s v="USMF"/>
    <m/>
    <d v="2020-08-24T13:45:04"/>
    <s v="USD"/>
    <d v="2020-08-24T00:00:00"/>
    <d v="2020-09-23T00:00:00"/>
    <s v="RF_zmaqyu"/>
    <x v="2"/>
    <s v="CHECK"/>
    <s v="Net30"/>
    <s v="11223344556677889900112233"/>
    <x v="3"/>
    <x v="76"/>
    <s v="US-111"/>
    <x v="0"/>
    <s v="[]"/>
    <x v="0"/>
    <x v="0"/>
  </r>
  <r>
    <n v="0"/>
    <x v="24"/>
    <s v="True"/>
    <s v="USD1"/>
    <n v="0"/>
    <n v="0"/>
    <s v="2%D30"/>
    <d v="2020-09-23T00:00:00"/>
    <s v="USMF"/>
    <m/>
    <d v="2020-08-24T13:33:13"/>
    <m/>
    <d v="2020-08-24T00:00:00"/>
    <d v="2020-08-24T00:00:00"/>
    <m/>
    <x v="0"/>
    <m/>
    <m/>
    <m/>
    <x v="2"/>
    <x v="76"/>
    <s v="1002"/>
    <x v="9"/>
    <s v="[]"/>
    <x v="1"/>
    <x v="0"/>
  </r>
  <r>
    <n v="100"/>
    <x v="1"/>
    <s v="True"/>
    <s v="USD1"/>
    <n v="2"/>
    <n v="2"/>
    <s v="2%D30"/>
    <d v="2020-09-23T00:00:00"/>
    <s v="USMF"/>
    <m/>
    <d v="2020-08-24T13:26:51"/>
    <s v="USD"/>
    <d v="2020-08-24T00:00:00"/>
    <d v="2020-09-23T00:00:00"/>
    <s v="AMO240820202-5"/>
    <x v="0"/>
    <m/>
    <m/>
    <m/>
    <x v="1"/>
    <x v="76"/>
    <s v="1002"/>
    <x v="9"/>
    <s v="[]"/>
    <x v="0"/>
    <x v="0"/>
  </r>
  <r>
    <n v="100"/>
    <x v="1"/>
    <s v="True"/>
    <s v="USD1"/>
    <n v="2"/>
    <n v="2"/>
    <s v="2%D30"/>
    <d v="2020-09-23T00:00:00"/>
    <s v="USMF"/>
    <m/>
    <d v="2020-08-24T13:26:46"/>
    <s v="USD"/>
    <d v="2020-08-24T00:00:00"/>
    <d v="2020-09-23T00:00:00"/>
    <s v="AMO24082020-6"/>
    <x v="0"/>
    <m/>
    <m/>
    <m/>
    <x v="3"/>
    <x v="76"/>
    <s v="1002"/>
    <x v="9"/>
    <s v="[]"/>
    <x v="0"/>
    <x v="0"/>
  </r>
  <r>
    <n v="0"/>
    <x v="24"/>
    <s v="True"/>
    <m/>
    <n v="0"/>
    <n v="0"/>
    <m/>
    <m/>
    <s v="USMF"/>
    <m/>
    <d v="2020-08-24T13:26:40"/>
    <m/>
    <d v="2020-08-24T00:00:00"/>
    <d v="2020-08-24T00:00:00"/>
    <m/>
    <x v="0"/>
    <m/>
    <m/>
    <m/>
    <x v="2"/>
    <x v="76"/>
    <m/>
    <x v="7"/>
    <s v="[]"/>
    <x v="1"/>
    <x v="1"/>
  </r>
  <r>
    <n v="0"/>
    <x v="24"/>
    <s v="True"/>
    <m/>
    <n v="0"/>
    <n v="0"/>
    <m/>
    <m/>
    <s v="USMF"/>
    <m/>
    <d v="2020-08-24T13:26:34"/>
    <m/>
    <d v="2020-08-24T00:00:00"/>
    <d v="2020-08-24T00:00:00"/>
    <m/>
    <x v="0"/>
    <m/>
    <m/>
    <m/>
    <x v="2"/>
    <x v="76"/>
    <m/>
    <x v="7"/>
    <s v="[]"/>
    <x v="1"/>
    <x v="1"/>
  </r>
  <r>
    <n v="100"/>
    <x v="1"/>
    <s v="True"/>
    <s v="T01"/>
    <n v="0"/>
    <n v="0"/>
    <m/>
    <m/>
    <s v="USMF"/>
    <m/>
    <d v="2020-08-24T13:12:39"/>
    <s v="USD"/>
    <d v="2020-08-24T00:00:00"/>
    <d v="2020-09-23T00:00:00"/>
    <s v="AMO24082020-1"/>
    <x v="2"/>
    <s v="CHECK"/>
    <s v="Net30"/>
    <m/>
    <x v="1"/>
    <x v="76"/>
    <s v="1003"/>
    <x v="14"/>
    <s v="[]"/>
    <x v="0"/>
    <x v="1"/>
  </r>
  <r>
    <n v="100"/>
    <x v="1"/>
    <s v="True"/>
    <s v="T01"/>
    <n v="0"/>
    <n v="0"/>
    <m/>
    <m/>
    <s v="USMF"/>
    <m/>
    <d v="2020-08-24T13:12:33"/>
    <s v="USD"/>
    <d v="2020-08-24T00:00:00"/>
    <d v="2020-09-23T00:00:00"/>
    <s v="AMO28082020-2"/>
    <x v="2"/>
    <s v="CHECK"/>
    <s v="Net30"/>
    <m/>
    <x v="1"/>
    <x v="76"/>
    <s v="1003"/>
    <x v="14"/>
    <s v="[]"/>
    <x v="0"/>
    <x v="1"/>
  </r>
  <r>
    <n v="150"/>
    <x v="52"/>
    <s v="True"/>
    <s v="USD1"/>
    <n v="3"/>
    <n v="3"/>
    <s v="2%D30"/>
    <d v="2020-09-23T00:00:00"/>
    <s v="USMF"/>
    <m/>
    <d v="2020-08-24T13:12:28"/>
    <s v="USD"/>
    <d v="2020-08-24T00:00:00"/>
    <d v="2020-09-23T00:00:00"/>
    <s v="AMO24082020-3"/>
    <x v="2"/>
    <m/>
    <m/>
    <m/>
    <x v="4"/>
    <x v="76"/>
    <s v="1002"/>
    <x v="9"/>
    <s v="[]"/>
    <x v="0"/>
    <x v="0"/>
  </r>
  <r>
    <n v="0"/>
    <x v="24"/>
    <s v="True"/>
    <s v="USD1"/>
    <n v="0"/>
    <n v="0"/>
    <m/>
    <m/>
    <s v="USMF"/>
    <m/>
    <d v="2020-08-24T13:12:22"/>
    <m/>
    <d v="2020-08-24T00:00:00"/>
    <d v="2020-09-23T00:00:00"/>
    <s v="AMO24082020-4"/>
    <x v="2"/>
    <s v="BRIDGING"/>
    <s v="Net30"/>
    <m/>
    <x v="2"/>
    <x v="76"/>
    <s v="DEFAULCODE"/>
    <x v="4"/>
    <s v="[]"/>
    <x v="1"/>
    <x v="1"/>
  </r>
  <r>
    <n v="0"/>
    <x v="24"/>
    <s v="True"/>
    <m/>
    <n v="0"/>
    <n v="0"/>
    <m/>
    <m/>
    <s v="USMF"/>
    <m/>
    <d v="2020-08-24T13:12:16"/>
    <m/>
    <d v="2020-08-24T00:00:00"/>
    <d v="2020-08-24T00:00:00"/>
    <m/>
    <x v="2"/>
    <m/>
    <m/>
    <m/>
    <x v="2"/>
    <x v="76"/>
    <m/>
    <x v="7"/>
    <s v="[]"/>
    <x v="1"/>
    <x v="1"/>
  </r>
  <r>
    <n v="0"/>
    <x v="24"/>
    <s v="True"/>
    <m/>
    <n v="0"/>
    <n v="0"/>
    <m/>
    <m/>
    <s v="USMF"/>
    <m/>
    <d v="2020-08-24T13:12:11"/>
    <m/>
    <d v="2020-08-24T00:00:00"/>
    <d v="2020-08-24T00:00:00"/>
    <m/>
    <x v="2"/>
    <m/>
    <m/>
    <m/>
    <x v="2"/>
    <x v="76"/>
    <m/>
    <x v="7"/>
    <s v="[]"/>
    <x v="1"/>
    <x v="1"/>
  </r>
  <r>
    <n v="0"/>
    <x v="24"/>
    <s v="True"/>
    <m/>
    <n v="0"/>
    <n v="0"/>
    <m/>
    <m/>
    <s v="USMF"/>
    <m/>
    <d v="2020-08-24T13:12:05"/>
    <m/>
    <d v="2020-08-24T00:00:00"/>
    <d v="2020-08-24T00:00:00"/>
    <m/>
    <x v="2"/>
    <m/>
    <m/>
    <m/>
    <x v="2"/>
    <x v="76"/>
    <m/>
    <x v="7"/>
    <s v="[]"/>
    <x v="1"/>
    <x v="1"/>
  </r>
  <r>
    <n v="121.75"/>
    <x v="8"/>
    <s v="True"/>
    <s v="USD1"/>
    <n v="0"/>
    <n v="0"/>
    <s v="2%D10"/>
    <d v="2020-09-03T00:00:00"/>
    <s v="USMF"/>
    <m/>
    <d v="2020-08-24T12:31:34"/>
    <s v="USD"/>
    <d v="2020-08-24T00:00:00"/>
    <d v="2020-09-23T00:00:00"/>
    <s v="RF_iiliyc"/>
    <x v="2"/>
    <s v="CHECK"/>
    <s v="Net30"/>
    <s v="11223344556677889900112233"/>
    <x v="3"/>
    <x v="76"/>
    <s v="US-111"/>
    <x v="0"/>
    <s v="[]"/>
    <x v="0"/>
    <x v="0"/>
  </r>
  <r>
    <n v="121.75"/>
    <x v="8"/>
    <s v="True"/>
    <s v="USD1"/>
    <n v="0"/>
    <n v="0"/>
    <s v="2%D10"/>
    <d v="2020-09-03T00:00:00"/>
    <s v="USMF"/>
    <m/>
    <d v="2020-08-24T11:57:08"/>
    <s v="USD"/>
    <d v="2020-08-24T00:00:00"/>
    <d v="2020-09-23T00:00:00"/>
    <s v="RF_pywacd"/>
    <x v="2"/>
    <s v="CHECK"/>
    <s v="Net30"/>
    <s v="11223344556677889900112233"/>
    <x v="3"/>
    <x v="76"/>
    <s v="US-111"/>
    <x v="0"/>
    <s v="[]"/>
    <x v="0"/>
    <x v="0"/>
  </r>
  <r>
    <n v="121.75"/>
    <x v="8"/>
    <s v="True"/>
    <s v="USD1"/>
    <n v="0"/>
    <n v="0"/>
    <s v="2%D10"/>
    <d v="2020-09-03T00:00:00"/>
    <s v="USMF"/>
    <m/>
    <d v="2020-08-24T11:52:03"/>
    <s v="USD"/>
    <d v="2020-08-24T00:00:00"/>
    <d v="2020-09-23T00:00:00"/>
    <s v="RF_sqejcj"/>
    <x v="2"/>
    <s v="CHECK"/>
    <s v="Net30"/>
    <s v="11223344556677889900112233"/>
    <x v="3"/>
    <x v="76"/>
    <s v="US-111"/>
    <x v="0"/>
    <s v="[]"/>
    <x v="0"/>
    <x v="0"/>
  </r>
  <r>
    <n v="121.75"/>
    <x v="8"/>
    <s v="True"/>
    <s v="USD1"/>
    <n v="0"/>
    <n v="0"/>
    <s v="2%D10"/>
    <d v="2020-09-03T00:00:00"/>
    <s v="USMF"/>
    <m/>
    <d v="2020-08-24T09:28:46"/>
    <s v="USD"/>
    <d v="2020-08-24T00:00:00"/>
    <d v="2020-09-23T00:00:00"/>
    <s v="RF_udrzwx"/>
    <x v="2"/>
    <s v="CHECK"/>
    <s v="Net30"/>
    <s v="11223344556677889900112233"/>
    <x v="3"/>
    <x v="76"/>
    <s v="US-111"/>
    <x v="0"/>
    <s v="[]"/>
    <x v="0"/>
    <x v="0"/>
  </r>
  <r>
    <n v="100"/>
    <x v="1"/>
    <s v="True"/>
    <s v="new bank"/>
    <n v="2"/>
    <n v="2"/>
    <s v="2%D60"/>
    <d v="2020-10-23T00:00:00"/>
    <s v="USMF"/>
    <m/>
    <d v="2020-08-24T06:25:53"/>
    <s v="USD"/>
    <d v="2020-08-24T00:00:00"/>
    <d v="2020-09-23T00:00:00"/>
    <s v="teste"/>
    <x v="0"/>
    <s v="CHECK"/>
    <s v="Net30"/>
    <m/>
    <x v="2"/>
    <x v="76"/>
    <s v="US-105"/>
    <x v="13"/>
    <s v="[]"/>
    <x v="0"/>
    <x v="0"/>
  </r>
  <r>
    <n v="0"/>
    <x v="24"/>
    <s v="True"/>
    <s v="USD1"/>
    <n v="0"/>
    <n v="0"/>
    <m/>
    <m/>
    <s v="USMF"/>
    <m/>
    <d v="2020-08-24T06:22:58"/>
    <m/>
    <d v="2020-08-24T00:00:00"/>
    <d v="2020-09-23T00:00:00"/>
    <m/>
    <x v="0"/>
    <s v="BRIDGING"/>
    <s v="Net30"/>
    <m/>
    <x v="2"/>
    <x v="76"/>
    <s v="DEFAULCODE"/>
    <x v="4"/>
    <s v="[]"/>
    <x v="1"/>
    <x v="1"/>
  </r>
  <r>
    <n v="0"/>
    <x v="24"/>
    <s v="True"/>
    <s v="USD1"/>
    <n v="0"/>
    <n v="0"/>
    <m/>
    <m/>
    <s v="USMF"/>
    <m/>
    <d v="2020-08-24T06:22:52"/>
    <m/>
    <d v="2020-08-24T00:00:00"/>
    <d v="2020-09-23T00:00:00"/>
    <m/>
    <x v="0"/>
    <s v="BRIDGING"/>
    <s v="Net30"/>
    <m/>
    <x v="2"/>
    <x v="76"/>
    <s v="DEFAULCODE"/>
    <x v="4"/>
    <s v="[]"/>
    <x v="1"/>
    <x v="1"/>
  </r>
  <r>
    <n v="0"/>
    <x v="24"/>
    <s v="True"/>
    <m/>
    <n v="0"/>
    <n v="0"/>
    <m/>
    <m/>
    <s v="USMF"/>
    <m/>
    <d v="2020-08-24T06:22:45"/>
    <m/>
    <d v="2020-08-24T00:00:00"/>
    <d v="2020-08-24T00:00:00"/>
    <m/>
    <x v="0"/>
    <m/>
    <m/>
    <m/>
    <x v="2"/>
    <x v="76"/>
    <m/>
    <x v="7"/>
    <s v="[]"/>
    <x v="1"/>
    <x v="1"/>
  </r>
  <r>
    <n v="0"/>
    <x v="24"/>
    <s v="True"/>
    <m/>
    <n v="0"/>
    <n v="0"/>
    <m/>
    <m/>
    <s v="USMF"/>
    <m/>
    <d v="2020-08-24T06:22:39"/>
    <m/>
    <d v="2020-08-24T00:00:00"/>
    <d v="2020-08-24T00:00:00"/>
    <m/>
    <x v="0"/>
    <m/>
    <m/>
    <m/>
    <x v="2"/>
    <x v="76"/>
    <m/>
    <x v="7"/>
    <s v="[]"/>
    <x v="1"/>
    <x v="1"/>
  </r>
  <r>
    <n v="0"/>
    <x v="24"/>
    <s v="True"/>
    <m/>
    <n v="0"/>
    <n v="0"/>
    <m/>
    <m/>
    <s v="USMF"/>
    <m/>
    <d v="2020-08-24T06:22:33"/>
    <m/>
    <d v="2020-08-24T00:00:00"/>
    <d v="2020-08-24T00:00:00"/>
    <m/>
    <x v="0"/>
    <m/>
    <m/>
    <m/>
    <x v="2"/>
    <x v="76"/>
    <m/>
    <x v="7"/>
    <s v="[]"/>
    <x v="1"/>
    <x v="1"/>
  </r>
  <r>
    <n v="0"/>
    <x v="24"/>
    <s v="True"/>
    <m/>
    <n v="0"/>
    <n v="0"/>
    <m/>
    <m/>
    <s v="USMF"/>
    <m/>
    <d v="2020-08-24T06:22:26"/>
    <m/>
    <d v="2020-08-24T00:00:00"/>
    <d v="2020-08-24T00:00:00"/>
    <m/>
    <x v="0"/>
    <m/>
    <m/>
    <m/>
    <x v="2"/>
    <x v="76"/>
    <m/>
    <x v="7"/>
    <s v="[]"/>
    <x v="1"/>
    <x v="1"/>
  </r>
  <r>
    <n v="0"/>
    <x v="24"/>
    <s v="True"/>
    <m/>
    <n v="0"/>
    <n v="0"/>
    <m/>
    <m/>
    <s v="USMF"/>
    <m/>
    <d v="2020-08-24T06:22:20"/>
    <m/>
    <d v="2020-08-24T00:00:00"/>
    <d v="2020-08-24T00:00:00"/>
    <m/>
    <x v="0"/>
    <m/>
    <m/>
    <m/>
    <x v="2"/>
    <x v="76"/>
    <m/>
    <x v="7"/>
    <s v="[]"/>
    <x v="1"/>
    <x v="1"/>
  </r>
  <r>
    <n v="0"/>
    <x v="24"/>
    <s v="True"/>
    <m/>
    <n v="0"/>
    <n v="0"/>
    <m/>
    <m/>
    <s v="USMF"/>
    <m/>
    <d v="2020-08-24T06:22:14"/>
    <m/>
    <d v="2020-08-24T00:00:00"/>
    <d v="2020-08-24T00:00:00"/>
    <m/>
    <x v="0"/>
    <m/>
    <m/>
    <m/>
    <x v="2"/>
    <x v="76"/>
    <m/>
    <x v="7"/>
    <s v="[]"/>
    <x v="1"/>
    <x v="1"/>
  </r>
  <r>
    <n v="0"/>
    <x v="24"/>
    <s v="True"/>
    <m/>
    <n v="0"/>
    <n v="0"/>
    <m/>
    <m/>
    <s v="USMF"/>
    <m/>
    <d v="2020-08-24T06:22:08"/>
    <m/>
    <d v="2020-08-24T00:00:00"/>
    <d v="2020-08-24T00:00:00"/>
    <m/>
    <x v="0"/>
    <m/>
    <m/>
    <m/>
    <x v="2"/>
    <x v="76"/>
    <m/>
    <x v="7"/>
    <s v="[]"/>
    <x v="1"/>
    <x v="1"/>
  </r>
  <r>
    <n v="0"/>
    <x v="24"/>
    <s v="True"/>
    <m/>
    <n v="0"/>
    <n v="0"/>
    <m/>
    <m/>
    <s v="USMF"/>
    <m/>
    <d v="2020-08-24T06:22:01"/>
    <m/>
    <d v="2020-08-24T00:00:00"/>
    <d v="2020-08-24T00:00:00"/>
    <m/>
    <x v="0"/>
    <m/>
    <m/>
    <m/>
    <x v="2"/>
    <x v="76"/>
    <m/>
    <x v="7"/>
    <s v="[]"/>
    <x v="1"/>
    <x v="1"/>
  </r>
  <r>
    <n v="0"/>
    <x v="24"/>
    <s v="True"/>
    <m/>
    <n v="0"/>
    <n v="0"/>
    <m/>
    <m/>
    <s v="USMF"/>
    <m/>
    <d v="2020-08-24T06:21:55"/>
    <m/>
    <d v="2020-08-24T00:00:00"/>
    <d v="2020-08-24T00:00:00"/>
    <m/>
    <x v="0"/>
    <m/>
    <m/>
    <m/>
    <x v="2"/>
    <x v="76"/>
    <m/>
    <x v="7"/>
    <s v="[]"/>
    <x v="1"/>
    <x v="1"/>
  </r>
  <r>
    <n v="0"/>
    <x v="24"/>
    <s v="True"/>
    <m/>
    <n v="0"/>
    <n v="0"/>
    <m/>
    <m/>
    <s v="USMF"/>
    <m/>
    <d v="2020-08-24T06:21:49"/>
    <m/>
    <d v="2020-08-24T00:00:00"/>
    <d v="2020-08-24T00:00:00"/>
    <m/>
    <x v="0"/>
    <m/>
    <m/>
    <m/>
    <x v="2"/>
    <x v="76"/>
    <m/>
    <x v="7"/>
    <s v="[]"/>
    <x v="1"/>
    <x v="1"/>
  </r>
  <r>
    <n v="0"/>
    <x v="24"/>
    <s v="True"/>
    <m/>
    <n v="0"/>
    <n v="0"/>
    <m/>
    <m/>
    <s v="USMF"/>
    <m/>
    <d v="2020-08-24T06:20:38"/>
    <m/>
    <d v="2020-08-24T00:00:00"/>
    <d v="2020-08-24T00:00:00"/>
    <m/>
    <x v="0"/>
    <m/>
    <m/>
    <m/>
    <x v="2"/>
    <x v="76"/>
    <m/>
    <x v="7"/>
    <s v="[]"/>
    <x v="1"/>
    <x v="1"/>
  </r>
  <r>
    <n v="0"/>
    <x v="24"/>
    <s v="True"/>
    <m/>
    <n v="0"/>
    <n v="0"/>
    <m/>
    <m/>
    <s v="USMF"/>
    <m/>
    <d v="2020-08-24T06:20:32"/>
    <m/>
    <d v="2020-08-24T00:00:00"/>
    <d v="2020-08-24T00:00:00"/>
    <m/>
    <x v="0"/>
    <m/>
    <m/>
    <m/>
    <x v="2"/>
    <x v="76"/>
    <m/>
    <x v="7"/>
    <s v="[]"/>
    <x v="1"/>
    <x v="1"/>
  </r>
  <r>
    <n v="0"/>
    <x v="24"/>
    <s v="True"/>
    <m/>
    <n v="0"/>
    <n v="0"/>
    <m/>
    <m/>
    <s v="USMF"/>
    <m/>
    <d v="2020-08-24T06:20:26"/>
    <m/>
    <d v="2020-08-24T00:00:00"/>
    <d v="2020-08-24T00:00:00"/>
    <m/>
    <x v="0"/>
    <m/>
    <m/>
    <m/>
    <x v="2"/>
    <x v="76"/>
    <m/>
    <x v="7"/>
    <s v="[]"/>
    <x v="1"/>
    <x v="1"/>
  </r>
  <r>
    <n v="0"/>
    <x v="24"/>
    <s v="True"/>
    <m/>
    <n v="0"/>
    <n v="0"/>
    <m/>
    <m/>
    <s v="USMF"/>
    <m/>
    <d v="2020-08-24T06:20:20"/>
    <m/>
    <d v="2020-08-24T00:00:00"/>
    <d v="2020-08-24T00:00:00"/>
    <m/>
    <x v="0"/>
    <m/>
    <m/>
    <m/>
    <x v="2"/>
    <x v="76"/>
    <m/>
    <x v="7"/>
    <s v="[]"/>
    <x v="1"/>
    <x v="1"/>
  </r>
  <r>
    <n v="0"/>
    <x v="24"/>
    <s v="True"/>
    <m/>
    <n v="0"/>
    <n v="0"/>
    <m/>
    <m/>
    <s v="USMF"/>
    <m/>
    <d v="2020-08-24T06:20:13"/>
    <m/>
    <d v="2020-08-24T00:00:00"/>
    <d v="2020-08-24T00:00:00"/>
    <m/>
    <x v="0"/>
    <m/>
    <m/>
    <m/>
    <x v="2"/>
    <x v="76"/>
    <m/>
    <x v="7"/>
    <s v="[]"/>
    <x v="1"/>
    <x v="1"/>
  </r>
  <r>
    <n v="0"/>
    <x v="24"/>
    <s v="True"/>
    <m/>
    <n v="0"/>
    <n v="0"/>
    <m/>
    <m/>
    <s v="USMF"/>
    <m/>
    <d v="2020-08-24T06:20:07"/>
    <m/>
    <d v="2020-08-24T00:00:00"/>
    <d v="2020-08-24T00:00:00"/>
    <m/>
    <x v="0"/>
    <m/>
    <m/>
    <m/>
    <x v="2"/>
    <x v="76"/>
    <m/>
    <x v="7"/>
    <s v="[]"/>
    <x v="1"/>
    <x v="1"/>
  </r>
  <r>
    <n v="0"/>
    <x v="24"/>
    <s v="True"/>
    <m/>
    <n v="0"/>
    <n v="0"/>
    <m/>
    <m/>
    <s v="USMF"/>
    <m/>
    <d v="2020-08-24T06:20:00"/>
    <m/>
    <d v="2020-08-24T00:00:00"/>
    <d v="2020-08-24T00:00:00"/>
    <m/>
    <x v="0"/>
    <m/>
    <m/>
    <m/>
    <x v="2"/>
    <x v="76"/>
    <m/>
    <x v="7"/>
    <s v="[]"/>
    <x v="1"/>
    <x v="1"/>
  </r>
  <r>
    <n v="0"/>
    <x v="24"/>
    <s v="True"/>
    <m/>
    <n v="0"/>
    <n v="0"/>
    <m/>
    <m/>
    <s v="USMF"/>
    <m/>
    <d v="2020-08-24T06:19:54"/>
    <m/>
    <d v="2020-08-24T00:00:00"/>
    <d v="2020-08-24T00:00:00"/>
    <m/>
    <x v="0"/>
    <m/>
    <m/>
    <m/>
    <x v="2"/>
    <x v="76"/>
    <m/>
    <x v="7"/>
    <s v="[]"/>
    <x v="1"/>
    <x v="1"/>
  </r>
  <r>
    <n v="0"/>
    <x v="24"/>
    <s v="True"/>
    <m/>
    <n v="0"/>
    <n v="0"/>
    <m/>
    <m/>
    <s v="USMF"/>
    <m/>
    <d v="2020-08-24T06:19:47"/>
    <m/>
    <d v="2020-08-24T00:00:00"/>
    <d v="2020-08-24T00:00:00"/>
    <m/>
    <x v="0"/>
    <m/>
    <m/>
    <m/>
    <x v="2"/>
    <x v="76"/>
    <m/>
    <x v="7"/>
    <s v="[]"/>
    <x v="1"/>
    <x v="1"/>
  </r>
  <r>
    <n v="0"/>
    <x v="24"/>
    <s v="True"/>
    <m/>
    <n v="0"/>
    <n v="0"/>
    <m/>
    <m/>
    <s v="USMF"/>
    <m/>
    <d v="2020-08-24T06:19:41"/>
    <m/>
    <d v="2020-08-24T00:00:00"/>
    <d v="2020-08-24T00:00:00"/>
    <m/>
    <x v="0"/>
    <m/>
    <m/>
    <m/>
    <x v="2"/>
    <x v="76"/>
    <m/>
    <x v="7"/>
    <s v="[]"/>
    <x v="1"/>
    <x v="1"/>
  </r>
  <r>
    <n v="0"/>
    <x v="24"/>
    <s v="True"/>
    <m/>
    <n v="0"/>
    <n v="0"/>
    <m/>
    <m/>
    <s v="USMF"/>
    <m/>
    <d v="2020-08-24T06:19:35"/>
    <m/>
    <d v="2020-08-24T00:00:00"/>
    <d v="2020-08-24T00:00:00"/>
    <m/>
    <x v="0"/>
    <m/>
    <m/>
    <m/>
    <x v="2"/>
    <x v="76"/>
    <m/>
    <x v="7"/>
    <s v="[]"/>
    <x v="1"/>
    <x v="1"/>
  </r>
  <r>
    <n v="0"/>
    <x v="24"/>
    <s v="True"/>
    <m/>
    <n v="0"/>
    <n v="0"/>
    <m/>
    <m/>
    <s v="USMF"/>
    <m/>
    <d v="2020-08-24T06:19:28"/>
    <m/>
    <d v="2020-08-24T00:00:00"/>
    <d v="2020-08-24T00:00:00"/>
    <m/>
    <x v="0"/>
    <m/>
    <m/>
    <m/>
    <x v="2"/>
    <x v="76"/>
    <m/>
    <x v="7"/>
    <s v="[]"/>
    <x v="1"/>
    <x v="1"/>
  </r>
  <r>
    <n v="0"/>
    <x v="24"/>
    <s v="True"/>
    <m/>
    <n v="0"/>
    <n v="0"/>
    <m/>
    <m/>
    <s v="USMF"/>
    <m/>
    <d v="2020-08-21T09:48:26"/>
    <m/>
    <d v="2020-08-21T00:00:00"/>
    <d v="2020-08-21T00:00:00"/>
    <m/>
    <x v="2"/>
    <m/>
    <m/>
    <m/>
    <x v="5"/>
    <x v="77"/>
    <m/>
    <x v="7"/>
    <s v="[]"/>
    <x v="1"/>
    <x v="1"/>
  </r>
  <r>
    <n v="0"/>
    <x v="24"/>
    <s v="True"/>
    <m/>
    <n v="0"/>
    <n v="0"/>
    <m/>
    <m/>
    <s v="USMF"/>
    <m/>
    <d v="2020-08-21T09:44:32"/>
    <m/>
    <d v="2020-08-21T00:00:00"/>
    <d v="2020-08-21T00:00:00"/>
    <m/>
    <x v="2"/>
    <m/>
    <m/>
    <m/>
    <x v="5"/>
    <x v="77"/>
    <m/>
    <x v="7"/>
    <s v="[]"/>
    <x v="1"/>
    <x v="1"/>
  </r>
  <r>
    <n v="0"/>
    <x v="24"/>
    <s v="True"/>
    <m/>
    <n v="0"/>
    <n v="0"/>
    <m/>
    <m/>
    <s v="USMF"/>
    <m/>
    <d v="2020-08-21T08:07:23"/>
    <m/>
    <d v="2020-08-21T00:00:00"/>
    <d v="2020-08-21T00:00:00"/>
    <m/>
    <x v="2"/>
    <m/>
    <m/>
    <m/>
    <x v="5"/>
    <x v="77"/>
    <m/>
    <x v="7"/>
    <s v="[]"/>
    <x v="1"/>
    <x v="1"/>
  </r>
  <r>
    <n v="100"/>
    <x v="1"/>
    <s v="True"/>
    <s v="new bank"/>
    <n v="2"/>
    <n v="2"/>
    <s v="2%D60"/>
    <d v="2020-10-20T00:00:00"/>
    <s v="USMF"/>
    <m/>
    <d v="2020-08-21T08:06:46"/>
    <s v="USD"/>
    <d v="2020-08-21T00:00:00"/>
    <d v="2020-09-20T00:00:00"/>
    <s v="adfpjgaord"/>
    <x v="2"/>
    <s v="CHECK"/>
    <s v="Net30"/>
    <m/>
    <x v="2"/>
    <x v="77"/>
    <s v="US-105"/>
    <x v="13"/>
    <s v="[]"/>
    <x v="0"/>
    <x v="0"/>
  </r>
  <r>
    <n v="121.75"/>
    <x v="8"/>
    <s v="True"/>
    <s v="USD1"/>
    <n v="0"/>
    <n v="0"/>
    <s v="2%D10"/>
    <d v="2020-08-30T00:00:00"/>
    <s v="USMF"/>
    <m/>
    <d v="2020-08-20T16:59:40"/>
    <s v="USD"/>
    <d v="2020-08-20T00:00:00"/>
    <d v="2020-09-20T00:00:00"/>
    <s v="RF_idgzws"/>
    <x v="2"/>
    <s v="CHECK"/>
    <s v="Net30"/>
    <s v="11223344556677889900112233"/>
    <x v="3"/>
    <x v="78"/>
    <s v="US-111"/>
    <x v="0"/>
    <s v="[]"/>
    <x v="0"/>
    <x v="0"/>
  </r>
  <r>
    <n v="100"/>
    <x v="1"/>
    <s v="True"/>
    <s v="USD1"/>
    <n v="2"/>
    <n v="2"/>
    <s v="2%D30"/>
    <d v="2020-09-18T00:00:00"/>
    <s v="USMF"/>
    <m/>
    <d v="2020-08-20T15:50:33"/>
    <s v="USD"/>
    <d v="2020-08-19T00:00:00"/>
    <d v="2020-09-18T00:00:00"/>
    <s v="190820cond5"/>
    <x v="0"/>
    <m/>
    <m/>
    <m/>
    <x v="2"/>
    <x v="79"/>
    <s v="1002"/>
    <x v="9"/>
    <s v="[]"/>
    <x v="0"/>
    <x v="0"/>
  </r>
  <r>
    <n v="100"/>
    <x v="1"/>
    <s v="True"/>
    <s v="USD1"/>
    <n v="2"/>
    <n v="2"/>
    <s v="2%D30"/>
    <d v="2020-09-18T00:00:00"/>
    <s v="USMF"/>
    <m/>
    <d v="2020-08-20T15:49:34"/>
    <s v="USD"/>
    <d v="2020-08-19T00:00:00"/>
    <d v="2020-09-18T00:00:00"/>
    <s v="Aniakopiuje"/>
    <x v="0"/>
    <m/>
    <m/>
    <m/>
    <x v="2"/>
    <x v="79"/>
    <s v="1002"/>
    <x v="9"/>
    <s v="[]"/>
    <x v="0"/>
    <x v="0"/>
  </r>
  <r>
    <n v="100"/>
    <x v="1"/>
    <s v="True"/>
    <s v="USD1"/>
    <n v="2"/>
    <n v="2"/>
    <s v="2%D30"/>
    <d v="2020-09-18T00:00:00"/>
    <s v="USMF"/>
    <m/>
    <d v="2020-08-20T15:46:17"/>
    <s v="USD"/>
    <d v="2020-08-19T00:00:00"/>
    <d v="2020-09-18T00:00:00"/>
    <s v="Aniakopiuje"/>
    <x v="0"/>
    <m/>
    <m/>
    <m/>
    <x v="2"/>
    <x v="79"/>
    <s v="1002"/>
    <x v="9"/>
    <s v="[]"/>
    <x v="0"/>
    <x v="0"/>
  </r>
  <r>
    <n v="121.75"/>
    <x v="8"/>
    <s v="True"/>
    <s v="USD1"/>
    <n v="0"/>
    <n v="0"/>
    <s v="2%D10"/>
    <d v="2020-08-30T00:00:00"/>
    <s v="USMF"/>
    <m/>
    <d v="2020-08-20T14:18:56"/>
    <s v="USD"/>
    <d v="2020-08-20T00:00:00"/>
    <d v="2020-09-20T00:00:00"/>
    <s v="RF_ovmvtm"/>
    <x v="2"/>
    <s v="CHECK"/>
    <s v="Net30"/>
    <s v="11223344556677889900112233"/>
    <x v="3"/>
    <x v="78"/>
    <s v="US-111"/>
    <x v="0"/>
    <s v="[]"/>
    <x v="0"/>
    <x v="0"/>
  </r>
  <r>
    <n v="0"/>
    <x v="24"/>
    <s v="True"/>
    <m/>
    <n v="0"/>
    <n v="0"/>
    <m/>
    <m/>
    <s v="USMF"/>
    <m/>
    <d v="2020-08-19T12:43:01"/>
    <m/>
    <d v="2020-08-19T00:00:00"/>
    <d v="2020-08-19T00:00:00"/>
    <m/>
    <x v="2"/>
    <m/>
    <m/>
    <m/>
    <x v="5"/>
    <x v="79"/>
    <m/>
    <x v="7"/>
    <s v="[]"/>
    <x v="1"/>
    <x v="1"/>
  </r>
  <r>
    <n v="1217.5"/>
    <x v="53"/>
    <s v="True"/>
    <s v="USD1"/>
    <n v="24.35"/>
    <n v="24.35"/>
    <s v="2%D30"/>
    <d v="2020-09-18T00:00:00"/>
    <s v="USMF"/>
    <m/>
    <d v="2020-08-19T12:34:50"/>
    <s v="USD"/>
    <d v="2020-08-19T00:00:00"/>
    <d v="2020-09-18T00:00:00"/>
    <s v="AMO20082020-2"/>
    <x v="1"/>
    <m/>
    <m/>
    <m/>
    <x v="3"/>
    <x v="79"/>
    <s v="1002"/>
    <x v="9"/>
    <s v="[]"/>
    <x v="0"/>
    <x v="0"/>
  </r>
  <r>
    <n v="135.13999999999999"/>
    <x v="54"/>
    <s v="True"/>
    <s v="USD1"/>
    <n v="2.7"/>
    <n v="2.7"/>
    <s v="2%D30"/>
    <d v="2020-09-18T00:00:00"/>
    <s v="USMF"/>
    <m/>
    <d v="2020-08-19T12:34:44"/>
    <s v="USD"/>
    <d v="2020-08-19T00:00:00"/>
    <d v="2020-09-18T00:00:00"/>
    <s v="AMO20082020-4"/>
    <x v="1"/>
    <m/>
    <m/>
    <m/>
    <x v="3"/>
    <x v="79"/>
    <s v="1002"/>
    <x v="9"/>
    <s v="[]"/>
    <x v="0"/>
    <x v="0"/>
  </r>
  <r>
    <n v="121.75"/>
    <x v="8"/>
    <s v="True"/>
    <s v="USD1"/>
    <n v="2.44"/>
    <n v="2.44"/>
    <s v="2%D30"/>
    <d v="2020-09-18T00:00:00"/>
    <s v="USMF"/>
    <m/>
    <d v="2020-08-19T12:34:38"/>
    <s v="USD"/>
    <d v="2020-08-19T00:00:00"/>
    <d v="2020-09-18T00:00:00"/>
    <s v="AMO20082020-3"/>
    <x v="1"/>
    <m/>
    <m/>
    <m/>
    <x v="3"/>
    <x v="79"/>
    <s v="1002"/>
    <x v="9"/>
    <s v="[]"/>
    <x v="0"/>
    <x v="0"/>
  </r>
  <r>
    <n v="100"/>
    <x v="1"/>
    <s v="True"/>
    <s v="USD1"/>
    <n v="2"/>
    <n v="2"/>
    <s v="2%D30"/>
    <d v="2020-09-18T00:00:00"/>
    <s v="USMF"/>
    <m/>
    <d v="2020-08-19T12:34:33"/>
    <s v="USD"/>
    <d v="2020-08-19T00:00:00"/>
    <d v="2020-09-18T00:00:00"/>
    <s v="Aniakopiuje2"/>
    <x v="0"/>
    <m/>
    <m/>
    <m/>
    <x v="2"/>
    <x v="79"/>
    <s v="1002"/>
    <x v="9"/>
    <s v="[{&quot;comment&quot;:&quot;Please test&quot;,&quot;creator&quot;:&quot;Badarinath Raghunath&quot;,&quot;timeStamp&quot;:&quot;2020-09-18T11:46:58.635&quot;}]"/>
    <x v="0"/>
    <x v="0"/>
  </r>
  <r>
    <n v="800"/>
    <x v="55"/>
    <s v="True"/>
    <s v="USD1"/>
    <n v="16"/>
    <n v="16"/>
    <s v="2%D30"/>
    <d v="2020-09-18T00:00:00"/>
    <s v="USMF"/>
    <m/>
    <d v="2020-08-19T12:34:27"/>
    <s v="USD"/>
    <d v="2020-08-19T00:00:00"/>
    <d v="2020-09-18T00:00:00"/>
    <s v="AMO20082020-5"/>
    <x v="1"/>
    <m/>
    <m/>
    <m/>
    <x v="3"/>
    <x v="79"/>
    <s v="1002"/>
    <x v="9"/>
    <s v="[]"/>
    <x v="0"/>
    <x v="0"/>
  </r>
  <r>
    <n v="0"/>
    <x v="24"/>
    <s v="True"/>
    <m/>
    <n v="0"/>
    <n v="0"/>
    <m/>
    <m/>
    <s v="USMF"/>
    <m/>
    <d v="2020-08-19T12:34:21"/>
    <m/>
    <d v="2020-08-19T00:00:00"/>
    <d v="2020-08-19T00:00:00"/>
    <m/>
    <x v="0"/>
    <m/>
    <m/>
    <m/>
    <x v="2"/>
    <x v="79"/>
    <m/>
    <x v="7"/>
    <s v="[]"/>
    <x v="1"/>
    <x v="1"/>
  </r>
  <r>
    <n v="0"/>
    <x v="24"/>
    <s v="True"/>
    <m/>
    <n v="0"/>
    <n v="0"/>
    <m/>
    <m/>
    <s v="USMF"/>
    <m/>
    <d v="2020-08-19T12:34:15"/>
    <m/>
    <d v="2020-08-19T00:00:00"/>
    <d v="2020-08-19T00:00:00"/>
    <m/>
    <x v="0"/>
    <m/>
    <m/>
    <m/>
    <x v="2"/>
    <x v="79"/>
    <m/>
    <x v="7"/>
    <s v="[]"/>
    <x v="1"/>
    <x v="1"/>
  </r>
  <r>
    <n v="0"/>
    <x v="24"/>
    <s v="True"/>
    <m/>
    <n v="0"/>
    <n v="0"/>
    <m/>
    <m/>
    <s v="USMF"/>
    <m/>
    <d v="2020-08-19T12:34:10"/>
    <m/>
    <d v="2020-08-19T00:00:00"/>
    <d v="2020-08-19T00:00:00"/>
    <m/>
    <x v="0"/>
    <m/>
    <m/>
    <m/>
    <x v="2"/>
    <x v="79"/>
    <m/>
    <x v="7"/>
    <s v="[]"/>
    <x v="1"/>
    <x v="1"/>
  </r>
  <r>
    <n v="0"/>
    <x v="24"/>
    <s v="True"/>
    <m/>
    <n v="0"/>
    <n v="0"/>
    <m/>
    <m/>
    <s v="USMF"/>
    <m/>
    <d v="2020-08-19T12:34:04"/>
    <m/>
    <d v="2020-08-19T00:00:00"/>
    <d v="2020-08-19T00:00:00"/>
    <m/>
    <x v="0"/>
    <m/>
    <m/>
    <m/>
    <x v="2"/>
    <x v="79"/>
    <m/>
    <x v="7"/>
    <s v="[]"/>
    <x v="1"/>
    <x v="1"/>
  </r>
  <r>
    <n v="0"/>
    <x v="24"/>
    <s v="True"/>
    <m/>
    <n v="0"/>
    <n v="0"/>
    <m/>
    <m/>
    <s v="USMF"/>
    <m/>
    <d v="2020-08-19T12:33:58"/>
    <m/>
    <d v="2020-08-19T00:00:00"/>
    <d v="2020-08-19T00:00:00"/>
    <m/>
    <x v="0"/>
    <m/>
    <m/>
    <m/>
    <x v="2"/>
    <x v="79"/>
    <m/>
    <x v="7"/>
    <s v="[]"/>
    <x v="1"/>
    <x v="1"/>
  </r>
  <r>
    <n v="0"/>
    <x v="24"/>
    <s v="True"/>
    <m/>
    <n v="0"/>
    <n v="0"/>
    <m/>
    <m/>
    <s v="USMF"/>
    <m/>
    <d v="2020-08-19T12:33:53"/>
    <m/>
    <d v="2020-08-19T00:00:00"/>
    <d v="2020-08-19T00:00:00"/>
    <m/>
    <x v="0"/>
    <m/>
    <m/>
    <m/>
    <x v="2"/>
    <x v="79"/>
    <m/>
    <x v="7"/>
    <s v="[]"/>
    <x v="1"/>
    <x v="1"/>
  </r>
  <r>
    <n v="100"/>
    <x v="1"/>
    <s v="True"/>
    <s v="USD1"/>
    <n v="2"/>
    <n v="2"/>
    <s v="2%D30"/>
    <d v="2020-09-18T00:00:00"/>
    <s v="USMF"/>
    <m/>
    <d v="2020-08-19T12:33:47"/>
    <s v="USD"/>
    <d v="2020-08-19T00:00:00"/>
    <d v="2020-09-18T00:00:00"/>
    <s v="190820cond5"/>
    <x v="0"/>
    <m/>
    <m/>
    <m/>
    <x v="1"/>
    <x v="79"/>
    <s v="1002"/>
    <x v="9"/>
    <s v="[]"/>
    <x v="0"/>
    <x v="0"/>
  </r>
  <r>
    <n v="100"/>
    <x v="1"/>
    <s v="True"/>
    <s v="USD1"/>
    <n v="0"/>
    <n v="0"/>
    <m/>
    <m/>
    <s v="USMF"/>
    <m/>
    <d v="2020-08-19T06:55:34"/>
    <s v="USD"/>
    <d v="2020-08-19T00:00:00"/>
    <d v="2020-09-18T00:00:00"/>
    <s v="suvi1"/>
    <x v="0"/>
    <s v="BRIDGING"/>
    <s v="Net30"/>
    <m/>
    <x v="3"/>
    <x v="79"/>
    <s v="DEFAULCODE"/>
    <x v="4"/>
    <s v="[]"/>
    <x v="0"/>
    <x v="1"/>
  </r>
  <r>
    <n v="100"/>
    <x v="1"/>
    <s v="True"/>
    <s v="USD1"/>
    <n v="0"/>
    <n v="0"/>
    <m/>
    <m/>
    <s v="USMF"/>
    <m/>
    <d v="2020-08-19T06:55:28"/>
    <s v="USD"/>
    <d v="2020-08-19T00:00:00"/>
    <d v="2020-09-18T00:00:00"/>
    <s v="test190820"/>
    <x v="0"/>
    <s v="BRIDGING"/>
    <s v="Net30"/>
    <m/>
    <x v="2"/>
    <x v="79"/>
    <s v="DEFAULCODE"/>
    <x v="4"/>
    <s v="[]"/>
    <x v="0"/>
    <x v="1"/>
  </r>
  <r>
    <n v="121750"/>
    <x v="56"/>
    <s v="True"/>
    <s v="USD1"/>
    <n v="2435"/>
    <n v="2435"/>
    <s v="2%D30"/>
    <d v="2020-09-18T00:00:00"/>
    <s v="USMF"/>
    <m/>
    <d v="2020-08-19T06:55:23"/>
    <s v="USD"/>
    <d v="2020-08-19T00:00:00"/>
    <d v="2020-09-18T00:00:00"/>
    <s v="test1908201"/>
    <x v="1"/>
    <m/>
    <m/>
    <m/>
    <x v="3"/>
    <x v="79"/>
    <s v="1002"/>
    <x v="9"/>
    <s v="[]"/>
    <x v="0"/>
    <x v="0"/>
  </r>
  <r>
    <n v="100"/>
    <x v="1"/>
    <s v="True"/>
    <s v="USD1"/>
    <n v="2"/>
    <n v="2"/>
    <s v="2%D30"/>
    <d v="2020-09-18T00:00:00"/>
    <s v="USMF"/>
    <m/>
    <d v="2020-08-19T06:55:17"/>
    <s v="USD"/>
    <d v="2020-08-19T00:00:00"/>
    <d v="2020-09-18T00:00:00"/>
    <s v="suvi2"/>
    <x v="0"/>
    <m/>
    <m/>
    <m/>
    <x v="3"/>
    <x v="79"/>
    <s v="1002"/>
    <x v="9"/>
    <s v="[]"/>
    <x v="0"/>
    <x v="0"/>
  </r>
  <r>
    <n v="100"/>
    <x v="1"/>
    <s v="True"/>
    <s v="USD1"/>
    <n v="2"/>
    <n v="2"/>
    <s v="2%D30"/>
    <d v="2020-09-18T00:00:00"/>
    <s v="USMF"/>
    <m/>
    <d v="2020-08-19T06:55:11"/>
    <s v="USD"/>
    <d v="2020-08-19T00:00:00"/>
    <d v="2020-09-18T00:00:00"/>
    <s v="blalpafmpaof"/>
    <x v="0"/>
    <m/>
    <m/>
    <m/>
    <x v="2"/>
    <x v="79"/>
    <s v="1002"/>
    <x v="9"/>
    <s v="[]"/>
    <x v="0"/>
    <x v="0"/>
  </r>
  <r>
    <n v="100"/>
    <x v="1"/>
    <s v="True"/>
    <s v="new bank"/>
    <n v="2"/>
    <n v="2"/>
    <s v="2%D60"/>
    <d v="2020-10-18T00:00:00"/>
    <s v="USMF"/>
    <m/>
    <d v="2020-08-19T06:55:05"/>
    <s v="USD"/>
    <d v="2020-08-19T00:00:00"/>
    <d v="2020-09-18T00:00:00"/>
    <s v="suvi3"/>
    <x v="0"/>
    <s v="CHECK"/>
    <s v="Net30"/>
    <m/>
    <x v="1"/>
    <x v="79"/>
    <s v="US-105"/>
    <x v="13"/>
    <s v="[]"/>
    <x v="0"/>
    <x v="0"/>
  </r>
  <r>
    <n v="100"/>
    <x v="1"/>
    <s v="True"/>
    <s v="USD1"/>
    <n v="2"/>
    <n v="2"/>
    <s v="2%D30"/>
    <d v="2020-09-18T00:00:00"/>
    <s v="USMF"/>
    <m/>
    <d v="2020-08-19T06:54:59"/>
    <s v="USD"/>
    <d v="2020-08-19T00:00:00"/>
    <d v="2020-09-18T00:00:00"/>
    <s v="suvi4"/>
    <x v="0"/>
    <m/>
    <m/>
    <m/>
    <x v="1"/>
    <x v="79"/>
    <s v="1002"/>
    <x v="9"/>
    <s v="[]"/>
    <x v="0"/>
    <x v="0"/>
  </r>
  <r>
    <n v="121.75"/>
    <x v="8"/>
    <s v="True"/>
    <s v="USD1"/>
    <n v="2.44"/>
    <n v="2.44"/>
    <s v="2%D30"/>
    <d v="2020-09-18T00:00:00"/>
    <s v="USMF"/>
    <m/>
    <d v="2020-08-19T06:54:53"/>
    <s v="USD"/>
    <d v="2020-08-19T00:00:00"/>
    <d v="2020-09-18T00:00:00"/>
    <s v="190820test2"/>
    <x v="1"/>
    <m/>
    <m/>
    <m/>
    <x v="3"/>
    <x v="79"/>
    <s v="1002"/>
    <x v="9"/>
    <s v="[]"/>
    <x v="0"/>
    <x v="0"/>
  </r>
  <r>
    <n v="121.75"/>
    <x v="8"/>
    <s v="True"/>
    <s v="USD1"/>
    <n v="2.44"/>
    <n v="2.44"/>
    <s v="2%D30"/>
    <d v="2020-09-18T00:00:00"/>
    <s v="USMF"/>
    <m/>
    <d v="2020-08-19T06:54:48"/>
    <s v="USD"/>
    <d v="2020-08-19T00:00:00"/>
    <d v="2020-09-18T00:00:00"/>
    <s v="190820test3"/>
    <x v="1"/>
    <m/>
    <m/>
    <m/>
    <x v="3"/>
    <x v="79"/>
    <s v="1002"/>
    <x v="9"/>
    <s v="[]"/>
    <x v="0"/>
    <x v="0"/>
  </r>
  <r>
    <n v="100"/>
    <x v="1"/>
    <s v="True"/>
    <s v="USD1"/>
    <n v="2"/>
    <n v="2"/>
    <s v="2%D30"/>
    <d v="2020-09-18T00:00:00"/>
    <s v="USMF"/>
    <m/>
    <d v="2020-08-19T06:54:42"/>
    <s v="USD"/>
    <d v="2020-08-19T00:00:00"/>
    <d v="2020-09-18T00:00:00"/>
    <s v="190820cond1"/>
    <x v="0"/>
    <m/>
    <m/>
    <m/>
    <x v="3"/>
    <x v="79"/>
    <s v="1002"/>
    <x v="9"/>
    <s v="[]"/>
    <x v="0"/>
    <x v="0"/>
  </r>
  <r>
    <n v="100"/>
    <x v="1"/>
    <s v="True"/>
    <s v="USD1"/>
    <n v="2"/>
    <n v="2"/>
    <s v="2%D30"/>
    <d v="2020-09-18T00:00:00"/>
    <s v="USMF"/>
    <m/>
    <d v="2020-08-19T06:54:36"/>
    <s v="USD"/>
    <d v="2020-08-19T00:00:00"/>
    <d v="2020-09-18T00:00:00"/>
    <s v="190820cond2"/>
    <x v="0"/>
    <m/>
    <m/>
    <m/>
    <x v="3"/>
    <x v="79"/>
    <s v="1002"/>
    <x v="9"/>
    <s v="[]"/>
    <x v="0"/>
    <x v="0"/>
  </r>
  <r>
    <n v="1000"/>
    <x v="39"/>
    <s v="True"/>
    <s v="USD1"/>
    <n v="20"/>
    <n v="20"/>
    <s v="2%D30"/>
    <d v="2020-09-18T00:00:00"/>
    <s v="USMF"/>
    <m/>
    <d v="2020-08-19T06:54:30"/>
    <s v="USD"/>
    <d v="2020-08-19T00:00:00"/>
    <d v="2020-09-18T00:00:00"/>
    <s v="190820cond3"/>
    <x v="0"/>
    <m/>
    <m/>
    <m/>
    <x v="0"/>
    <x v="79"/>
    <s v="1002"/>
    <x v="9"/>
    <s v="[]"/>
    <x v="0"/>
    <x v="0"/>
  </r>
  <r>
    <n v="100"/>
    <x v="1"/>
    <s v="True"/>
    <s v="USD1"/>
    <n v="2"/>
    <n v="2"/>
    <s v="2%D30"/>
    <d v="2020-09-16T00:00:00"/>
    <s v="USMF"/>
    <m/>
    <d v="2020-08-17T10:01:08"/>
    <s v="USD"/>
    <d v="2020-08-17T00:00:00"/>
    <d v="2020-09-16T00:00:00"/>
    <s v="170820testing2"/>
    <x v="0"/>
    <m/>
    <m/>
    <m/>
    <x v="3"/>
    <x v="80"/>
    <s v="1002"/>
    <x v="9"/>
    <s v="[]"/>
    <x v="0"/>
    <x v="0"/>
  </r>
  <r>
    <n v="100"/>
    <x v="1"/>
    <s v="True"/>
    <s v="USD1"/>
    <n v="2"/>
    <n v="2"/>
    <s v="2%D30"/>
    <d v="2020-09-16T00:00:00"/>
    <s v="USMF"/>
    <m/>
    <d v="2020-08-17T10:01:03"/>
    <s v="USD"/>
    <d v="2020-08-17T00:00:00"/>
    <d v="2020-09-16T00:00:00"/>
    <s v="170820testing3"/>
    <x v="0"/>
    <m/>
    <m/>
    <m/>
    <x v="3"/>
    <x v="80"/>
    <s v="1002"/>
    <x v="9"/>
    <s v="[]"/>
    <x v="0"/>
    <x v="0"/>
  </r>
  <r>
    <n v="100"/>
    <x v="1"/>
    <s v="True"/>
    <s v="USD1"/>
    <n v="2"/>
    <n v="2"/>
    <s v="2%D30"/>
    <d v="2020-09-16T00:00:00"/>
    <s v="USMF"/>
    <m/>
    <d v="2020-08-17T10:00:57"/>
    <s v="USD"/>
    <d v="2020-08-17T00:00:00"/>
    <d v="2020-09-16T00:00:00"/>
    <s v="170820testing4"/>
    <x v="0"/>
    <m/>
    <m/>
    <m/>
    <x v="3"/>
    <x v="80"/>
    <s v="1002"/>
    <x v="9"/>
    <s v="[]"/>
    <x v="0"/>
    <x v="0"/>
  </r>
  <r>
    <n v="100"/>
    <x v="1"/>
    <s v="True"/>
    <s v="new bank"/>
    <n v="2"/>
    <n v="2"/>
    <s v="2%D60"/>
    <d v="2020-10-16T00:00:00"/>
    <s v="USMF"/>
    <m/>
    <d v="2020-08-17T10:00:51"/>
    <s v="USD"/>
    <d v="2020-08-17T00:00:00"/>
    <d v="2020-09-16T00:00:00"/>
    <s v="170820testing5"/>
    <x v="0"/>
    <s v="CHECK"/>
    <s v="Net30"/>
    <m/>
    <x v="3"/>
    <x v="80"/>
    <s v="US-105"/>
    <x v="13"/>
    <s v="[]"/>
    <x v="0"/>
    <x v="0"/>
  </r>
  <r>
    <n v="100"/>
    <x v="1"/>
    <s v="True"/>
    <s v="new bank"/>
    <n v="2"/>
    <n v="2"/>
    <s v="2%D60"/>
    <d v="2020-10-16T00:00:00"/>
    <s v="USMF"/>
    <m/>
    <d v="2020-08-17T10:00:46"/>
    <s v="USD"/>
    <d v="2020-08-17T00:00:00"/>
    <d v="2020-09-16T00:00:00"/>
    <s v="test21313"/>
    <x v="0"/>
    <s v="CHECK"/>
    <s v="Net30"/>
    <m/>
    <x v="4"/>
    <x v="80"/>
    <s v="US-105"/>
    <x v="13"/>
    <s v="[]"/>
    <x v="0"/>
    <x v="0"/>
  </r>
  <r>
    <n v="100"/>
    <x v="1"/>
    <s v="True"/>
    <s v="USD1"/>
    <n v="2"/>
    <n v="2"/>
    <s v="2%D30"/>
    <d v="2020-09-16T00:00:00"/>
    <s v="USMF"/>
    <m/>
    <d v="2020-08-17T10:00:40"/>
    <s v="USD"/>
    <d v="2020-08-17T00:00:00"/>
    <d v="2020-09-16T00:00:00"/>
    <s v="AMO17082020-3"/>
    <x v="0"/>
    <m/>
    <m/>
    <m/>
    <x v="2"/>
    <x v="80"/>
    <s v="1002"/>
    <x v="9"/>
    <s v="[]"/>
    <x v="0"/>
    <x v="0"/>
  </r>
  <r>
    <n v="12175"/>
    <x v="57"/>
    <s v="True"/>
    <s v="USD1"/>
    <n v="243.5"/>
    <n v="243.5"/>
    <s v="2%D30"/>
    <d v="2020-09-16T00:00:00"/>
    <s v="USMF"/>
    <m/>
    <d v="2020-08-17T10:00:34"/>
    <s v="USD"/>
    <d v="2020-08-17T00:00:00"/>
    <d v="2020-09-16T00:00:00"/>
    <s v="AMO17082020-2"/>
    <x v="1"/>
    <m/>
    <m/>
    <m/>
    <x v="2"/>
    <x v="80"/>
    <s v="1002"/>
    <x v="9"/>
    <s v="[]"/>
    <x v="0"/>
    <x v="0"/>
  </r>
  <r>
    <n v="121.75"/>
    <x v="8"/>
    <s v="True"/>
    <s v="USD1"/>
    <n v="2.44"/>
    <n v="2.44"/>
    <s v="2%D30"/>
    <d v="2020-09-16T00:00:00"/>
    <s v="USMF"/>
    <m/>
    <d v="2020-08-17T10:00:28"/>
    <s v="USD"/>
    <d v="2020-08-17T00:00:00"/>
    <d v="2020-09-16T00:00:00"/>
    <s v="AMO17082020-1"/>
    <x v="1"/>
    <m/>
    <m/>
    <m/>
    <x v="1"/>
    <x v="80"/>
    <s v="1002"/>
    <x v="9"/>
    <s v="[]"/>
    <x v="0"/>
    <x v="0"/>
  </r>
  <r>
    <n v="100"/>
    <x v="1"/>
    <s v="True"/>
    <s v="USD1"/>
    <n v="2"/>
    <n v="2"/>
    <s v="2%D30"/>
    <d v="2020-09-16T00:00:00"/>
    <s v="USMF"/>
    <m/>
    <d v="2020-08-17T10:00:23"/>
    <s v="USD"/>
    <d v="2020-08-17T00:00:00"/>
    <d v="2020-09-16T00:00:00"/>
    <s v="170820testing1"/>
    <x v="0"/>
    <m/>
    <m/>
    <m/>
    <x v="3"/>
    <x v="80"/>
    <s v="1002"/>
    <x v="9"/>
    <s v="[]"/>
    <x v="0"/>
    <x v="0"/>
  </r>
  <r>
    <n v="0"/>
    <x v="24"/>
    <s v="True"/>
    <m/>
    <n v="0"/>
    <n v="0"/>
    <m/>
    <m/>
    <s v="USMF"/>
    <m/>
    <d v="2020-08-17T10:00:17"/>
    <m/>
    <d v="2020-08-17T00:00:00"/>
    <d v="2020-08-17T00:00:00"/>
    <m/>
    <x v="0"/>
    <m/>
    <m/>
    <m/>
    <x v="2"/>
    <x v="80"/>
    <m/>
    <x v="7"/>
    <s v="[]"/>
    <x v="1"/>
    <x v="1"/>
  </r>
  <r>
    <n v="100"/>
    <x v="1"/>
    <s v="True"/>
    <s v="USD1"/>
    <n v="2"/>
    <n v="2"/>
    <s v="2%D30"/>
    <d v="2020-09-16T00:00:00"/>
    <s v="USMF"/>
    <m/>
    <d v="2020-08-17T10:00:11"/>
    <s v="USD"/>
    <d v="2020-08-17T00:00:00"/>
    <d v="2020-09-16T00:00:00"/>
    <s v="170820testing10"/>
    <x v="0"/>
    <m/>
    <m/>
    <m/>
    <x v="2"/>
    <x v="80"/>
    <s v="1002"/>
    <x v="9"/>
    <s v="[]"/>
    <x v="0"/>
    <x v="0"/>
  </r>
  <r>
    <n v="0"/>
    <x v="24"/>
    <s v="True"/>
    <m/>
    <n v="0"/>
    <n v="0"/>
    <m/>
    <m/>
    <s v="USMF"/>
    <m/>
    <d v="2020-08-17T10:00:05"/>
    <m/>
    <d v="2020-08-17T00:00:00"/>
    <d v="2020-08-17T00:00:00"/>
    <m/>
    <x v="0"/>
    <m/>
    <m/>
    <m/>
    <x v="2"/>
    <x v="80"/>
    <m/>
    <x v="7"/>
    <s v="[]"/>
    <x v="1"/>
    <x v="1"/>
  </r>
  <r>
    <n v="100"/>
    <x v="1"/>
    <s v="True"/>
    <s v="USD1"/>
    <n v="2"/>
    <n v="2"/>
    <s v="2%D30"/>
    <d v="2020-09-16T00:00:00"/>
    <s v="USMF"/>
    <m/>
    <d v="2020-08-17T07:57:10"/>
    <s v="USD"/>
    <d v="2020-08-17T00:00:00"/>
    <d v="2020-09-16T00:00:00"/>
    <s v="AMO24082020-1"/>
    <x v="2"/>
    <m/>
    <m/>
    <m/>
    <x v="3"/>
    <x v="80"/>
    <s v="1002"/>
    <x v="9"/>
    <s v="[]"/>
    <x v="0"/>
    <x v="0"/>
  </r>
  <r>
    <n v="121.75"/>
    <x v="8"/>
    <s v="True"/>
    <s v="USD1"/>
    <n v="0"/>
    <n v="0"/>
    <s v="2%D10"/>
    <d v="2020-08-27T00:00:00"/>
    <s v="USMF"/>
    <m/>
    <d v="2020-08-17T06:33:29"/>
    <s v="USD"/>
    <d v="2020-08-17T00:00:00"/>
    <d v="2020-09-16T00:00:00"/>
    <s v="RF_lcvrmg"/>
    <x v="2"/>
    <s v="CHECK"/>
    <s v="Net30"/>
    <s v="11223344556677889900112233"/>
    <x v="3"/>
    <x v="80"/>
    <s v="US-111"/>
    <x v="0"/>
    <s v="[]"/>
    <x v="0"/>
    <x v="0"/>
  </r>
  <r>
    <n v="0"/>
    <x v="24"/>
    <s v="True"/>
    <s v="USD1"/>
    <n v="0"/>
    <n v="0"/>
    <s v="2%D10"/>
    <d v="2020-08-24T00:00:00"/>
    <s v="USMF"/>
    <m/>
    <d v="2020-08-14T06:03:06"/>
    <s v="USD"/>
    <d v="2020-08-14T00:00:00"/>
    <d v="2020-09-13T00:00:00"/>
    <s v="AMO17082020-3"/>
    <x v="0"/>
    <s v="CHECK"/>
    <s v="Net30"/>
    <m/>
    <x v="2"/>
    <x v="81"/>
    <s v="US-111"/>
    <x v="0"/>
    <s v="[]"/>
    <x v="1"/>
    <x v="0"/>
  </r>
  <r>
    <n v="100"/>
    <x v="1"/>
    <s v="True"/>
    <s v="USD1"/>
    <n v="0"/>
    <n v="0"/>
    <s v="2%D30"/>
    <d v="2020-09-11T00:00:00"/>
    <s v="USMF"/>
    <m/>
    <d v="2020-08-12T09:35:50"/>
    <m/>
    <d v="2020-08-12T00:00:00"/>
    <d v="2020-09-11T00:00:00"/>
    <s v="AMO17082020.1"/>
    <x v="2"/>
    <m/>
    <m/>
    <m/>
    <x v="2"/>
    <x v="82"/>
    <s v="1002"/>
    <x v="9"/>
    <s v="[]"/>
    <x v="0"/>
    <x v="0"/>
  </r>
  <r>
    <n v="0"/>
    <x v="24"/>
    <s v="True"/>
    <s v="USD1"/>
    <n v="0"/>
    <n v="0"/>
    <s v="2%D30"/>
    <d v="2020-09-11T00:00:00"/>
    <s v="USMF"/>
    <m/>
    <d v="2020-08-12T09:34:24"/>
    <m/>
    <d v="2020-08-12T00:00:00"/>
    <d v="2020-08-12T00:00:00"/>
    <m/>
    <x v="2"/>
    <m/>
    <m/>
    <m/>
    <x v="2"/>
    <x v="82"/>
    <s v="1002"/>
    <x v="9"/>
    <s v="[]"/>
    <x v="1"/>
    <x v="0"/>
  </r>
  <r>
    <n v="100"/>
    <x v="1"/>
    <s v="True"/>
    <m/>
    <n v="1"/>
    <n v="1"/>
    <s v="1%D07"/>
    <d v="2020-08-17T00:00:00"/>
    <s v="USMF"/>
    <m/>
    <d v="2020-08-10T08:22:53"/>
    <s v="USD"/>
    <d v="2020-08-10T00:00:00"/>
    <d v="2020-09-09T00:00:00"/>
    <s v="100820sve2"/>
    <x v="0"/>
    <s v="CHECK"/>
    <s v="Net30"/>
    <m/>
    <x v="2"/>
    <x v="83"/>
    <s v="US-106"/>
    <x v="12"/>
    <s v="[]"/>
    <x v="0"/>
    <x v="0"/>
  </r>
  <r>
    <n v="0"/>
    <x v="24"/>
    <s v="True"/>
    <s v="new bank"/>
    <n v="0"/>
    <n v="0"/>
    <s v="2%D60"/>
    <d v="2020-10-09T00:00:00"/>
    <s v="USMF"/>
    <m/>
    <d v="2020-08-10T08:22:45"/>
    <m/>
    <d v="2020-08-10T00:00:00"/>
    <d v="2020-09-09T00:00:00"/>
    <s v="test"/>
    <x v="0"/>
    <s v="CHECK"/>
    <s v="Net30"/>
    <m/>
    <x v="2"/>
    <x v="83"/>
    <s v="US-105"/>
    <x v="13"/>
    <s v="[]"/>
    <x v="1"/>
    <x v="0"/>
  </r>
  <r>
    <n v="100"/>
    <x v="1"/>
    <s v="True"/>
    <s v="USD1"/>
    <n v="2"/>
    <n v="2"/>
    <s v="2%D30"/>
    <d v="2020-09-09T00:00:00"/>
    <s v="USMF"/>
    <m/>
    <d v="2020-08-10T08:22:39"/>
    <s v="USD"/>
    <d v="2020-08-10T00:00:00"/>
    <d v="2020-09-09T00:00:00"/>
    <s v="120820PROJECT1"/>
    <x v="0"/>
    <m/>
    <m/>
    <m/>
    <x v="3"/>
    <x v="83"/>
    <s v="1002"/>
    <x v="9"/>
    <s v="[]"/>
    <x v="0"/>
    <x v="0"/>
  </r>
  <r>
    <n v="100"/>
    <x v="1"/>
    <s v="True"/>
    <s v="USD1"/>
    <n v="2"/>
    <n v="2"/>
    <s v="2%D30"/>
    <d v="2020-09-09T00:00:00"/>
    <s v="USMF"/>
    <m/>
    <d v="2020-08-10T08:22:34"/>
    <s v="USD"/>
    <d v="2020-08-10T00:00:00"/>
    <d v="2020-09-09T00:00:00"/>
    <s v="120820suvitest"/>
    <x v="0"/>
    <m/>
    <m/>
    <m/>
    <x v="4"/>
    <x v="83"/>
    <s v="1002"/>
    <x v="9"/>
    <s v="[]"/>
    <x v="0"/>
    <x v="0"/>
  </r>
  <r>
    <n v="0"/>
    <x v="24"/>
    <s v="True"/>
    <m/>
    <n v="0"/>
    <n v="0"/>
    <m/>
    <m/>
    <s v="USMF"/>
    <m/>
    <d v="2020-08-10T08:22:28"/>
    <m/>
    <d v="2020-08-10T00:00:00"/>
    <d v="2020-08-10T00:00:00"/>
    <m/>
    <x v="0"/>
    <m/>
    <m/>
    <m/>
    <x v="2"/>
    <x v="83"/>
    <m/>
    <x v="7"/>
    <s v="[]"/>
    <x v="1"/>
    <x v="1"/>
  </r>
  <r>
    <n v="0"/>
    <x v="24"/>
    <s v="True"/>
    <m/>
    <n v="0"/>
    <n v="0"/>
    <m/>
    <m/>
    <s v="USMF"/>
    <m/>
    <d v="2020-08-10T08:22:23"/>
    <m/>
    <d v="2020-08-10T00:00:00"/>
    <d v="2020-08-10T00:00:00"/>
    <m/>
    <x v="0"/>
    <m/>
    <m/>
    <m/>
    <x v="2"/>
    <x v="83"/>
    <m/>
    <x v="7"/>
    <s v="[]"/>
    <x v="1"/>
    <x v="1"/>
  </r>
  <r>
    <n v="100"/>
    <x v="1"/>
    <s v="True"/>
    <s v="USD1"/>
    <n v="2"/>
    <n v="2"/>
    <s v="2%D30"/>
    <d v="2020-09-09T00:00:00"/>
    <s v="USMF"/>
    <m/>
    <d v="2020-08-10T08:22:17"/>
    <s v="USD"/>
    <d v="2020-08-10T00:00:00"/>
    <d v="2020-09-09T00:00:00"/>
    <s v="100820testing1"/>
    <x v="0"/>
    <m/>
    <m/>
    <m/>
    <x v="1"/>
    <x v="83"/>
    <s v="1002"/>
    <x v="9"/>
    <s v="[]"/>
    <x v="0"/>
    <x v="0"/>
  </r>
  <r>
    <n v="100"/>
    <x v="1"/>
    <s v="True"/>
    <s v="USD1"/>
    <n v="2"/>
    <n v="2"/>
    <s v="2%D30"/>
    <d v="2020-09-09T00:00:00"/>
    <s v="USMF"/>
    <m/>
    <d v="2020-08-10T08:22:11"/>
    <s v="USD"/>
    <d v="2020-08-10T00:00:00"/>
    <d v="2020-09-09T00:00:00"/>
    <s v="100820testing2"/>
    <x v="0"/>
    <m/>
    <m/>
    <m/>
    <x v="4"/>
    <x v="83"/>
    <s v="1002"/>
    <x v="9"/>
    <s v="[]"/>
    <x v="0"/>
    <x v="0"/>
  </r>
  <r>
    <n v="0"/>
    <x v="24"/>
    <s v="True"/>
    <s v="USD1"/>
    <n v="0"/>
    <n v="0"/>
    <s v="2%D30"/>
    <d v="2020-09-06T00:00:00"/>
    <s v="USMF"/>
    <m/>
    <d v="2020-08-07T06:32:08"/>
    <m/>
    <d v="2020-08-07T00:00:00"/>
    <d v="2020-08-07T00:00:00"/>
    <m/>
    <x v="0"/>
    <m/>
    <m/>
    <m/>
    <x v="2"/>
    <x v="84"/>
    <s v="1002"/>
    <x v="9"/>
    <s v="[]"/>
    <x v="1"/>
    <x v="0"/>
  </r>
  <r>
    <n v="100"/>
    <x v="1"/>
    <s v="True"/>
    <s v="USD1"/>
    <n v="2"/>
    <n v="2"/>
    <s v="2%D30"/>
    <d v="2020-09-06T00:00:00"/>
    <s v="USMF"/>
    <m/>
    <d v="2020-08-07T06:32:02"/>
    <s v="USD"/>
    <d v="2020-08-07T00:00:00"/>
    <d v="2020-09-06T00:00:00"/>
    <s v="070820anna1"/>
    <x v="0"/>
    <m/>
    <m/>
    <m/>
    <x v="4"/>
    <x v="84"/>
    <s v="1002"/>
    <x v="9"/>
    <s v="[]"/>
    <x v="0"/>
    <x v="0"/>
  </r>
  <r>
    <n v="100"/>
    <x v="1"/>
    <s v="True"/>
    <s v="USD1"/>
    <n v="2"/>
    <n v="2"/>
    <s v="2%D30"/>
    <d v="2020-09-06T00:00:00"/>
    <s v="USMF"/>
    <m/>
    <d v="2020-08-07T06:31:56"/>
    <s v="USD"/>
    <d v="2020-08-07T00:00:00"/>
    <d v="2020-09-06T00:00:00"/>
    <s v="070820anna2"/>
    <x v="0"/>
    <m/>
    <m/>
    <m/>
    <x v="4"/>
    <x v="84"/>
    <s v="1002"/>
    <x v="9"/>
    <s v="[]"/>
    <x v="0"/>
    <x v="0"/>
  </r>
  <r>
    <n v="100"/>
    <x v="1"/>
    <s v="True"/>
    <s v="USD1"/>
    <n v="2"/>
    <n v="2"/>
    <s v="2%D30"/>
    <d v="2020-09-06T00:00:00"/>
    <s v="USMF"/>
    <m/>
    <d v="2020-08-07T06:31:50"/>
    <s v="USD"/>
    <d v="2020-08-07T00:00:00"/>
    <d v="2020-09-06T00:00:00"/>
    <s v="070820conditional"/>
    <x v="0"/>
    <m/>
    <m/>
    <m/>
    <x v="1"/>
    <x v="84"/>
    <s v="1002"/>
    <x v="9"/>
    <s v="[]"/>
    <x v="0"/>
    <x v="0"/>
  </r>
  <r>
    <n v="182.63"/>
    <x v="2"/>
    <s v="True"/>
    <s v="USD1"/>
    <n v="3.65"/>
    <n v="3.65"/>
    <s v="2%D30"/>
    <d v="2020-09-06T00:00:00"/>
    <s v="USMF"/>
    <m/>
    <d v="2020-08-07T06:31:45"/>
    <s v="USD"/>
    <d v="2020-08-07T00:00:00"/>
    <d v="2020-09-06T00:00:00"/>
    <s v="AMO07082020-3"/>
    <x v="1"/>
    <m/>
    <m/>
    <m/>
    <x v="3"/>
    <x v="84"/>
    <s v="1002"/>
    <x v="9"/>
    <s v="[]"/>
    <x v="0"/>
    <x v="0"/>
  </r>
  <r>
    <n v="0"/>
    <x v="24"/>
    <s v="True"/>
    <m/>
    <n v="0"/>
    <n v="0"/>
    <m/>
    <m/>
    <s v="USMF"/>
    <m/>
    <d v="2020-08-07T06:31:39"/>
    <m/>
    <d v="2020-08-07T00:00:00"/>
    <d v="2020-08-07T00:00:00"/>
    <m/>
    <x v="0"/>
    <m/>
    <m/>
    <m/>
    <x v="2"/>
    <x v="84"/>
    <m/>
    <x v="7"/>
    <s v="[]"/>
    <x v="1"/>
    <x v="1"/>
  </r>
  <r>
    <n v="0"/>
    <x v="24"/>
    <s v="True"/>
    <m/>
    <n v="0"/>
    <n v="0"/>
    <m/>
    <m/>
    <s v="USMF"/>
    <m/>
    <d v="2020-08-07T06:31:33"/>
    <m/>
    <d v="2020-08-07T00:00:00"/>
    <d v="2020-08-07T00:00:00"/>
    <m/>
    <x v="0"/>
    <m/>
    <m/>
    <m/>
    <x v="2"/>
    <x v="84"/>
    <m/>
    <x v="7"/>
    <s v="[]"/>
    <x v="1"/>
    <x v="1"/>
  </r>
  <r>
    <n v="0"/>
    <x v="24"/>
    <s v="True"/>
    <m/>
    <n v="0"/>
    <n v="0"/>
    <m/>
    <m/>
    <s v="USMF"/>
    <m/>
    <d v="2020-08-07T06:31:27"/>
    <m/>
    <d v="2020-08-07T00:00:00"/>
    <d v="2020-08-07T00:00:00"/>
    <m/>
    <x v="0"/>
    <m/>
    <m/>
    <m/>
    <x v="2"/>
    <x v="84"/>
    <m/>
    <x v="7"/>
    <s v="[]"/>
    <x v="1"/>
    <x v="1"/>
  </r>
  <r>
    <n v="0"/>
    <x v="24"/>
    <s v="True"/>
    <m/>
    <n v="0"/>
    <n v="0"/>
    <m/>
    <m/>
    <s v="USMF"/>
    <m/>
    <d v="2020-08-07T06:31:22"/>
    <m/>
    <d v="2020-08-07T00:00:00"/>
    <d v="2020-08-07T00:00:00"/>
    <m/>
    <x v="0"/>
    <m/>
    <m/>
    <m/>
    <x v="2"/>
    <x v="84"/>
    <m/>
    <x v="7"/>
    <s v="[]"/>
    <x v="1"/>
    <x v="1"/>
  </r>
  <r>
    <n v="0"/>
    <x v="24"/>
    <s v="True"/>
    <m/>
    <n v="0"/>
    <n v="0"/>
    <m/>
    <m/>
    <s v="USMF"/>
    <m/>
    <d v="2020-08-07T06:31:16"/>
    <m/>
    <d v="2020-08-07T00:00:00"/>
    <d v="2020-08-07T00:00:00"/>
    <m/>
    <x v="0"/>
    <m/>
    <m/>
    <m/>
    <x v="2"/>
    <x v="84"/>
    <m/>
    <x v="7"/>
    <s v="[]"/>
    <x v="1"/>
    <x v="1"/>
  </r>
  <r>
    <n v="0"/>
    <x v="24"/>
    <s v="True"/>
    <m/>
    <n v="0"/>
    <n v="0"/>
    <m/>
    <m/>
    <s v="USMF"/>
    <m/>
    <d v="2020-08-07T06:31:10"/>
    <m/>
    <d v="2020-08-07T00:00:00"/>
    <d v="2020-08-07T00:00:00"/>
    <m/>
    <x v="0"/>
    <m/>
    <m/>
    <m/>
    <x v="2"/>
    <x v="84"/>
    <m/>
    <x v="7"/>
    <s v="[]"/>
    <x v="1"/>
    <x v="1"/>
  </r>
  <r>
    <n v="0"/>
    <x v="24"/>
    <s v="True"/>
    <m/>
    <n v="0"/>
    <n v="0"/>
    <m/>
    <m/>
    <s v="USMF"/>
    <m/>
    <d v="2020-08-07T06:31:04"/>
    <m/>
    <d v="2020-08-07T00:00:00"/>
    <d v="2020-08-07T00:00:00"/>
    <m/>
    <x v="0"/>
    <m/>
    <m/>
    <m/>
    <x v="2"/>
    <x v="84"/>
    <m/>
    <x v="7"/>
    <s v="[]"/>
    <x v="1"/>
    <x v="1"/>
  </r>
  <r>
    <n v="121.75"/>
    <x v="8"/>
    <s v="True"/>
    <s v="USD1"/>
    <n v="0"/>
    <n v="0"/>
    <s v="2%D10"/>
    <d v="2020-08-16T00:00:00"/>
    <s v="USMF"/>
    <m/>
    <d v="2020-08-06T09:10:59"/>
    <s v="USD"/>
    <d v="2020-08-06T00:00:00"/>
    <d v="2020-09-05T00:00:00"/>
    <s v="RF_gocotp"/>
    <x v="2"/>
    <s v="CHECK"/>
    <s v="Net30"/>
    <s v="11223344556677889900112233"/>
    <x v="3"/>
    <x v="85"/>
    <s v="US-111"/>
    <x v="0"/>
    <s v="[]"/>
    <x v="0"/>
    <x v="0"/>
  </r>
  <r>
    <n v="121.75"/>
    <x v="8"/>
    <s v="True"/>
    <s v="USD1"/>
    <n v="0"/>
    <n v="0"/>
    <s v="2%D10"/>
    <d v="2020-08-16T00:00:00"/>
    <s v="USMF"/>
    <m/>
    <d v="2020-08-06T08:49:42"/>
    <s v="USD"/>
    <d v="2020-08-06T00:00:00"/>
    <d v="2020-09-05T00:00:00"/>
    <s v="RF_pimakd"/>
    <x v="2"/>
    <s v="CHECK"/>
    <s v="Net30"/>
    <s v="11223344556677889900112233"/>
    <x v="3"/>
    <x v="85"/>
    <s v="US-111"/>
    <x v="0"/>
    <s v="[]"/>
    <x v="0"/>
    <x v="0"/>
  </r>
  <r>
    <n v="100"/>
    <x v="1"/>
    <s v="True"/>
    <m/>
    <n v="0"/>
    <n v="0"/>
    <m/>
    <m/>
    <s v="USMF"/>
    <m/>
    <d v="2020-08-06T07:38:32"/>
    <s v="USD"/>
    <d v="2020-08-06T00:00:00"/>
    <d v="2020-08-15T00:00:00"/>
    <s v="AMO06082020-1"/>
    <x v="0"/>
    <s v="CHECK"/>
    <s v="Month+15"/>
    <m/>
    <x v="2"/>
    <x v="85"/>
    <s v="US_TX_015"/>
    <x v="15"/>
    <s v="[]"/>
    <x v="0"/>
    <x v="1"/>
  </r>
  <r>
    <n v="121.75"/>
    <x v="8"/>
    <s v="True"/>
    <s v="USD1"/>
    <n v="0"/>
    <n v="0"/>
    <s v="2%D10"/>
    <d v="2020-08-16T00:00:00"/>
    <s v="USMF"/>
    <m/>
    <d v="2020-08-06T07:01:51"/>
    <s v="USD"/>
    <d v="2020-08-06T00:00:00"/>
    <d v="2020-09-05T00:00:00"/>
    <s v="RF_lxwlwc"/>
    <x v="2"/>
    <s v="CHECK"/>
    <s v="Net30"/>
    <s v="11223344556677889900112233"/>
    <x v="3"/>
    <x v="85"/>
    <s v="US-111"/>
    <x v="0"/>
    <s v="[]"/>
    <x v="0"/>
    <x v="0"/>
  </r>
  <r>
    <n v="121.75"/>
    <x v="8"/>
    <s v="True"/>
    <s v="USD1"/>
    <n v="0"/>
    <n v="0"/>
    <s v="2%D10"/>
    <d v="2020-08-15T00:00:00"/>
    <s v="USMF"/>
    <m/>
    <d v="2020-08-05T13:11:33"/>
    <s v="USD"/>
    <d v="2020-08-05T00:00:00"/>
    <d v="2020-09-05T00:00:00"/>
    <s v="RF_khkopi"/>
    <x v="2"/>
    <s v="CHECK"/>
    <s v="Net30"/>
    <s v="11223344556677889900112233"/>
    <x v="3"/>
    <x v="86"/>
    <s v="US-111"/>
    <x v="0"/>
    <s v="[]"/>
    <x v="0"/>
    <x v="0"/>
  </r>
  <r>
    <n v="121.75"/>
    <x v="8"/>
    <s v="True"/>
    <s v="USD1"/>
    <n v="0"/>
    <n v="0"/>
    <s v="2%D10"/>
    <d v="2020-08-15T00:00:00"/>
    <s v="USMF"/>
    <m/>
    <d v="2020-08-05T12:56:14"/>
    <s v="USD"/>
    <d v="2020-08-05T00:00:00"/>
    <d v="2020-09-05T00:00:00"/>
    <s v="RF_bvlaqb"/>
    <x v="2"/>
    <s v="CHECK"/>
    <s v="Net30"/>
    <s v="11223344556677889900112233"/>
    <x v="3"/>
    <x v="86"/>
    <s v="US-111"/>
    <x v="0"/>
    <s v="[]"/>
    <x v="0"/>
    <x v="0"/>
  </r>
  <r>
    <n v="121.75"/>
    <x v="8"/>
    <s v="True"/>
    <s v="USD1"/>
    <n v="0"/>
    <n v="0"/>
    <s v="2%D10"/>
    <d v="2020-08-15T00:00:00"/>
    <s v="USMF"/>
    <m/>
    <d v="2020-08-05T12:23:14"/>
    <s v="USD"/>
    <d v="2020-08-05T00:00:00"/>
    <d v="2020-09-05T00:00:00"/>
    <s v="RF_naijxn"/>
    <x v="2"/>
    <s v="CHECK"/>
    <s v="Net30"/>
    <s v="11223344556677889900112233"/>
    <x v="3"/>
    <x v="86"/>
    <s v="US-111"/>
    <x v="0"/>
    <s v="[]"/>
    <x v="0"/>
    <x v="0"/>
  </r>
  <r>
    <n v="100"/>
    <x v="1"/>
    <s v="True"/>
    <s v="new bank"/>
    <n v="2"/>
    <n v="2"/>
    <s v="2%D60"/>
    <d v="2020-10-04T00:00:00"/>
    <s v="USMF"/>
    <m/>
    <d v="2020-08-05T08:47:48"/>
    <s v="USD"/>
    <d v="2020-08-05T00:00:00"/>
    <d v="2020-09-04T00:00:00"/>
    <s v="050820test1"/>
    <x v="0"/>
    <s v="CHECK"/>
    <s v="Net30"/>
    <m/>
    <x v="2"/>
    <x v="86"/>
    <s v="US-105"/>
    <x v="13"/>
    <s v="[]"/>
    <x v="0"/>
    <x v="0"/>
  </r>
  <r>
    <n v="0"/>
    <x v="24"/>
    <s v="True"/>
    <m/>
    <n v="0"/>
    <n v="0"/>
    <m/>
    <m/>
    <s v="USMF"/>
    <m/>
    <d v="2020-08-05T08:47:42"/>
    <m/>
    <d v="2020-08-05T00:00:00"/>
    <d v="2020-08-05T00:00:00"/>
    <m/>
    <x v="0"/>
    <m/>
    <m/>
    <m/>
    <x v="2"/>
    <x v="86"/>
    <m/>
    <x v="7"/>
    <s v="[]"/>
    <x v="1"/>
    <x v="1"/>
  </r>
  <r>
    <n v="0"/>
    <x v="24"/>
    <s v="True"/>
    <m/>
    <n v="0"/>
    <n v="0"/>
    <m/>
    <m/>
    <s v="USMF"/>
    <m/>
    <d v="2020-08-05T08:47:37"/>
    <m/>
    <d v="2020-08-05T00:00:00"/>
    <d v="2020-08-05T00:00:00"/>
    <m/>
    <x v="0"/>
    <m/>
    <m/>
    <m/>
    <x v="2"/>
    <x v="86"/>
    <m/>
    <x v="7"/>
    <s v="[]"/>
    <x v="1"/>
    <x v="1"/>
  </r>
  <r>
    <n v="0"/>
    <x v="24"/>
    <s v="True"/>
    <m/>
    <n v="0"/>
    <n v="0"/>
    <m/>
    <m/>
    <s v="USMF"/>
    <m/>
    <d v="2020-08-05T08:47:31"/>
    <m/>
    <d v="2020-08-05T00:00:00"/>
    <d v="2020-08-05T00:00:00"/>
    <m/>
    <x v="0"/>
    <m/>
    <m/>
    <m/>
    <x v="2"/>
    <x v="86"/>
    <m/>
    <x v="7"/>
    <s v="[]"/>
    <x v="1"/>
    <x v="1"/>
  </r>
  <r>
    <n v="0"/>
    <x v="24"/>
    <s v="True"/>
    <m/>
    <n v="0"/>
    <n v="0"/>
    <m/>
    <m/>
    <s v="USMF"/>
    <m/>
    <d v="2020-08-05T08:47:25"/>
    <m/>
    <d v="2020-08-05T00:00:00"/>
    <d v="2020-08-05T00:00:00"/>
    <m/>
    <x v="0"/>
    <m/>
    <m/>
    <m/>
    <x v="2"/>
    <x v="86"/>
    <m/>
    <x v="7"/>
    <s v="[]"/>
    <x v="1"/>
    <x v="1"/>
  </r>
  <r>
    <n v="0"/>
    <x v="24"/>
    <s v="True"/>
    <m/>
    <n v="0"/>
    <n v="0"/>
    <m/>
    <m/>
    <s v="USMF"/>
    <m/>
    <d v="2020-08-05T08:47:20"/>
    <m/>
    <d v="2020-08-05T00:00:00"/>
    <d v="2020-08-05T00:00:00"/>
    <m/>
    <x v="0"/>
    <m/>
    <m/>
    <m/>
    <x v="2"/>
    <x v="86"/>
    <m/>
    <x v="7"/>
    <s v="[]"/>
    <x v="1"/>
    <x v="1"/>
  </r>
  <r>
    <n v="0"/>
    <x v="24"/>
    <s v="True"/>
    <m/>
    <n v="0"/>
    <n v="0"/>
    <m/>
    <m/>
    <s v="USMF"/>
    <m/>
    <d v="2020-08-05T08:47:14"/>
    <m/>
    <d v="2020-08-05T00:00:00"/>
    <d v="2020-08-05T00:00:00"/>
    <m/>
    <x v="0"/>
    <m/>
    <m/>
    <m/>
    <x v="2"/>
    <x v="86"/>
    <m/>
    <x v="7"/>
    <s v="[]"/>
    <x v="1"/>
    <x v="1"/>
  </r>
  <r>
    <n v="0"/>
    <x v="24"/>
    <s v="True"/>
    <m/>
    <n v="0"/>
    <n v="0"/>
    <m/>
    <m/>
    <s v="USMF"/>
    <m/>
    <d v="2020-08-05T08:47:08"/>
    <m/>
    <d v="2020-08-05T00:00:00"/>
    <d v="2020-08-05T00:00:00"/>
    <m/>
    <x v="0"/>
    <m/>
    <m/>
    <m/>
    <x v="2"/>
    <x v="86"/>
    <m/>
    <x v="7"/>
    <s v="[]"/>
    <x v="1"/>
    <x v="1"/>
  </r>
  <r>
    <n v="0"/>
    <x v="24"/>
    <s v="True"/>
    <m/>
    <n v="0"/>
    <n v="0"/>
    <m/>
    <m/>
    <s v="USMF"/>
    <m/>
    <d v="2020-08-05T08:47:03"/>
    <m/>
    <d v="2020-08-05T00:00:00"/>
    <d v="2020-08-05T00:00:00"/>
    <m/>
    <x v="0"/>
    <m/>
    <m/>
    <m/>
    <x v="2"/>
    <x v="86"/>
    <m/>
    <x v="7"/>
    <s v="[]"/>
    <x v="1"/>
    <x v="1"/>
  </r>
  <r>
    <n v="0"/>
    <x v="24"/>
    <s v="True"/>
    <m/>
    <n v="0"/>
    <n v="0"/>
    <m/>
    <m/>
    <s v="USMF"/>
    <m/>
    <d v="2020-08-05T08:46:57"/>
    <m/>
    <d v="2020-08-05T00:00:00"/>
    <d v="2020-08-05T00:00:00"/>
    <m/>
    <x v="0"/>
    <m/>
    <m/>
    <m/>
    <x v="2"/>
    <x v="86"/>
    <m/>
    <x v="7"/>
    <s v="[]"/>
    <x v="1"/>
    <x v="1"/>
  </r>
  <r>
    <n v="0"/>
    <x v="24"/>
    <s v="True"/>
    <m/>
    <n v="0"/>
    <n v="0"/>
    <m/>
    <m/>
    <s v="USMF"/>
    <m/>
    <d v="2020-08-05T08:46:51"/>
    <m/>
    <d v="2020-08-05T00:00:00"/>
    <d v="2020-08-05T00:00:00"/>
    <m/>
    <x v="0"/>
    <m/>
    <m/>
    <m/>
    <x v="2"/>
    <x v="86"/>
    <m/>
    <x v="7"/>
    <s v="[]"/>
    <x v="1"/>
    <x v="1"/>
  </r>
  <r>
    <n v="0"/>
    <x v="24"/>
    <s v="True"/>
    <m/>
    <n v="0"/>
    <n v="0"/>
    <m/>
    <m/>
    <s v="USMF"/>
    <m/>
    <d v="2020-08-05T08:46:45"/>
    <m/>
    <d v="2020-08-05T00:00:00"/>
    <d v="2020-08-05T00:00:00"/>
    <m/>
    <x v="0"/>
    <m/>
    <m/>
    <m/>
    <x v="2"/>
    <x v="86"/>
    <m/>
    <x v="7"/>
    <s v="[]"/>
    <x v="1"/>
    <x v="1"/>
  </r>
  <r>
    <n v="121.75"/>
    <x v="8"/>
    <s v="True"/>
    <s v="USD1"/>
    <n v="0"/>
    <n v="0"/>
    <s v="2%D10"/>
    <d v="2020-08-13T00:00:00"/>
    <s v="USMF"/>
    <m/>
    <d v="2020-08-03T09:37:30"/>
    <s v="USD"/>
    <d v="2020-08-03T00:00:00"/>
    <d v="2020-09-02T00:00:00"/>
    <s v="RF_dradzd"/>
    <x v="2"/>
    <s v="CHECK"/>
    <s v="Net30"/>
    <s v="11223344556677889900112233"/>
    <x v="3"/>
    <x v="87"/>
    <s v="US-111"/>
    <x v="0"/>
    <s v="[]"/>
    <x v="0"/>
    <x v="0"/>
  </r>
  <r>
    <n v="0"/>
    <x v="24"/>
    <s v="True"/>
    <m/>
    <n v="0"/>
    <n v="0"/>
    <m/>
    <m/>
    <s v="USMF"/>
    <m/>
    <d v="2020-08-03T08:50:14"/>
    <m/>
    <d v="2020-08-03T00:00:00"/>
    <d v="2020-08-03T00:00:00"/>
    <m/>
    <x v="0"/>
    <m/>
    <m/>
    <m/>
    <x v="2"/>
    <x v="87"/>
    <m/>
    <x v="7"/>
    <s v="[]"/>
    <x v="1"/>
    <x v="1"/>
  </r>
  <r>
    <n v="0"/>
    <x v="24"/>
    <s v="True"/>
    <m/>
    <n v="0"/>
    <n v="0"/>
    <m/>
    <m/>
    <s v="USMF"/>
    <m/>
    <d v="2020-08-03T08:50:08"/>
    <m/>
    <d v="2020-08-03T00:00:00"/>
    <d v="2020-08-03T00:00:00"/>
    <m/>
    <x v="0"/>
    <m/>
    <m/>
    <m/>
    <x v="2"/>
    <x v="87"/>
    <m/>
    <x v="7"/>
    <s v="[]"/>
    <x v="1"/>
    <x v="1"/>
  </r>
  <r>
    <n v="1417.5"/>
    <x v="58"/>
    <s v="True"/>
    <s v="USD1"/>
    <n v="28.35"/>
    <n v="28.35"/>
    <s v="2%D30"/>
    <d v="2020-09-02T00:00:00"/>
    <s v="USMF"/>
    <m/>
    <d v="2020-08-03T08:50:02"/>
    <s v="USD"/>
    <d v="2020-08-03T00:00:00"/>
    <d v="2020-09-02T00:00:00"/>
    <s v="030820sve1"/>
    <x v="1"/>
    <m/>
    <m/>
    <m/>
    <x v="3"/>
    <x v="87"/>
    <s v="1002"/>
    <x v="9"/>
    <s v="[]"/>
    <x v="0"/>
    <x v="0"/>
  </r>
  <r>
    <n v="0"/>
    <x v="24"/>
    <s v="True"/>
    <m/>
    <n v="0"/>
    <n v="0"/>
    <m/>
    <m/>
    <s v="USMF"/>
    <m/>
    <d v="2020-08-03T08:49:57"/>
    <m/>
    <d v="2020-08-03T00:00:00"/>
    <d v="2020-08-03T00:00:00"/>
    <m/>
    <x v="0"/>
    <m/>
    <m/>
    <m/>
    <x v="2"/>
    <x v="87"/>
    <m/>
    <x v="7"/>
    <s v="[]"/>
    <x v="1"/>
    <x v="1"/>
  </r>
  <r>
    <n v="0"/>
    <x v="24"/>
    <s v="True"/>
    <m/>
    <n v="0"/>
    <n v="0"/>
    <m/>
    <m/>
    <s v="USMF"/>
    <m/>
    <d v="2020-08-03T08:49:51"/>
    <m/>
    <d v="2020-08-03T00:00:00"/>
    <d v="2020-08-03T00:00:00"/>
    <m/>
    <x v="0"/>
    <m/>
    <m/>
    <m/>
    <x v="2"/>
    <x v="87"/>
    <m/>
    <x v="7"/>
    <s v="[]"/>
    <x v="1"/>
    <x v="1"/>
  </r>
  <r>
    <n v="0"/>
    <x v="24"/>
    <s v="True"/>
    <m/>
    <n v="0"/>
    <n v="0"/>
    <m/>
    <m/>
    <s v="USMF"/>
    <m/>
    <d v="2020-08-03T08:49:45"/>
    <m/>
    <d v="2020-08-03T00:00:00"/>
    <d v="2020-08-03T00:00:00"/>
    <m/>
    <x v="0"/>
    <m/>
    <m/>
    <m/>
    <x v="2"/>
    <x v="87"/>
    <m/>
    <x v="7"/>
    <s v="[]"/>
    <x v="1"/>
    <x v="1"/>
  </r>
  <r>
    <n v="0"/>
    <x v="24"/>
    <s v="True"/>
    <m/>
    <n v="0"/>
    <n v="0"/>
    <m/>
    <m/>
    <s v="USMF"/>
    <m/>
    <d v="2020-08-03T08:49:40"/>
    <m/>
    <d v="2020-08-03T00:00:00"/>
    <d v="2020-08-03T00:00:00"/>
    <m/>
    <x v="0"/>
    <m/>
    <m/>
    <m/>
    <x v="2"/>
    <x v="87"/>
    <m/>
    <x v="7"/>
    <s v="[]"/>
    <x v="1"/>
    <x v="1"/>
  </r>
  <r>
    <n v="0"/>
    <x v="24"/>
    <s v="True"/>
    <m/>
    <n v="0"/>
    <n v="0"/>
    <m/>
    <m/>
    <s v="USMF"/>
    <m/>
    <d v="2020-08-03T08:49:34"/>
    <m/>
    <d v="2020-08-03T00:00:00"/>
    <d v="2020-08-03T00:00:00"/>
    <m/>
    <x v="0"/>
    <m/>
    <m/>
    <m/>
    <x v="2"/>
    <x v="87"/>
    <m/>
    <x v="7"/>
    <s v="[]"/>
    <x v="1"/>
    <x v="1"/>
  </r>
  <r>
    <n v="0"/>
    <x v="24"/>
    <s v="True"/>
    <m/>
    <n v="0"/>
    <n v="0"/>
    <m/>
    <m/>
    <s v="USMF"/>
    <m/>
    <d v="2020-08-03T08:49:28"/>
    <m/>
    <d v="2020-08-03T00:00:00"/>
    <d v="2020-08-03T00:00:00"/>
    <m/>
    <x v="0"/>
    <m/>
    <m/>
    <m/>
    <x v="2"/>
    <x v="87"/>
    <m/>
    <x v="7"/>
    <s v="[]"/>
    <x v="1"/>
    <x v="1"/>
  </r>
  <r>
    <n v="0"/>
    <x v="24"/>
    <s v="True"/>
    <m/>
    <n v="0"/>
    <n v="0"/>
    <m/>
    <m/>
    <s v="USMF"/>
    <m/>
    <d v="2020-08-03T08:49:23"/>
    <m/>
    <d v="2020-08-03T00:00:00"/>
    <d v="2020-08-03T00:00:00"/>
    <m/>
    <x v="0"/>
    <m/>
    <m/>
    <m/>
    <x v="2"/>
    <x v="87"/>
    <m/>
    <x v="7"/>
    <s v="[]"/>
    <x v="1"/>
    <x v="1"/>
  </r>
  <r>
    <n v="0"/>
    <x v="24"/>
    <s v="True"/>
    <m/>
    <n v="0"/>
    <n v="0"/>
    <m/>
    <m/>
    <s v="USMF"/>
    <m/>
    <d v="2020-08-03T08:49:17"/>
    <m/>
    <d v="2020-08-03T00:00:00"/>
    <d v="2020-08-03T00:00:00"/>
    <m/>
    <x v="0"/>
    <m/>
    <m/>
    <m/>
    <x v="2"/>
    <x v="87"/>
    <m/>
    <x v="7"/>
    <s v="[]"/>
    <x v="1"/>
    <x v="1"/>
  </r>
  <r>
    <n v="0"/>
    <x v="24"/>
    <s v="True"/>
    <m/>
    <n v="0"/>
    <n v="0"/>
    <m/>
    <m/>
    <s v="USMF"/>
    <m/>
    <d v="2020-08-03T08:49:11"/>
    <m/>
    <d v="2020-08-03T00:00:00"/>
    <d v="2020-08-03T00:00:00"/>
    <m/>
    <x v="0"/>
    <m/>
    <m/>
    <m/>
    <x v="2"/>
    <x v="87"/>
    <m/>
    <x v="7"/>
    <s v="[]"/>
    <x v="1"/>
    <x v="1"/>
  </r>
  <r>
    <n v="121.75"/>
    <x v="8"/>
    <s v="True"/>
    <s v="USD1"/>
    <n v="0"/>
    <n v="0"/>
    <s v="2%D10"/>
    <d v="2020-08-11T00:00:00"/>
    <s v="USMF"/>
    <m/>
    <d v="2020-08-01T11:39:18"/>
    <s v="USD"/>
    <d v="2020-08-01T00:00:00"/>
    <d v="2020-08-31T00:00:00"/>
    <s v="RF_fuwuhm"/>
    <x v="2"/>
    <s v="CHECK"/>
    <s v="Net30"/>
    <s v="11223344556677889900112233"/>
    <x v="3"/>
    <x v="88"/>
    <s v="US-111"/>
    <x v="0"/>
    <s v="[]"/>
    <x v="0"/>
    <x v="0"/>
  </r>
  <r>
    <n v="500"/>
    <x v="22"/>
    <s v="True"/>
    <m/>
    <n v="0"/>
    <n v="0"/>
    <m/>
    <m/>
    <s v="USMF"/>
    <m/>
    <d v="2020-07-31T18:23:22"/>
    <s v="USD"/>
    <d v="2020-07-31T00:00:00"/>
    <d v="2020-09-15T00:00:00"/>
    <s v="12345678"/>
    <x v="2"/>
    <s v="CHECK"/>
    <s v="Month+15"/>
    <m/>
    <x v="2"/>
    <x v="89"/>
    <s v="US_TX_004"/>
    <x v="16"/>
    <s v="[]"/>
    <x v="0"/>
    <x v="1"/>
  </r>
  <r>
    <n v="121.75"/>
    <x v="8"/>
    <s v="True"/>
    <s v="USD1"/>
    <n v="0"/>
    <n v="0"/>
    <s v="2%D10"/>
    <d v="2020-08-09T00:00:00"/>
    <s v="USMF"/>
    <m/>
    <d v="2020-07-30T07:16:46"/>
    <s v="USD"/>
    <d v="2020-07-30T00:00:00"/>
    <d v="2020-08-29T00:00:00"/>
    <s v="RF_zahjtl"/>
    <x v="2"/>
    <s v="CHECK"/>
    <s v="Net30"/>
    <s v="11223344556677889900112233"/>
    <x v="2"/>
    <x v="90"/>
    <s v="US-111"/>
    <x v="0"/>
    <s v="[]"/>
    <x v="0"/>
    <x v="0"/>
  </r>
  <r>
    <n v="121.75"/>
    <x v="8"/>
    <s v="True"/>
    <s v="USD1"/>
    <n v="0"/>
    <n v="0"/>
    <s v="2%D10"/>
    <d v="2020-08-09T00:00:00"/>
    <s v="USMF"/>
    <m/>
    <d v="2020-07-30T06:41:44"/>
    <s v="USD"/>
    <d v="2020-07-30T00:00:00"/>
    <d v="2020-08-29T00:00:00"/>
    <s v="RF_cplpsz"/>
    <x v="2"/>
    <s v="CHECK"/>
    <s v="Net30"/>
    <s v="11223344556677889900112233"/>
    <x v="2"/>
    <x v="90"/>
    <s v="US-111"/>
    <x v="0"/>
    <s v="[]"/>
    <x v="0"/>
    <x v="0"/>
  </r>
  <r>
    <n v="121.75"/>
    <x v="8"/>
    <s v="True"/>
    <s v="USD1"/>
    <n v="0"/>
    <n v="0"/>
    <s v="2%D10"/>
    <d v="2020-08-09T00:00:00"/>
    <s v="USMF"/>
    <m/>
    <d v="2020-07-30T06:22:43"/>
    <s v="USD"/>
    <d v="2020-07-30T00:00:00"/>
    <d v="2020-08-29T00:00:00"/>
    <s v="RF_ueqeqs"/>
    <x v="2"/>
    <s v="CHECK"/>
    <s v="Net30"/>
    <s v="11223344556677889900112233"/>
    <x v="2"/>
    <x v="90"/>
    <s v="US-111"/>
    <x v="0"/>
    <s v="[]"/>
    <x v="0"/>
    <x v="0"/>
  </r>
  <r>
    <n v="121.75"/>
    <x v="8"/>
    <s v="True"/>
    <s v="USD1"/>
    <n v="0"/>
    <n v="0"/>
    <s v="2%D10"/>
    <d v="2020-08-08T00:00:00"/>
    <s v="USMF"/>
    <m/>
    <d v="2020-07-29T14:32:31"/>
    <s v="USD"/>
    <d v="2020-07-29T00:00:00"/>
    <d v="2020-08-28T00:00:00"/>
    <s v="RF_bczwlz"/>
    <x v="2"/>
    <s v="CHECK"/>
    <s v="Net30"/>
    <s v="11223344556677889900112233"/>
    <x v="2"/>
    <x v="91"/>
    <s v="US-111"/>
    <x v="0"/>
    <s v="[]"/>
    <x v="0"/>
    <x v="0"/>
  </r>
  <r>
    <n v="121.75"/>
    <x v="8"/>
    <s v="True"/>
    <s v="USD1"/>
    <n v="0"/>
    <n v="0"/>
    <s v="2%D10"/>
    <d v="2020-08-08T00:00:00"/>
    <s v="USMF"/>
    <m/>
    <d v="2020-07-29T14:29:06"/>
    <s v="USD"/>
    <d v="2020-07-29T00:00:00"/>
    <d v="2020-08-28T00:00:00"/>
    <s v="RF_keduvi"/>
    <x v="2"/>
    <s v="CHECK"/>
    <s v="Net30"/>
    <s v="11223344556677889900112233"/>
    <x v="2"/>
    <x v="91"/>
    <s v="US-111"/>
    <x v="0"/>
    <s v="[]"/>
    <x v="0"/>
    <x v="0"/>
  </r>
  <r>
    <n v="121.75"/>
    <x v="8"/>
    <s v="True"/>
    <s v="USD1"/>
    <n v="0"/>
    <n v="0"/>
    <s v="2%D10"/>
    <d v="2020-08-08T00:00:00"/>
    <s v="USMF"/>
    <m/>
    <d v="2020-07-29T14:08:59"/>
    <s v="USD"/>
    <d v="2020-07-29T00:00:00"/>
    <d v="2020-08-28T00:00:00"/>
    <s v="RF_czjups"/>
    <x v="2"/>
    <s v="CHECK"/>
    <s v="Net30"/>
    <s v="11223344556677889900112233"/>
    <x v="2"/>
    <x v="91"/>
    <s v="US-111"/>
    <x v="0"/>
    <s v="[]"/>
    <x v="0"/>
    <x v="0"/>
  </r>
  <r>
    <n v="0"/>
    <x v="24"/>
    <s v="True"/>
    <s v="USD1"/>
    <n v="0"/>
    <n v="0"/>
    <s v="2%D10"/>
    <d v="2020-08-08T00:00:00"/>
    <s v="USMF"/>
    <m/>
    <d v="2020-07-29T08:59:38"/>
    <m/>
    <d v="2020-07-29T00:00:00"/>
    <d v="2020-08-28T00:00:00"/>
    <m/>
    <x v="0"/>
    <s v="CHECK"/>
    <s v="Net30"/>
    <m/>
    <x v="2"/>
    <x v="91"/>
    <s v="US-111"/>
    <x v="0"/>
    <s v="[]"/>
    <x v="1"/>
    <x v="0"/>
  </r>
  <r>
    <n v="0"/>
    <x v="24"/>
    <s v="True"/>
    <m/>
    <n v="0"/>
    <n v="0"/>
    <m/>
    <m/>
    <s v="USMF"/>
    <m/>
    <d v="2020-07-29T08:59:32"/>
    <m/>
    <d v="2020-07-29T00:00:00"/>
    <d v="2020-07-29T00:00:00"/>
    <m/>
    <x v="0"/>
    <m/>
    <m/>
    <m/>
    <x v="2"/>
    <x v="91"/>
    <m/>
    <x v="7"/>
    <s v="[]"/>
    <x v="1"/>
    <x v="1"/>
  </r>
  <r>
    <n v="0"/>
    <x v="24"/>
    <s v="True"/>
    <s v="USD1"/>
    <n v="0"/>
    <n v="0"/>
    <s v="0.5%D10"/>
    <d v="2020-08-06T00:00:00"/>
    <s v="USMF"/>
    <m/>
    <d v="2020-07-27T10:22:27"/>
    <m/>
    <d v="2020-07-27T00:00:00"/>
    <d v="2020-08-26T00:00:00"/>
    <s v="643153425423ggg"/>
    <x v="0"/>
    <s v="CHECK"/>
    <s v="Net30"/>
    <m/>
    <x v="2"/>
    <x v="92"/>
    <s v="1001"/>
    <x v="11"/>
    <s v="[]"/>
    <x v="1"/>
    <x v="0"/>
  </r>
  <r>
    <n v="0"/>
    <x v="24"/>
    <s v="True"/>
    <m/>
    <n v="0"/>
    <n v="0"/>
    <m/>
    <m/>
    <s v="USMF"/>
    <m/>
    <d v="2020-07-27T09:48:30"/>
    <m/>
    <d v="2020-07-27T00:00:00"/>
    <d v="2020-07-27T00:00:00"/>
    <m/>
    <x v="2"/>
    <m/>
    <m/>
    <m/>
    <x v="5"/>
    <x v="92"/>
    <m/>
    <x v="7"/>
    <s v="[]"/>
    <x v="1"/>
    <x v="1"/>
  </r>
  <r>
    <n v="1000"/>
    <x v="39"/>
    <s v="True"/>
    <s v="USD1"/>
    <n v="5"/>
    <n v="5"/>
    <s v="0.5%D30"/>
    <d v="2020-08-22T00:00:00"/>
    <s v="USMF"/>
    <m/>
    <d v="2020-07-23T05:25:35"/>
    <s v="USD"/>
    <d v="2020-07-23T00:00:00"/>
    <d v="2020-08-15T00:00:00"/>
    <s v="190820.9061"/>
    <x v="2"/>
    <s v="BRIDGING"/>
    <s v="Month+15"/>
    <m/>
    <x v="1"/>
    <x v="93"/>
    <s v="1002"/>
    <x v="9"/>
    <s v="[]"/>
    <x v="0"/>
    <x v="0"/>
  </r>
  <r>
    <n v="0"/>
    <x v="24"/>
    <s v="True"/>
    <m/>
    <n v="0"/>
    <n v="0"/>
    <m/>
    <m/>
    <s v="USMF"/>
    <m/>
    <d v="2020-07-09T15:10:53"/>
    <m/>
    <d v="2020-07-09T00:00:00"/>
    <d v="2020-07-09T00:00:00"/>
    <m/>
    <x v="0"/>
    <m/>
    <m/>
    <m/>
    <x v="2"/>
    <x v="94"/>
    <m/>
    <x v="7"/>
    <s v="[]"/>
    <x v="1"/>
    <x v="1"/>
  </r>
  <r>
    <n v="0"/>
    <x v="24"/>
    <s v="True"/>
    <m/>
    <n v="0"/>
    <n v="0"/>
    <m/>
    <m/>
    <s v="USMF"/>
    <m/>
    <d v="2020-07-09T15:08:38"/>
    <m/>
    <d v="2020-07-09T00:00:00"/>
    <d v="2020-07-09T00:00:00"/>
    <m/>
    <x v="0"/>
    <m/>
    <m/>
    <m/>
    <x v="2"/>
    <x v="94"/>
    <m/>
    <x v="7"/>
    <s v="[]"/>
    <x v="1"/>
    <x v="1"/>
  </r>
  <r>
    <n v="0"/>
    <x v="24"/>
    <s v="True"/>
    <m/>
    <n v="0"/>
    <n v="0"/>
    <m/>
    <m/>
    <s v="USMF"/>
    <m/>
    <d v="2020-07-09T15:03:53"/>
    <m/>
    <d v="2020-07-09T00:00:00"/>
    <d v="2020-07-09T00:00:00"/>
    <m/>
    <x v="0"/>
    <m/>
    <m/>
    <m/>
    <x v="2"/>
    <x v="94"/>
    <m/>
    <x v="7"/>
    <s v="[]"/>
    <x v="1"/>
    <x v="1"/>
  </r>
  <r>
    <n v="0"/>
    <x v="24"/>
    <s v="True"/>
    <m/>
    <n v="0"/>
    <n v="0"/>
    <m/>
    <m/>
    <s v="USMF"/>
    <m/>
    <d v="2020-07-09T15:03:23"/>
    <m/>
    <d v="2020-07-09T00:00:00"/>
    <d v="2020-07-09T00:00:00"/>
    <m/>
    <x v="0"/>
    <m/>
    <m/>
    <m/>
    <x v="2"/>
    <x v="94"/>
    <m/>
    <x v="7"/>
    <s v="[]"/>
    <x v="1"/>
    <x v="1"/>
  </r>
  <r>
    <n v="0"/>
    <x v="24"/>
    <s v="True"/>
    <m/>
    <n v="0"/>
    <n v="0"/>
    <m/>
    <m/>
    <s v="USMF"/>
    <m/>
    <d v="2020-07-09T14:51:37"/>
    <m/>
    <d v="2020-07-09T00:00:00"/>
    <d v="2020-07-09T00:00:00"/>
    <m/>
    <x v="0"/>
    <m/>
    <m/>
    <m/>
    <x v="2"/>
    <x v="94"/>
    <m/>
    <x v="7"/>
    <s v="[]"/>
    <x v="1"/>
    <x v="1"/>
  </r>
  <r>
    <n v="0"/>
    <x v="24"/>
    <s v="True"/>
    <m/>
    <n v="0"/>
    <n v="0"/>
    <m/>
    <m/>
    <s v="USMF"/>
    <m/>
    <d v="2020-07-09T14:50:52"/>
    <m/>
    <d v="2020-07-09T00:00:00"/>
    <d v="2020-07-09T00:00:00"/>
    <m/>
    <x v="0"/>
    <m/>
    <m/>
    <m/>
    <x v="2"/>
    <x v="94"/>
    <m/>
    <x v="7"/>
    <s v="[]"/>
    <x v="1"/>
    <x v="1"/>
  </r>
  <r>
    <n v="0"/>
    <x v="24"/>
    <s v="True"/>
    <m/>
    <n v="0"/>
    <n v="0"/>
    <m/>
    <m/>
    <s v="USMF"/>
    <m/>
    <d v="2020-07-09T14:38:07"/>
    <m/>
    <d v="2020-07-09T00:00:00"/>
    <d v="2020-07-09T00:00:00"/>
    <m/>
    <x v="0"/>
    <m/>
    <m/>
    <m/>
    <x v="2"/>
    <x v="94"/>
    <m/>
    <x v="7"/>
    <s v="[]"/>
    <x v="1"/>
    <x v="1"/>
  </r>
  <r>
    <n v="0"/>
    <x v="24"/>
    <s v="True"/>
    <m/>
    <n v="0"/>
    <n v="0"/>
    <m/>
    <m/>
    <s v="USMF"/>
    <m/>
    <d v="2020-07-09T14:36:22"/>
    <m/>
    <d v="2020-07-09T00:00:00"/>
    <d v="2020-07-09T00:00:00"/>
    <m/>
    <x v="0"/>
    <m/>
    <m/>
    <m/>
    <x v="2"/>
    <x v="94"/>
    <m/>
    <x v="7"/>
    <s v="[]"/>
    <x v="1"/>
    <x v="1"/>
  </r>
  <r>
    <n v="0"/>
    <x v="24"/>
    <s v="True"/>
    <m/>
    <n v="0"/>
    <n v="0"/>
    <m/>
    <m/>
    <s v="USMF"/>
    <m/>
    <d v="2020-07-09T14:35:52"/>
    <m/>
    <d v="2020-07-09T00:00:00"/>
    <d v="2020-07-09T00:00:00"/>
    <m/>
    <x v="0"/>
    <m/>
    <m/>
    <m/>
    <x v="2"/>
    <x v="94"/>
    <m/>
    <x v="7"/>
    <s v="[]"/>
    <x v="1"/>
    <x v="1"/>
  </r>
  <r>
    <n v="0"/>
    <x v="24"/>
    <s v="True"/>
    <m/>
    <n v="0"/>
    <n v="0"/>
    <m/>
    <m/>
    <s v="USMF"/>
    <m/>
    <d v="2020-07-09T14:35:37"/>
    <m/>
    <d v="2020-07-09T00:00:00"/>
    <d v="2020-07-09T00:00:00"/>
    <m/>
    <x v="0"/>
    <m/>
    <m/>
    <m/>
    <x v="2"/>
    <x v="94"/>
    <m/>
    <x v="7"/>
    <s v="[]"/>
    <x v="1"/>
    <x v="1"/>
  </r>
  <r>
    <n v="0"/>
    <x v="24"/>
    <s v="True"/>
    <m/>
    <n v="0"/>
    <n v="0"/>
    <m/>
    <m/>
    <s v="USMF"/>
    <m/>
    <d v="2020-07-09T14:34:22"/>
    <m/>
    <d v="2020-07-09T00:00:00"/>
    <d v="2020-07-09T00:00:00"/>
    <m/>
    <x v="0"/>
    <m/>
    <m/>
    <m/>
    <x v="2"/>
    <x v="94"/>
    <m/>
    <x v="7"/>
    <s v="[]"/>
    <x v="1"/>
    <x v="1"/>
  </r>
  <r>
    <n v="0"/>
    <x v="24"/>
    <s v="True"/>
    <m/>
    <n v="0"/>
    <n v="0"/>
    <m/>
    <m/>
    <s v="USMF"/>
    <m/>
    <d v="2020-07-09T14:29:22"/>
    <m/>
    <d v="2020-07-09T00:00:00"/>
    <d v="2020-07-09T00:00:00"/>
    <m/>
    <x v="0"/>
    <m/>
    <m/>
    <m/>
    <x v="2"/>
    <x v="94"/>
    <m/>
    <x v="7"/>
    <s v="[]"/>
    <x v="1"/>
    <x v="1"/>
  </r>
  <r>
    <n v="0"/>
    <x v="24"/>
    <s v="True"/>
    <m/>
    <n v="0"/>
    <n v="0"/>
    <m/>
    <m/>
    <s v="USMF"/>
    <m/>
    <d v="2020-07-09T14:24:52"/>
    <m/>
    <d v="2020-07-09T00:00:00"/>
    <d v="2020-07-09T00:00:00"/>
    <m/>
    <x v="0"/>
    <m/>
    <m/>
    <m/>
    <x v="2"/>
    <x v="94"/>
    <m/>
    <x v="7"/>
    <s v="[]"/>
    <x v="1"/>
    <x v="1"/>
  </r>
  <r>
    <n v="0"/>
    <x v="24"/>
    <s v="True"/>
    <m/>
    <n v="0"/>
    <n v="0"/>
    <m/>
    <m/>
    <s v="USMF"/>
    <m/>
    <d v="2020-07-08T12:09:09"/>
    <m/>
    <d v="2020-07-08T00:00:00"/>
    <d v="2020-07-08T00:00:00"/>
    <m/>
    <x v="2"/>
    <m/>
    <m/>
    <m/>
    <x v="5"/>
    <x v="95"/>
    <m/>
    <x v="7"/>
    <s v="[]"/>
    <x v="1"/>
    <x v="1"/>
  </r>
  <r>
    <n v="100"/>
    <x v="1"/>
    <s v="True"/>
    <s v="USD1"/>
    <n v="0"/>
    <n v="0"/>
    <s v="2%D30"/>
    <d v="2020-08-07T00:00:00"/>
    <s v="USMF"/>
    <m/>
    <d v="2020-07-08T12:08:29"/>
    <s v="USD"/>
    <d v="2020-07-08T00:00:00"/>
    <d v="2020-08-07T00:00:00"/>
    <s v="testii"/>
    <x v="2"/>
    <m/>
    <m/>
    <m/>
    <x v="2"/>
    <x v="95"/>
    <s v="1002"/>
    <x v="9"/>
    <s v="[]"/>
    <x v="0"/>
    <x v="0"/>
  </r>
  <r>
    <n v="100"/>
    <x v="1"/>
    <s v="True"/>
    <s v="GB"/>
    <n v="0"/>
    <n v="0"/>
    <s v="4%D10"/>
    <d v="2020-07-18T00:00:00"/>
    <s v="USMF"/>
    <m/>
    <d v="2020-07-08T10:28:12"/>
    <s v="USD"/>
    <d v="2020-07-08T00:00:00"/>
    <d v="2020-08-07T00:00:00"/>
    <s v="PReq"/>
    <x v="2"/>
    <s v="ELECTRONIC"/>
    <s v="Net30"/>
    <m/>
    <x v="4"/>
    <x v="95"/>
    <s v="CN-001"/>
    <x v="17"/>
    <s v="[]"/>
    <x v="0"/>
    <x v="0"/>
  </r>
  <r>
    <n v="100"/>
    <x v="1"/>
    <s v="True"/>
    <s v="new bank"/>
    <n v="0"/>
    <n v="0"/>
    <s v="2%D60"/>
    <d v="2020-09-06T00:00:00"/>
    <s v="USMF"/>
    <m/>
    <d v="2020-07-08T10:26:43"/>
    <s v="USD"/>
    <d v="2020-07-08T00:00:00"/>
    <d v="2020-08-07T00:00:00"/>
    <s v="457"/>
    <x v="2"/>
    <s v="CHECK"/>
    <s v="Net30"/>
    <m/>
    <x v="3"/>
    <x v="95"/>
    <s v="US-105"/>
    <x v="13"/>
    <s v="[]"/>
    <x v="0"/>
    <x v="0"/>
  </r>
  <r>
    <n v="0"/>
    <x v="24"/>
    <s v="True"/>
    <s v="new bank"/>
    <n v="0"/>
    <n v="0"/>
    <s v="2%D60"/>
    <d v="2020-09-06T00:00:00"/>
    <s v="USMF"/>
    <m/>
    <d v="2020-07-08T10:26:01"/>
    <m/>
    <d v="2020-07-08T00:00:00"/>
    <d v="2020-07-08T00:00:00"/>
    <s v="445"/>
    <x v="2"/>
    <s v="CHECK"/>
    <s v="Net30"/>
    <m/>
    <x v="2"/>
    <x v="95"/>
    <s v="US-105"/>
    <x v="13"/>
    <s v="[]"/>
    <x v="1"/>
    <x v="0"/>
  </r>
  <r>
    <n v="100"/>
    <x v="1"/>
    <s v="True"/>
    <s v="new bank"/>
    <n v="2"/>
    <n v="2"/>
    <s v="2%D60"/>
    <d v="2020-09-05T00:00:00"/>
    <s v="USMF"/>
    <m/>
    <d v="2020-07-07T11:57:21"/>
    <s v="USD"/>
    <d v="2020-07-07T00:00:00"/>
    <d v="2020-08-06T00:00:00"/>
    <s v="123"/>
    <x v="2"/>
    <s v="CHECK"/>
    <s v="Net30"/>
    <m/>
    <x v="3"/>
    <x v="96"/>
    <s v="US-105"/>
    <x v="13"/>
    <s v="[]"/>
    <x v="0"/>
    <x v="0"/>
  </r>
  <r>
    <n v="100"/>
    <x v="1"/>
    <s v="True"/>
    <s v="GB"/>
    <n v="0"/>
    <n v="0"/>
    <s v="4%D10"/>
    <d v="2020-07-17T00:00:00"/>
    <s v="USMF"/>
    <m/>
    <d v="2020-07-07T11:55:47"/>
    <s v="USD"/>
    <d v="2020-07-07T00:00:00"/>
    <d v="2020-08-06T00:00:00"/>
    <s v="111"/>
    <x v="2"/>
    <s v="ELECTRONIC"/>
    <s v="Net30"/>
    <m/>
    <x v="1"/>
    <x v="96"/>
    <s v="CN-001"/>
    <x v="17"/>
    <s v="[{&quot;comment&quot;:&quot;Please send&quot;,&quot;creator&quot;:&quot;Badarinath Raghunath&quot;,&quot;timeStamp&quot;:&quot;2020-07-08T05:50:56.553&quot;},{&quot;comment&quot;:&quot;please CHECK&quot;,&quot;creator&quot;:&quot;Badarinath Raghunath&quot;,&quot;timeStamp&quot;:&quot;2020-07-08T08:52:23.125&quot;}]"/>
    <x v="0"/>
    <x v="0"/>
  </r>
  <r>
    <n v="100"/>
    <x v="1"/>
    <s v="True"/>
    <s v="USD1"/>
    <n v="0"/>
    <n v="0"/>
    <s v="2%D30"/>
    <d v="2020-08-05T00:00:00"/>
    <s v="USMF"/>
    <m/>
    <d v="2020-07-06T06:08:51"/>
    <s v="USD"/>
    <d v="2020-07-06T00:00:00"/>
    <d v="2020-08-05T00:00:00"/>
    <s v="AutoTTP-Payment request"/>
    <x v="2"/>
    <s v="BRIDGING"/>
    <s v="Cash"/>
    <m/>
    <x v="3"/>
    <x v="97"/>
    <s v="1002"/>
    <x v="9"/>
    <s v="[]"/>
    <x v="0"/>
    <x v="0"/>
  </r>
  <r>
    <n v="100"/>
    <x v="1"/>
    <s v="True"/>
    <s v="USD1"/>
    <n v="0"/>
    <n v="0"/>
    <s v="2%D30"/>
    <d v="2020-08-05T00:00:00"/>
    <s v="USMF"/>
    <m/>
    <d v="2020-07-06T04:57:16"/>
    <s v="USD"/>
    <d v="2020-07-06T00:00:00"/>
    <d v="2020-08-05T00:00:00"/>
    <s v="tekspgkgkfd"/>
    <x v="2"/>
    <s v="CHECK"/>
    <m/>
    <m/>
    <x v="2"/>
    <x v="97"/>
    <s v="1002"/>
    <x v="9"/>
    <s v="[]"/>
    <x v="0"/>
    <x v="0"/>
  </r>
  <r>
    <n v="121.75"/>
    <x v="8"/>
    <s v="True"/>
    <s v="USD1"/>
    <n v="2.44"/>
    <n v="2.44"/>
    <s v="2%D30"/>
    <d v="2020-08-02T00:00:00"/>
    <s v="USMF"/>
    <m/>
    <d v="2020-07-03T06:31:20"/>
    <s v="USD"/>
    <d v="2020-07-03T00:00:00"/>
    <d v="2020-08-02T00:00:00"/>
    <s v="030720test3"/>
    <x v="1"/>
    <m/>
    <m/>
    <m/>
    <x v="3"/>
    <x v="98"/>
    <s v="1002"/>
    <x v="9"/>
    <s v="[]"/>
    <x v="0"/>
    <x v="0"/>
  </r>
  <r>
    <n v="146.1"/>
    <x v="59"/>
    <s v="True"/>
    <s v="USD1"/>
    <n v="2.92"/>
    <n v="2.92"/>
    <s v="2%D30"/>
    <d v="2020-08-02T00:00:00"/>
    <s v="USMF"/>
    <m/>
    <d v="2020-07-03T06:31:14"/>
    <s v="USD"/>
    <d v="2020-07-03T00:00:00"/>
    <d v="2020-08-02T00:00:00"/>
    <s v="030720test4"/>
    <x v="1"/>
    <m/>
    <m/>
    <m/>
    <x v="3"/>
    <x v="98"/>
    <s v="1002"/>
    <x v="9"/>
    <s v="[]"/>
    <x v="0"/>
    <x v="0"/>
  </r>
  <r>
    <n v="292.2"/>
    <x v="60"/>
    <s v="False"/>
    <s v="USD1"/>
    <n v="5.84"/>
    <n v="5.84"/>
    <s v="2%D30"/>
    <d v="2020-08-02T00:00:00"/>
    <s v="USMF"/>
    <m/>
    <d v="2020-07-03T06:31:08"/>
    <s v="USD"/>
    <d v="2020-07-03T00:00:00"/>
    <d v="2020-08-02T00:00:00"/>
    <s v="030720test5"/>
    <x v="1"/>
    <m/>
    <m/>
    <m/>
    <x v="3"/>
    <x v="98"/>
    <s v="1002"/>
    <x v="9"/>
    <s v="[]"/>
    <x v="0"/>
    <x v="0"/>
  </r>
  <r>
    <n v="0"/>
    <x v="24"/>
    <s v="True"/>
    <s v="USD1"/>
    <n v="0"/>
    <n v="0"/>
    <s v="0.5%D10"/>
    <d v="2020-07-13T00:00:00"/>
    <s v="USMF"/>
    <m/>
    <d v="2020-07-03T06:31:01"/>
    <m/>
    <d v="2020-07-03T00:00:00"/>
    <d v="2020-08-02T00:00:00"/>
    <m/>
    <x v="0"/>
    <s v="CHECK"/>
    <s v="Net30"/>
    <m/>
    <x v="2"/>
    <x v="98"/>
    <s v="1001"/>
    <x v="11"/>
    <s v="[]"/>
    <x v="1"/>
    <x v="0"/>
  </r>
  <r>
    <n v="292.2"/>
    <x v="60"/>
    <s v="True"/>
    <s v="USD1"/>
    <n v="5.84"/>
    <n v="5.84"/>
    <s v="2%D30"/>
    <d v="2020-08-02T00:00:00"/>
    <s v="USMF"/>
    <m/>
    <d v="2020-07-03T06:30:55"/>
    <s v="USD"/>
    <d v="2020-07-03T00:00:00"/>
    <d v="2020-08-02T00:00:00"/>
    <s v="030720test6"/>
    <x v="1"/>
    <m/>
    <m/>
    <m/>
    <x v="3"/>
    <x v="98"/>
    <s v="1002"/>
    <x v="9"/>
    <s v="[]"/>
    <x v="0"/>
    <x v="0"/>
  </r>
  <r>
    <n v="0"/>
    <x v="24"/>
    <s v="True"/>
    <m/>
    <n v="0"/>
    <n v="0"/>
    <m/>
    <m/>
    <s v="USMF"/>
    <m/>
    <d v="2020-07-03T06:30:49"/>
    <m/>
    <d v="2020-07-03T00:00:00"/>
    <d v="2020-07-03T00:00:00"/>
    <m/>
    <x v="0"/>
    <m/>
    <m/>
    <m/>
    <x v="2"/>
    <x v="98"/>
    <m/>
    <x v="7"/>
    <s v="[]"/>
    <x v="1"/>
    <x v="1"/>
  </r>
  <r>
    <n v="0"/>
    <x v="24"/>
    <s v="True"/>
    <m/>
    <n v="0"/>
    <n v="0"/>
    <m/>
    <m/>
    <s v="USMF"/>
    <m/>
    <d v="2020-07-03T06:30:43"/>
    <m/>
    <d v="2020-07-03T00:00:00"/>
    <d v="2020-07-03T00:00:00"/>
    <m/>
    <x v="0"/>
    <m/>
    <m/>
    <m/>
    <x v="2"/>
    <x v="98"/>
    <m/>
    <x v="7"/>
    <s v="[]"/>
    <x v="1"/>
    <x v="1"/>
  </r>
  <r>
    <n v="0"/>
    <x v="24"/>
    <s v="True"/>
    <m/>
    <n v="0"/>
    <n v="0"/>
    <m/>
    <m/>
    <s v="USMF"/>
    <m/>
    <d v="2020-07-03T06:30:37"/>
    <m/>
    <d v="2020-07-03T00:00:00"/>
    <d v="2020-07-03T00:00:00"/>
    <m/>
    <x v="0"/>
    <m/>
    <m/>
    <m/>
    <x v="2"/>
    <x v="98"/>
    <m/>
    <x v="7"/>
    <s v="[]"/>
    <x v="1"/>
    <x v="1"/>
  </r>
  <r>
    <n v="0"/>
    <x v="24"/>
    <s v="True"/>
    <m/>
    <n v="0"/>
    <n v="0"/>
    <m/>
    <m/>
    <s v="USMF"/>
    <m/>
    <d v="2020-07-03T06:30:31"/>
    <m/>
    <d v="2020-07-03T00:00:00"/>
    <d v="2020-07-03T00:00:00"/>
    <m/>
    <x v="0"/>
    <m/>
    <m/>
    <m/>
    <x v="2"/>
    <x v="98"/>
    <m/>
    <x v="7"/>
    <s v="[]"/>
    <x v="1"/>
    <x v="1"/>
  </r>
  <r>
    <n v="0"/>
    <x v="24"/>
    <s v="True"/>
    <m/>
    <n v="0"/>
    <n v="0"/>
    <m/>
    <m/>
    <s v="USMF"/>
    <m/>
    <d v="2020-07-03T06:30:25"/>
    <m/>
    <d v="2020-07-03T00:00:00"/>
    <d v="2020-07-03T00:00:00"/>
    <m/>
    <x v="0"/>
    <m/>
    <m/>
    <m/>
    <x v="2"/>
    <x v="98"/>
    <m/>
    <x v="7"/>
    <s v="[]"/>
    <x v="1"/>
    <x v="1"/>
  </r>
  <r>
    <n v="0"/>
    <x v="24"/>
    <s v="True"/>
    <m/>
    <n v="0"/>
    <n v="0"/>
    <m/>
    <m/>
    <s v="USMF"/>
    <m/>
    <d v="2020-07-03T06:30:19"/>
    <m/>
    <d v="2020-07-03T00:00:00"/>
    <d v="2020-07-03T00:00:00"/>
    <m/>
    <x v="0"/>
    <m/>
    <m/>
    <m/>
    <x v="2"/>
    <x v="98"/>
    <m/>
    <x v="7"/>
    <s v="[]"/>
    <x v="1"/>
    <x v="1"/>
  </r>
  <r>
    <n v="87.66"/>
    <x v="61"/>
    <s v="True"/>
    <s v="USD1"/>
    <n v="1.75"/>
    <n v="1.75"/>
    <s v="2%D30"/>
    <d v="2020-08-02T00:00:00"/>
    <s v="USMF"/>
    <m/>
    <d v="2020-07-03T06:30:12"/>
    <s v="USD"/>
    <d v="2020-07-03T00:00:00"/>
    <d v="2020-07-03T00:00:00"/>
    <s v="030720test1"/>
    <x v="1"/>
    <m/>
    <m/>
    <m/>
    <x v="3"/>
    <x v="98"/>
    <s v="1002"/>
    <x v="9"/>
    <s v="[]"/>
    <x v="0"/>
    <x v="0"/>
  </r>
  <r>
    <n v="12"/>
    <x v="31"/>
    <s v="False"/>
    <s v="USD1"/>
    <n v="0.24"/>
    <n v="0.24"/>
    <s v="2%D30"/>
    <d v="2020-03-31T00:00:00"/>
    <s v="USMF"/>
    <m/>
    <d v="2020-07-03T06:05:09"/>
    <s v="USD"/>
    <d v="2020-03-01T00:00:00"/>
    <d v="2020-03-01T00:00:00"/>
    <s v="030720test"/>
    <x v="1"/>
    <m/>
    <m/>
    <m/>
    <x v="3"/>
    <x v="99"/>
    <s v="1002"/>
    <x v="9"/>
    <s v="[]"/>
    <x v="0"/>
    <x v="0"/>
  </r>
  <r>
    <n v="100"/>
    <x v="1"/>
    <s v="True"/>
    <s v="USD1"/>
    <n v="0"/>
    <n v="0"/>
    <m/>
    <m/>
    <s v="USMF"/>
    <m/>
    <d v="2020-07-03T04:33:43"/>
    <s v="USD"/>
    <d v="2020-07-03T00:00:00"/>
    <d v="2020-07-03T00:00:00"/>
    <s v="testi"/>
    <x v="2"/>
    <m/>
    <m/>
    <m/>
    <x v="2"/>
    <x v="98"/>
    <s v="1002"/>
    <x v="9"/>
    <s v="[{&quot;comment&quot;:&quot;okok&quot;,&quot;creator&quot;:&quot;Heini Rantanen&quot;,&quot;timeStamp&quot;:&quot;2020-07-06T05:00:36.435&quot;}]"/>
    <x v="0"/>
    <x v="1"/>
  </r>
  <r>
    <n v="100"/>
    <x v="1"/>
    <s v="True"/>
    <s v="USD1"/>
    <n v="2"/>
    <n v="2"/>
    <m/>
    <d v="2020-07-31T00:00:00"/>
    <s v="USMF"/>
    <m/>
    <d v="2020-07-01T10:26:59"/>
    <s v="USD"/>
    <d v="2020-07-01T00:00:00"/>
    <d v="2020-07-01T00:00:00"/>
    <s v="hfhffggfgf"/>
    <x v="2"/>
    <m/>
    <m/>
    <m/>
    <x v="2"/>
    <x v="100"/>
    <s v="1002"/>
    <x v="9"/>
    <s v="[]"/>
    <x v="0"/>
    <x v="0"/>
  </r>
  <r>
    <n v="100"/>
    <x v="1"/>
    <s v="True"/>
    <s v="USD1"/>
    <n v="2"/>
    <n v="2"/>
    <s v="2%D30"/>
    <d v="2020-07-31T00:00:00"/>
    <s v="USMF"/>
    <m/>
    <d v="2020-07-01T10:25:57"/>
    <s v="USD"/>
    <d v="2020-07-01T00:00:00"/>
    <d v="2020-07-01T00:00:00"/>
    <s v="frffre"/>
    <x v="2"/>
    <m/>
    <m/>
    <m/>
    <x v="2"/>
    <x v="100"/>
    <s v="1002"/>
    <x v="9"/>
    <s v="[]"/>
    <x v="0"/>
    <x v="0"/>
  </r>
  <r>
    <n v="100"/>
    <x v="1"/>
    <s v="False"/>
    <s v="USD1"/>
    <n v="2"/>
    <n v="2"/>
    <s v="2%D30"/>
    <d v="2020-07-31T00:00:00"/>
    <s v="USMF"/>
    <m/>
    <d v="2020-07-01T08:37:45"/>
    <s v="USD"/>
    <d v="2020-07-01T00:00:00"/>
    <d v="2020-07-01T00:00:00"/>
    <s v="testingattachment"/>
    <x v="0"/>
    <m/>
    <m/>
    <m/>
    <x v="3"/>
    <x v="100"/>
    <s v="1002"/>
    <x v="9"/>
    <s v="[]"/>
    <x v="0"/>
    <x v="0"/>
  </r>
  <r>
    <n v="100"/>
    <x v="1"/>
    <s v="True"/>
    <s v="USD1"/>
    <n v="2"/>
    <n v="2"/>
    <s v="2%D30"/>
    <d v="2020-07-31T00:00:00"/>
    <s v="USMF"/>
    <m/>
    <d v="2020-07-01T08:37:39"/>
    <s v="USD"/>
    <d v="2020-07-01T00:00:00"/>
    <d v="2020-07-01T00:00:00"/>
    <s v="010720sve1"/>
    <x v="0"/>
    <m/>
    <m/>
    <m/>
    <x v="4"/>
    <x v="100"/>
    <s v="1002"/>
    <x v="9"/>
    <s v="[]"/>
    <x v="0"/>
    <x v="0"/>
  </r>
  <r>
    <n v="100"/>
    <x v="1"/>
    <s v="True"/>
    <s v="new bank"/>
    <n v="2"/>
    <n v="2"/>
    <s v="2%D60"/>
    <d v="2020-08-30T00:00:00"/>
    <s v="USMF"/>
    <m/>
    <d v="2020-07-01T08:37:33"/>
    <s v="USD"/>
    <d v="2020-07-01T00:00:00"/>
    <d v="2020-07-31T00:00:00"/>
    <s v="010720sve3"/>
    <x v="0"/>
    <s v="CHECK"/>
    <s v="Net30"/>
    <m/>
    <x v="4"/>
    <x v="100"/>
    <s v="US-105"/>
    <x v="13"/>
    <s v="[]"/>
    <x v="0"/>
    <x v="0"/>
  </r>
  <r>
    <n v="100"/>
    <x v="1"/>
    <s v="True"/>
    <s v="USD1"/>
    <n v="2"/>
    <n v="2"/>
    <s v="2%D30"/>
    <d v="2020-07-31T00:00:00"/>
    <s v="USMF"/>
    <m/>
    <d v="2020-07-01T08:37:27"/>
    <s v="USD"/>
    <d v="2020-07-01T00:00:00"/>
    <d v="2020-07-01T00:00:00"/>
    <s v="010720foranna"/>
    <x v="0"/>
    <m/>
    <m/>
    <m/>
    <x v="4"/>
    <x v="100"/>
    <s v="1002"/>
    <x v="9"/>
    <s v="[{&quot;comment&quot;:&quot;Please reCHECK&quot;,&quot;creator&quot;:&quot;Badarinath Raghunath&quot;,&quot;timeStamp&quot;:&quot;2020-09-01T12:55:25.99&quot;}]"/>
    <x v="0"/>
    <x v="0"/>
  </r>
  <r>
    <n v="100"/>
    <x v="1"/>
    <s v="True"/>
    <s v="USD1"/>
    <n v="2"/>
    <n v="2"/>
    <s v="2%D30"/>
    <d v="2020-07-31T00:00:00"/>
    <s v="USMF"/>
    <m/>
    <d v="2020-07-01T08:37:21"/>
    <s v="USD"/>
    <d v="2020-07-01T00:00:00"/>
    <d v="2020-07-01T00:00:00"/>
    <s v="xxxtest"/>
    <x v="0"/>
    <m/>
    <m/>
    <m/>
    <x v="2"/>
    <x v="100"/>
    <s v="1002"/>
    <x v="9"/>
    <s v="[{&quot;comment&quot;:&quot;Viesti&quot;,&quot;creator&quot;:&quot;Suvi Vesterinen&quot;,&quot;timeStamp&quot;:&quot;2020-08-26T12:39:06.473&quot;}]"/>
    <x v="0"/>
    <x v="0"/>
  </r>
  <r>
    <n v="100"/>
    <x v="1"/>
    <s v="True"/>
    <s v="USD1"/>
    <n v="2"/>
    <n v="2"/>
    <s v="2%D30"/>
    <d v="2020-07-31T00:00:00"/>
    <s v="USMF"/>
    <m/>
    <d v="2020-07-01T08:37:15"/>
    <s v="USD"/>
    <d v="2020-07-01T00:00:00"/>
    <d v="2020-07-01T00:00:00"/>
    <s v="AMO01072020-wf1"/>
    <x v="0"/>
    <m/>
    <m/>
    <m/>
    <x v="4"/>
    <x v="100"/>
    <s v="1002"/>
    <x v="9"/>
    <s v="[]"/>
    <x v="0"/>
    <x v="0"/>
  </r>
  <r>
    <n v="100"/>
    <x v="1"/>
    <s v="True"/>
    <s v="USD1"/>
    <n v="2"/>
    <n v="2"/>
    <s v="2%D30"/>
    <d v="2020-07-31T00:00:00"/>
    <s v="USMF"/>
    <m/>
    <d v="2020-07-01T08:37:09"/>
    <s v="USD"/>
    <d v="2020-07-01T00:00:00"/>
    <d v="2020-07-01T00:00:00"/>
    <s v="010720anna2"/>
    <x v="0"/>
    <m/>
    <m/>
    <m/>
    <x v="4"/>
    <x v="100"/>
    <s v="1002"/>
    <x v="9"/>
    <s v="[]"/>
    <x v="0"/>
    <x v="0"/>
  </r>
  <r>
    <n v="0"/>
    <x v="24"/>
    <s v="True"/>
    <m/>
    <n v="0"/>
    <n v="0"/>
    <m/>
    <m/>
    <s v="USMF"/>
    <m/>
    <d v="2020-07-01T08:37:03"/>
    <m/>
    <d v="2020-07-01T00:00:00"/>
    <d v="2020-07-01T00:00:00"/>
    <m/>
    <x v="0"/>
    <m/>
    <m/>
    <m/>
    <x v="2"/>
    <x v="100"/>
    <m/>
    <x v="7"/>
    <s v="[]"/>
    <x v="1"/>
    <x v="1"/>
  </r>
  <r>
    <n v="0"/>
    <x v="24"/>
    <s v="True"/>
    <m/>
    <n v="0"/>
    <n v="0"/>
    <m/>
    <m/>
    <s v="USMF"/>
    <m/>
    <d v="2020-07-01T08:36:57"/>
    <m/>
    <d v="2020-07-01T00:00:00"/>
    <d v="2020-07-01T00:00:00"/>
    <m/>
    <x v="0"/>
    <m/>
    <m/>
    <m/>
    <x v="2"/>
    <x v="100"/>
    <m/>
    <x v="7"/>
    <s v="[]"/>
    <x v="1"/>
    <x v="1"/>
  </r>
  <r>
    <n v="0"/>
    <x v="24"/>
    <s v="True"/>
    <m/>
    <n v="0"/>
    <n v="0"/>
    <m/>
    <m/>
    <s v="USMF"/>
    <m/>
    <d v="2020-07-01T08:36:51"/>
    <m/>
    <d v="2020-07-01T00:00:00"/>
    <d v="2020-07-01T00:00:00"/>
    <m/>
    <x v="0"/>
    <m/>
    <m/>
    <m/>
    <x v="2"/>
    <x v="100"/>
    <m/>
    <x v="7"/>
    <s v="[]"/>
    <x v="1"/>
    <x v="1"/>
  </r>
  <r>
    <n v="0"/>
    <x v="24"/>
    <s v="True"/>
    <m/>
    <n v="0"/>
    <n v="0"/>
    <m/>
    <m/>
    <s v="USMF"/>
    <m/>
    <d v="2020-07-01T08:36:45"/>
    <m/>
    <d v="2020-07-01T00:00:00"/>
    <d v="2020-07-01T00:00:00"/>
    <m/>
    <x v="0"/>
    <m/>
    <m/>
    <m/>
    <x v="2"/>
    <x v="100"/>
    <m/>
    <x v="7"/>
    <s v="[]"/>
    <x v="1"/>
    <x v="1"/>
  </r>
  <r>
    <n v="0"/>
    <x v="24"/>
    <s v="True"/>
    <m/>
    <n v="0"/>
    <n v="0"/>
    <m/>
    <m/>
    <s v="USMF"/>
    <m/>
    <d v="2020-07-01T08:36:39"/>
    <m/>
    <d v="2020-07-01T00:00:00"/>
    <d v="2020-07-01T00:00:00"/>
    <m/>
    <x v="0"/>
    <m/>
    <m/>
    <m/>
    <x v="2"/>
    <x v="100"/>
    <m/>
    <x v="7"/>
    <s v="[]"/>
    <x v="1"/>
    <x v="1"/>
  </r>
  <r>
    <n v="0"/>
    <x v="24"/>
    <s v="True"/>
    <s v="USD1"/>
    <n v="0"/>
    <n v="0"/>
    <s v="2%D30"/>
    <d v="2020-07-31T00:00:00"/>
    <s v="USMF"/>
    <m/>
    <d v="2020-07-01T08:24:00"/>
    <m/>
    <d v="2020-07-01T00:00:00"/>
    <d v="2020-07-01T00:00:00"/>
    <m/>
    <x v="2"/>
    <m/>
    <m/>
    <m/>
    <x v="5"/>
    <x v="100"/>
    <s v="1002"/>
    <x v="9"/>
    <s v="[]"/>
    <x v="1"/>
    <x v="0"/>
  </r>
  <r>
    <n v="100"/>
    <x v="1"/>
    <s v="True"/>
    <s v="USD1"/>
    <n v="2"/>
    <n v="2"/>
    <s v="2%D30"/>
    <d v="2020-07-31T00:00:00"/>
    <s v="USMF"/>
    <m/>
    <d v="2020-07-01T08:12:39"/>
    <s v="USD"/>
    <d v="2020-07-01T00:00:00"/>
    <d v="2020-07-01T00:00:00"/>
    <s v="testingxxxx"/>
    <x v="2"/>
    <m/>
    <m/>
    <m/>
    <x v="1"/>
    <x v="100"/>
    <s v="1002"/>
    <x v="9"/>
    <s v="[]"/>
    <x v="0"/>
    <x v="0"/>
  </r>
  <r>
    <n v="100"/>
    <x v="1"/>
    <s v="True"/>
    <s v="new bank"/>
    <n v="0"/>
    <n v="0"/>
    <m/>
    <m/>
    <s v="USMF"/>
    <m/>
    <d v="2020-07-01T08:07:16"/>
    <s v="USD"/>
    <d v="2020-07-01T00:00:00"/>
    <d v="2020-07-31T00:00:00"/>
    <s v="ttttt"/>
    <x v="2"/>
    <s v="CHECK"/>
    <s v="Net30"/>
    <m/>
    <x v="2"/>
    <x v="100"/>
    <s v="US-105"/>
    <x v="13"/>
    <s v="[]"/>
    <x v="0"/>
    <x v="1"/>
  </r>
  <r>
    <n v="20.9"/>
    <x v="62"/>
    <s v="True"/>
    <s v="USD1"/>
    <n v="0.42"/>
    <n v="0.42"/>
    <s v="2%D10"/>
    <d v="2020-03-07T00:00:00"/>
    <s v="USMF"/>
    <s v="Test7260/400"/>
    <d v="2020-07-01T08:06:42"/>
    <s v="EUR"/>
    <d v="2020-02-26T00:00:00"/>
    <d v="2020-03-15T00:00:00"/>
    <s v="ID-0"/>
    <x v="0"/>
    <s v="CHECK"/>
    <s v="Net30"/>
    <s v="110347518395504"/>
    <x v="2"/>
    <x v="101"/>
    <s v="US-111"/>
    <x v="0"/>
    <s v="[]"/>
    <x v="0"/>
    <x v="0"/>
  </r>
  <r>
    <n v="100"/>
    <x v="1"/>
    <s v="True"/>
    <s v="USD1"/>
    <n v="2"/>
    <n v="2"/>
    <s v="2%D30"/>
    <d v="2020-07-31T00:00:00"/>
    <s v="USMF"/>
    <m/>
    <d v="2020-07-01T06:54:42"/>
    <s v="USD"/>
    <d v="2020-07-01T00:00:00"/>
    <d v="2020-07-01T00:00:00"/>
    <s v="amo06072020-11"/>
    <x v="2"/>
    <m/>
    <m/>
    <m/>
    <x v="4"/>
    <x v="100"/>
    <s v="1002"/>
    <x v="9"/>
    <s v="[{&quot;comment&quot;:&quot;te&quot;,&quot;creator&quot;:&quot;Heini Rantanen&quot;,&quot;timeStamp&quot;:&quot;2020-07-06T06:30:17.725&quot;}]"/>
    <x v="0"/>
    <x v="0"/>
  </r>
  <r>
    <n v="100"/>
    <x v="1"/>
    <s v="True"/>
    <s v="USD1"/>
    <n v="0"/>
    <n v="0"/>
    <m/>
    <m/>
    <s v="USMF"/>
    <m/>
    <d v="2020-07-01T06:25:48"/>
    <s v="USD"/>
    <d v="2020-07-01T00:00:00"/>
    <d v="2020-07-01T00:00:00"/>
    <s v="demopmntrequest"/>
    <x v="2"/>
    <s v="CHECK"/>
    <m/>
    <m/>
    <x v="1"/>
    <x v="100"/>
    <s v="1002"/>
    <x v="9"/>
    <s v="[]"/>
    <x v="0"/>
    <x v="1"/>
  </r>
  <r>
    <n v="100"/>
    <x v="1"/>
    <s v="True"/>
    <s v="USD1"/>
    <n v="0"/>
    <n v="0"/>
    <s v="2%D30"/>
    <d v="2020-07-31T00:00:00"/>
    <s v="USMF"/>
    <m/>
    <d v="2020-07-01T05:57:29"/>
    <s v="USD"/>
    <d v="2020-07-01T00:00:00"/>
    <d v="2020-07-01T00:00:00"/>
    <s v="AMO01072020-PR2"/>
    <x v="2"/>
    <s v="BRIDGING"/>
    <s v="COD"/>
    <m/>
    <x v="1"/>
    <x v="100"/>
    <s v="1002"/>
    <x v="9"/>
    <s v="[]"/>
    <x v="0"/>
    <x v="0"/>
  </r>
  <r>
    <n v="0"/>
    <x v="24"/>
    <s v="True"/>
    <s v="USD1"/>
    <n v="0"/>
    <n v="0"/>
    <s v="2%D30"/>
    <d v="2020-07-31T00:00:00"/>
    <s v="USMF"/>
    <m/>
    <d v="2020-07-01T05:50:22"/>
    <m/>
    <d v="2020-07-01T00:00:00"/>
    <d v="2020-07-01T00:00:00"/>
    <m/>
    <x v="2"/>
    <m/>
    <m/>
    <m/>
    <x v="2"/>
    <x v="100"/>
    <s v="1002"/>
    <x v="9"/>
    <s v="[]"/>
    <x v="1"/>
    <x v="0"/>
  </r>
  <r>
    <n v="251"/>
    <x v="63"/>
    <s v="True"/>
    <s v="new bank"/>
    <n v="5.0199999999999996"/>
    <n v="5.0199999999999996"/>
    <s v="2%D60"/>
    <d v="2020-08-30T00:00:00"/>
    <s v="USMF"/>
    <m/>
    <d v="2020-07-01T05:02:14"/>
    <s v="USD"/>
    <d v="2020-07-01T00:00:00"/>
    <d v="2020-07-31T00:00:00"/>
    <s v="testi010720"/>
    <x v="2"/>
    <s v="CHECK"/>
    <s v="Net30"/>
    <m/>
    <x v="4"/>
    <x v="100"/>
    <s v="US-105"/>
    <x v="13"/>
    <s v="[{&quot;comment&quot;:&quot;Retry&quot;,&quot;creator&quot;:&quot;Seppo Jokinen&quot;,&quot;timeStamp&quot;:&quot;2020-07-02T15:43:28.99&quot;}]"/>
    <x v="0"/>
    <x v="0"/>
  </r>
  <r>
    <n v="0"/>
    <x v="24"/>
    <s v="True"/>
    <s v="new bank"/>
    <n v="0"/>
    <n v="0"/>
    <s v="2%D60"/>
    <d v="2020-08-30T00:00:00"/>
    <s v="USMF"/>
    <m/>
    <d v="2020-07-01T04:29:40"/>
    <m/>
    <d v="2020-07-01T00:00:00"/>
    <d v="2020-07-01T00:00:00"/>
    <s v="1"/>
    <x v="2"/>
    <s v="CHECK"/>
    <s v="Net30"/>
    <m/>
    <x v="2"/>
    <x v="100"/>
    <s v="US-105"/>
    <x v="13"/>
    <s v="[]"/>
    <x v="1"/>
    <x v="0"/>
  </r>
  <r>
    <n v="100"/>
    <x v="1"/>
    <s v="True"/>
    <s v="USD1"/>
    <n v="2"/>
    <n v="2"/>
    <s v="2%D30"/>
    <d v="2020-07-30T00:00:00"/>
    <s v="USMF"/>
    <m/>
    <d v="2020-06-30T10:47:49"/>
    <s v="USD"/>
    <d v="2020-06-30T00:00:00"/>
    <d v="2020-06-30T00:00:00"/>
    <s v="100"/>
    <x v="2"/>
    <s v="CHECK"/>
    <s v="Cash"/>
    <m/>
    <x v="2"/>
    <x v="102"/>
    <s v="1002"/>
    <x v="9"/>
    <s v="[]"/>
    <x v="0"/>
    <x v="0"/>
  </r>
  <r>
    <n v="100"/>
    <x v="1"/>
    <s v="True"/>
    <s v="USD1"/>
    <n v="0"/>
    <n v="0"/>
    <m/>
    <m/>
    <s v="USMF"/>
    <m/>
    <d v="2020-06-30T08:43:33"/>
    <s v="USD"/>
    <d v="2020-06-30T00:00:00"/>
    <d v="2020-06-30T00:00:00"/>
    <s v="dgfdgdfd"/>
    <x v="2"/>
    <m/>
    <m/>
    <m/>
    <x v="2"/>
    <x v="102"/>
    <s v="1002"/>
    <x v="9"/>
    <s v="[]"/>
    <x v="0"/>
    <x v="1"/>
  </r>
  <r>
    <n v="251"/>
    <x v="63"/>
    <s v="True"/>
    <s v="USD1"/>
    <n v="1.26"/>
    <n v="1.26"/>
    <s v="0.5%D10"/>
    <d v="2020-07-10T00:00:00"/>
    <s v="USMF"/>
    <m/>
    <d v="2020-06-30T08:11:48"/>
    <s v="USD"/>
    <d v="2020-06-30T00:00:00"/>
    <d v="2020-07-30T00:00:00"/>
    <s v="pmntreq_limit_error_1"/>
    <x v="2"/>
    <s v="CHECK"/>
    <s v="Net30"/>
    <m/>
    <x v="1"/>
    <x v="102"/>
    <s v="1001"/>
    <x v="11"/>
    <s v="[]"/>
    <x v="0"/>
    <x v="0"/>
  </r>
  <r>
    <n v="100"/>
    <x v="1"/>
    <s v="True"/>
    <s v="new bank"/>
    <n v="0.5"/>
    <n v="0.5"/>
    <s v="0.5%D10"/>
    <d v="2020-07-10T00:00:00"/>
    <s v="USMF"/>
    <m/>
    <d v="2020-06-30T07:41:32"/>
    <s v="USD"/>
    <d v="2020-06-30T00:00:00"/>
    <d v="2020-06-30T00:00:00"/>
    <s v="restrictedheader"/>
    <x v="2"/>
    <s v="CHECK"/>
    <s v="COD"/>
    <m/>
    <x v="2"/>
    <x v="102"/>
    <s v="US-105"/>
    <x v="13"/>
    <s v="[]"/>
    <x v="0"/>
    <x v="0"/>
  </r>
  <r>
    <n v="251"/>
    <x v="63"/>
    <s v="True"/>
    <s v="USD1"/>
    <n v="5.0199999999999996"/>
    <n v="5.0199999999999996"/>
    <s v="2%D30"/>
    <d v="2020-07-30T00:00:00"/>
    <s v="USMF"/>
    <m/>
    <d v="2020-06-30T07:29:17"/>
    <s v="USD"/>
    <d v="2020-06-30T00:00:00"/>
    <d v="2020-06-30T00:00:00"/>
    <s v="req1preset"/>
    <x v="2"/>
    <m/>
    <m/>
    <m/>
    <x v="3"/>
    <x v="102"/>
    <s v="1002"/>
    <x v="9"/>
    <s v="[]"/>
    <x v="0"/>
    <x v="0"/>
  </r>
  <r>
    <n v="251"/>
    <x v="63"/>
    <s v="True"/>
    <s v="USD1"/>
    <n v="5.0199999999999996"/>
    <n v="5.0199999999999996"/>
    <s v="2%D30"/>
    <d v="2020-03-31T00:00:00"/>
    <s v="USMF"/>
    <m/>
    <d v="2020-06-30T06:30:39"/>
    <s v="USD"/>
    <d v="2020-03-01T00:00:00"/>
    <d v="2020-03-01T00:00:00"/>
    <s v="testing300620"/>
    <x v="0"/>
    <m/>
    <m/>
    <m/>
    <x v="3"/>
    <x v="99"/>
    <s v="1002"/>
    <x v="9"/>
    <s v="[]"/>
    <x v="0"/>
    <x v="0"/>
  </r>
  <r>
    <n v="12"/>
    <x v="31"/>
    <s v="True"/>
    <s v="USD1"/>
    <n v="0.24"/>
    <n v="0.24"/>
    <s v="2%D30"/>
    <d v="2020-03-31T00:00:00"/>
    <s v="USMF"/>
    <m/>
    <d v="2020-06-30T06:18:39"/>
    <s v="USD"/>
    <d v="2020-03-01T00:00:00"/>
    <d v="2020-03-01T00:00:00"/>
    <s v="300620test"/>
    <x v="0"/>
    <m/>
    <m/>
    <m/>
    <x v="2"/>
    <x v="99"/>
    <s v="1002"/>
    <x v="9"/>
    <s v="[]"/>
    <x v="0"/>
    <x v="0"/>
  </r>
  <r>
    <n v="12"/>
    <x v="31"/>
    <s v="True"/>
    <s v="USD1"/>
    <n v="0.24"/>
    <n v="0.24"/>
    <s v="2%D30"/>
    <d v="2020-03-31T00:00:00"/>
    <s v="USMF"/>
    <m/>
    <d v="2020-06-30T05:32:40"/>
    <s v="USD"/>
    <d v="2020-03-01T00:00:00"/>
    <d v="2020-03-01T00:00:00"/>
    <s v="RED03"/>
    <x v="0"/>
    <m/>
    <m/>
    <m/>
    <x v="2"/>
    <x v="99"/>
    <s v="1002"/>
    <x v="9"/>
    <s v="[]"/>
    <x v="0"/>
    <x v="0"/>
  </r>
  <r>
    <n v="300"/>
    <x v="64"/>
    <s v="True"/>
    <s v="new bank"/>
    <n v="6"/>
    <n v="6"/>
    <s v="2%D60"/>
    <d v="2020-08-28T00:00:00"/>
    <s v="USMF"/>
    <m/>
    <d v="2020-06-29T22:20:28"/>
    <s v="USD"/>
    <d v="2020-06-29T00:00:00"/>
    <d v="2020-07-29T00:00:00"/>
    <s v="Vector demo 1"/>
    <x v="0"/>
    <s v="CHECK"/>
    <s v="Net30"/>
    <m/>
    <x v="4"/>
    <x v="103"/>
    <s v="US-105"/>
    <x v="13"/>
    <s v="[{&quot;comment&quot;:&quot;test comment 2&quot;,&quot;creator&quot;:&quot;Tetiana Havrysh&quot;,&quot;timeStamp&quot;:&quot;2020-06-29T22:21:58.967&quot;},{&quot;comment&quot;:&quot;test comment 1&quot;,&quot;creator&quot;:&quot;Tetiana Havrysh&quot;,&quot;timeStamp&quot;:&quot;2020-06-29T22:21:52.562&quot;}]"/>
    <x v="0"/>
    <x v="0"/>
  </r>
  <r>
    <n v="100"/>
    <x v="1"/>
    <s v="True"/>
    <s v="USD1"/>
    <n v="0"/>
    <n v="0"/>
    <m/>
    <m/>
    <s v="USMF"/>
    <m/>
    <d v="2020-06-29T10:17:14"/>
    <s v="USD"/>
    <d v="2020-06-29T00:00:00"/>
    <d v="2020-06-29T00:00:00"/>
    <s v="teadrgdfg"/>
    <x v="2"/>
    <m/>
    <m/>
    <m/>
    <x v="2"/>
    <x v="103"/>
    <s v="1002"/>
    <x v="9"/>
    <s v="[]"/>
    <x v="0"/>
    <x v="1"/>
  </r>
  <r>
    <n v="100"/>
    <x v="1"/>
    <s v="True"/>
    <s v="USD1"/>
    <n v="0"/>
    <n v="0"/>
    <m/>
    <m/>
    <s v="USMF"/>
    <m/>
    <d v="2020-06-29T09:18:47"/>
    <s v="USD"/>
    <d v="2020-06-29T00:00:00"/>
    <d v="2020-06-29T00:00:00"/>
    <s v="kkfpokfdsksp"/>
    <x v="2"/>
    <s v="CHECK"/>
    <m/>
    <m/>
    <x v="2"/>
    <x v="103"/>
    <s v="1002"/>
    <x v="9"/>
    <s v="[]"/>
    <x v="0"/>
    <x v="1"/>
  </r>
  <r>
    <n v="100"/>
    <x v="1"/>
    <s v="True"/>
    <s v="USD1"/>
    <n v="0"/>
    <n v="0"/>
    <m/>
    <m/>
    <s v="USMF"/>
    <m/>
    <d v="2020-06-29T06:46:57"/>
    <s v="USD"/>
    <d v="2020-06-29T00:00:00"/>
    <d v="2020-06-29T00:00:00"/>
    <s v="pmntrequest300620"/>
    <x v="2"/>
    <m/>
    <m/>
    <m/>
    <x v="1"/>
    <x v="103"/>
    <s v="1002"/>
    <x v="9"/>
    <s v="[{&quot;comment&quot;:&quot;Hello&quot;,&quot;creator&quot;:&quot;Badarinath Raghunath&quot;,&quot;timeStamp&quot;:&quot;2020-07-01T04:41:11.098&quot;},{&quot;comment&quot;:&quot;Hello&quot;,&quot;creator&quot;:&quot;Badarinath Raghunath&quot;,&quot;timeStamp&quot;:&quot;2020-07-01T14:57:10.006&quot;}]"/>
    <x v="0"/>
    <x v="1"/>
  </r>
  <r>
    <n v="100"/>
    <x v="1"/>
    <s v="True"/>
    <s v="new bank"/>
    <n v="0"/>
    <n v="0"/>
    <s v="2%D60"/>
    <d v="2020-08-28T00:00:00"/>
    <s v="USMF"/>
    <m/>
    <d v="2020-06-29T06:44:45"/>
    <s v="USD"/>
    <d v="2020-06-29T00:00:00"/>
    <d v="2020-07-29T00:00:00"/>
    <s v="kdafjgpdaf"/>
    <x v="2"/>
    <s v="CHECK"/>
    <s v="Net30"/>
    <m/>
    <x v="4"/>
    <x v="103"/>
    <s v="US-105"/>
    <x v="13"/>
    <s v="[]"/>
    <x v="0"/>
    <x v="0"/>
  </r>
  <r>
    <n v="100"/>
    <x v="1"/>
    <s v="True"/>
    <s v="USD1"/>
    <n v="1"/>
    <n v="1"/>
    <s v="1%D07"/>
    <d v="2020-07-03T00:00:00"/>
    <s v="USMF"/>
    <m/>
    <d v="2020-06-26T12:09:01"/>
    <s v="USD"/>
    <d v="2020-06-26T00:00:00"/>
    <d v="2020-07-26T00:00:00"/>
    <s v="mobile_errors"/>
    <x v="0"/>
    <s v="CHECK"/>
    <s v="Net30"/>
    <m/>
    <x v="1"/>
    <x v="104"/>
    <s v="US-106"/>
    <x v="12"/>
    <s v="[]"/>
    <x v="0"/>
    <x v="0"/>
  </r>
  <r>
    <n v="100"/>
    <x v="1"/>
    <s v="True"/>
    <s v="new bank"/>
    <n v="2"/>
    <n v="2"/>
    <s v="2%D60"/>
    <d v="2020-08-25T00:00:00"/>
    <s v="USMF"/>
    <m/>
    <d v="2020-06-26T12:08:55"/>
    <s v="USD"/>
    <d v="2020-06-26T00:00:00"/>
    <d v="2020-07-26T00:00:00"/>
    <s v="fghdfj"/>
    <x v="0"/>
    <s v="CHECK"/>
    <s v="Net30"/>
    <m/>
    <x v="2"/>
    <x v="104"/>
    <s v="US-105"/>
    <x v="13"/>
    <s v="[]"/>
    <x v="0"/>
    <x v="0"/>
  </r>
  <r>
    <n v="100"/>
    <x v="1"/>
    <s v="True"/>
    <s v="USD1"/>
    <n v="2"/>
    <n v="2"/>
    <s v="2%D30"/>
    <d v="2020-07-26T00:00:00"/>
    <s v="USMF"/>
    <m/>
    <d v="2020-06-26T12:08:49"/>
    <s v="USD"/>
    <d v="2020-06-26T00:00:00"/>
    <d v="2020-06-26T00:00:00"/>
    <s v="errorfreeinvoice"/>
    <x v="0"/>
    <m/>
    <m/>
    <m/>
    <x v="1"/>
    <x v="104"/>
    <s v="1002"/>
    <x v="9"/>
    <s v="[]"/>
    <x v="0"/>
    <x v="0"/>
  </r>
  <r>
    <n v="0"/>
    <x v="24"/>
    <s v="True"/>
    <m/>
    <n v="0"/>
    <n v="0"/>
    <m/>
    <m/>
    <s v="USMF"/>
    <m/>
    <d v="2020-06-26T12:08:44"/>
    <m/>
    <d v="2020-06-26T00:00:00"/>
    <d v="2020-06-26T00:00:00"/>
    <m/>
    <x v="0"/>
    <m/>
    <m/>
    <m/>
    <x v="2"/>
    <x v="104"/>
    <m/>
    <x v="7"/>
    <s v="[]"/>
    <x v="1"/>
    <x v="1"/>
  </r>
  <r>
    <n v="0"/>
    <x v="24"/>
    <s v="True"/>
    <m/>
    <n v="0"/>
    <n v="0"/>
    <m/>
    <m/>
    <s v="USMF"/>
    <m/>
    <d v="2020-06-26T12:08:38"/>
    <m/>
    <d v="2020-06-26T00:00:00"/>
    <d v="2020-06-26T00:00:00"/>
    <m/>
    <x v="0"/>
    <m/>
    <m/>
    <m/>
    <x v="2"/>
    <x v="104"/>
    <m/>
    <x v="7"/>
    <s v="[]"/>
    <x v="1"/>
    <x v="1"/>
  </r>
  <r>
    <n v="0"/>
    <x v="24"/>
    <s v="True"/>
    <m/>
    <n v="0"/>
    <n v="0"/>
    <m/>
    <m/>
    <s v="USMF"/>
    <m/>
    <d v="2020-06-26T12:08:32"/>
    <m/>
    <d v="2020-06-26T00:00:00"/>
    <d v="2020-06-26T00:00:00"/>
    <m/>
    <x v="0"/>
    <m/>
    <m/>
    <m/>
    <x v="2"/>
    <x v="104"/>
    <m/>
    <x v="7"/>
    <s v="[]"/>
    <x v="1"/>
    <x v="1"/>
  </r>
  <r>
    <n v="0"/>
    <x v="24"/>
    <s v="True"/>
    <m/>
    <n v="0"/>
    <n v="0"/>
    <m/>
    <m/>
    <s v="USMF"/>
    <m/>
    <d v="2020-06-26T12:08:26"/>
    <m/>
    <d v="2020-06-26T00:00:00"/>
    <d v="2020-06-26T00:00:00"/>
    <m/>
    <x v="0"/>
    <m/>
    <m/>
    <m/>
    <x v="2"/>
    <x v="104"/>
    <m/>
    <x v="7"/>
    <s v="[]"/>
    <x v="1"/>
    <x v="1"/>
  </r>
  <r>
    <n v="0"/>
    <x v="24"/>
    <s v="True"/>
    <m/>
    <n v="0"/>
    <n v="0"/>
    <m/>
    <m/>
    <s v="USMF"/>
    <m/>
    <d v="2020-06-26T12:08:20"/>
    <m/>
    <d v="2020-06-26T00:00:00"/>
    <d v="2020-06-26T00:00:00"/>
    <m/>
    <x v="0"/>
    <m/>
    <m/>
    <m/>
    <x v="2"/>
    <x v="104"/>
    <m/>
    <x v="7"/>
    <s v="[]"/>
    <x v="1"/>
    <x v="1"/>
  </r>
  <r>
    <n v="0"/>
    <x v="24"/>
    <s v="True"/>
    <m/>
    <n v="0"/>
    <n v="0"/>
    <m/>
    <m/>
    <s v="USMF"/>
    <m/>
    <d v="2020-06-26T12:08:14"/>
    <m/>
    <d v="2020-06-26T00:00:00"/>
    <d v="2020-06-26T00:00:00"/>
    <m/>
    <x v="0"/>
    <m/>
    <m/>
    <m/>
    <x v="2"/>
    <x v="104"/>
    <m/>
    <x v="7"/>
    <s v="[]"/>
    <x v="1"/>
    <x v="1"/>
  </r>
  <r>
    <n v="0"/>
    <x v="24"/>
    <s v="True"/>
    <m/>
    <n v="0"/>
    <n v="0"/>
    <m/>
    <m/>
    <s v="USMF"/>
    <m/>
    <d v="2020-06-26T12:08:08"/>
    <m/>
    <d v="2020-06-26T00:00:00"/>
    <d v="2020-06-26T00:00:00"/>
    <m/>
    <x v="0"/>
    <m/>
    <m/>
    <m/>
    <x v="2"/>
    <x v="104"/>
    <m/>
    <x v="7"/>
    <s v="[]"/>
    <x v="1"/>
    <x v="1"/>
  </r>
  <r>
    <n v="0"/>
    <x v="24"/>
    <s v="True"/>
    <m/>
    <n v="0"/>
    <n v="0"/>
    <m/>
    <m/>
    <s v="USMF"/>
    <m/>
    <d v="2020-06-26T12:08:02"/>
    <m/>
    <d v="2020-06-26T00:00:00"/>
    <d v="2020-06-26T00:00:00"/>
    <m/>
    <x v="0"/>
    <m/>
    <m/>
    <m/>
    <x v="2"/>
    <x v="104"/>
    <m/>
    <x v="7"/>
    <s v="[]"/>
    <x v="1"/>
    <x v="1"/>
  </r>
  <r>
    <n v="0"/>
    <x v="24"/>
    <s v="True"/>
    <s v="new bank"/>
    <n v="0"/>
    <n v="0"/>
    <s v="2%D60"/>
    <d v="2020-08-25T00:00:00"/>
    <s v="USMF"/>
    <m/>
    <d v="2020-06-26T12:07:56"/>
    <m/>
    <d v="2020-06-26T00:00:00"/>
    <d v="2020-07-26T00:00:00"/>
    <m/>
    <x v="0"/>
    <s v="CHECK"/>
    <s v="Net30"/>
    <m/>
    <x v="2"/>
    <x v="104"/>
    <s v="US-105"/>
    <x v="13"/>
    <s v="[]"/>
    <x v="1"/>
    <x v="0"/>
  </r>
  <r>
    <n v="90"/>
    <x v="12"/>
    <s v="True"/>
    <s v="USD1"/>
    <n v="0"/>
    <n v="0"/>
    <s v="2%D30"/>
    <d v="2020-07-26T00:00:00"/>
    <s v="USMF"/>
    <m/>
    <d v="2020-06-26T10:28:05"/>
    <s v="USD"/>
    <d v="2020-06-26T00:00:00"/>
    <d v="2020-06-26T00:00:00"/>
    <s v="testiii"/>
    <x v="2"/>
    <s v="CHECK"/>
    <m/>
    <m/>
    <x v="2"/>
    <x v="104"/>
    <s v="1002"/>
    <x v="9"/>
    <s v="[]"/>
    <x v="0"/>
    <x v="0"/>
  </r>
  <r>
    <n v="500"/>
    <x v="22"/>
    <s v="True"/>
    <s v="IBAN1"/>
    <n v="0"/>
    <n v="0"/>
    <m/>
    <m/>
    <s v="USMF"/>
    <m/>
    <d v="2020-06-26T10:25:39"/>
    <s v="USD"/>
    <d v="2020-06-26T00:00:00"/>
    <d v="2020-07-26T00:00:00"/>
    <s v="REQ22"/>
    <x v="2"/>
    <s v="CHECK"/>
    <s v="Net30"/>
    <m/>
    <x v="3"/>
    <x v="104"/>
    <s v="BLOCKED VENDOR"/>
    <x v="6"/>
    <s v="[]"/>
    <x v="0"/>
    <x v="1"/>
  </r>
  <r>
    <n v="300"/>
    <x v="64"/>
    <s v="True"/>
    <s v="USD1"/>
    <n v="6"/>
    <n v="6"/>
    <s v="2%D30"/>
    <d v="2020-07-26T00:00:00"/>
    <s v="USMF"/>
    <m/>
    <d v="2020-06-26T10:22:32"/>
    <s v="USD"/>
    <d v="2020-06-26T00:00:00"/>
    <d v="2020-06-26T00:00:00"/>
    <s v="REQ21"/>
    <x v="2"/>
    <s v="CHECK"/>
    <m/>
    <m/>
    <x v="3"/>
    <x v="104"/>
    <s v="1002"/>
    <x v="9"/>
    <s v="[]"/>
    <x v="0"/>
    <x v="0"/>
  </r>
  <r>
    <n v="200"/>
    <x v="20"/>
    <s v="True"/>
    <s v="USD1"/>
    <n v="4"/>
    <n v="4"/>
    <s v="2%D30"/>
    <d v="2020-07-26T00:00:00"/>
    <s v="USMF"/>
    <m/>
    <d v="2020-06-26T10:19:22"/>
    <s v="USD"/>
    <d v="2020-06-26T00:00:00"/>
    <d v="2020-06-26T00:00:00"/>
    <s v="REQ20"/>
    <x v="2"/>
    <s v="CHECK"/>
    <m/>
    <m/>
    <x v="3"/>
    <x v="104"/>
    <s v="1002"/>
    <x v="9"/>
    <s v="[]"/>
    <x v="0"/>
    <x v="0"/>
  </r>
  <r>
    <n v="40"/>
    <x v="65"/>
    <s v="True"/>
    <s v="USD1"/>
    <n v="0.8"/>
    <n v="0.8"/>
    <s v="2%D30"/>
    <d v="2020-07-26T00:00:00"/>
    <s v="USMF"/>
    <m/>
    <d v="2020-06-26T10:10:19"/>
    <s v="USD"/>
    <d v="2020-06-26T00:00:00"/>
    <d v="2020-06-26T00:00:00"/>
    <s v="REQ18"/>
    <x v="2"/>
    <s v="CHECK"/>
    <m/>
    <m/>
    <x v="1"/>
    <x v="104"/>
    <s v="1002"/>
    <x v="9"/>
    <s v="[]"/>
    <x v="0"/>
    <x v="0"/>
  </r>
  <r>
    <n v="60"/>
    <x v="66"/>
    <s v="True"/>
    <s v="USD1"/>
    <n v="1.2"/>
    <n v="1.2"/>
    <s v="2%D30"/>
    <d v="2020-07-26T00:00:00"/>
    <s v="USMF"/>
    <m/>
    <d v="2020-06-26T10:06:35"/>
    <s v="USD"/>
    <d v="2020-06-26T00:00:00"/>
    <d v="2020-06-26T00:00:00"/>
    <s v="REQ17"/>
    <x v="2"/>
    <s v="CHECK"/>
    <m/>
    <m/>
    <x v="3"/>
    <x v="104"/>
    <s v="1002"/>
    <x v="9"/>
    <s v="[]"/>
    <x v="0"/>
    <x v="0"/>
  </r>
  <r>
    <n v="20"/>
    <x v="43"/>
    <s v="True"/>
    <s v="USD1"/>
    <n v="0.4"/>
    <n v="0.4"/>
    <s v="2%D30"/>
    <d v="2020-07-26T00:00:00"/>
    <s v="USMF"/>
    <m/>
    <d v="2020-06-26T10:02:52"/>
    <s v="USD"/>
    <d v="2020-06-26T00:00:00"/>
    <d v="2020-06-26T00:00:00"/>
    <s v="REQ16"/>
    <x v="2"/>
    <s v="CHECK"/>
    <m/>
    <m/>
    <x v="3"/>
    <x v="104"/>
    <s v="1002"/>
    <x v="9"/>
    <s v="[]"/>
    <x v="0"/>
    <x v="0"/>
  </r>
  <r>
    <n v="100"/>
    <x v="1"/>
    <s v="True"/>
    <s v="USD1"/>
    <n v="2"/>
    <n v="2"/>
    <s v="2%D30"/>
    <d v="2020-07-26T00:00:00"/>
    <s v="USMF"/>
    <m/>
    <d v="2020-06-26T08:45:23"/>
    <s v="USD"/>
    <d v="2020-06-26T00:00:00"/>
    <d v="2020-06-26T00:00:00"/>
    <s v="REQ15"/>
    <x v="2"/>
    <s v="CHECK"/>
    <m/>
    <m/>
    <x v="3"/>
    <x v="104"/>
    <s v="1002"/>
    <x v="9"/>
    <s v="[]"/>
    <x v="0"/>
    <x v="0"/>
  </r>
  <r>
    <n v="0"/>
    <x v="24"/>
    <s v="True"/>
    <s v="new bank"/>
    <n v="0"/>
    <n v="0"/>
    <s v="2%D60"/>
    <d v="2020-08-25T00:00:00"/>
    <s v="USMF"/>
    <m/>
    <d v="2020-06-26T08:44:21"/>
    <m/>
    <d v="2020-06-26T00:00:00"/>
    <d v="2020-07-26T00:00:00"/>
    <s v="change AP"/>
    <x v="2"/>
    <s v="CHECK"/>
    <s v="Net30"/>
    <m/>
    <x v="2"/>
    <x v="104"/>
    <s v="US-105"/>
    <x v="13"/>
    <s v="[]"/>
    <x v="1"/>
    <x v="0"/>
  </r>
  <r>
    <n v="100"/>
    <x v="1"/>
    <s v="True"/>
    <s v="USD1"/>
    <n v="0"/>
    <n v="0"/>
    <m/>
    <m/>
    <s v="USMF"/>
    <m/>
    <d v="2020-06-26T06:50:48"/>
    <s v="USD"/>
    <d v="2020-06-26T00:00:00"/>
    <d v="2020-06-26T00:00:00"/>
    <s v="REQ14"/>
    <x v="2"/>
    <s v="CHECK"/>
    <m/>
    <s v="igdkogkgokgpokokokfdpokpokkkk"/>
    <x v="3"/>
    <x v="104"/>
    <s v="1002"/>
    <x v="9"/>
    <s v="[]"/>
    <x v="0"/>
    <x v="1"/>
  </r>
  <r>
    <n v="10000"/>
    <x v="67"/>
    <s v="True"/>
    <s v="USD1"/>
    <n v="0"/>
    <n v="0"/>
    <s v="2%D30"/>
    <d v="2020-07-26T00:00:00"/>
    <s v="USMF"/>
    <m/>
    <d v="2020-06-26T06:36:45"/>
    <s v="USD"/>
    <d v="2020-06-26T00:00:00"/>
    <d v="2020-06-26T00:00:00"/>
    <s v="REQ12"/>
    <x v="2"/>
    <s v="CHECK"/>
    <m/>
    <m/>
    <x v="3"/>
    <x v="104"/>
    <s v="1002"/>
    <x v="9"/>
    <s v="[]"/>
    <x v="0"/>
    <x v="0"/>
  </r>
  <r>
    <n v="100"/>
    <x v="1"/>
    <s v="True"/>
    <s v="USD1"/>
    <n v="0"/>
    <n v="0"/>
    <m/>
    <m/>
    <s v="USMF"/>
    <m/>
    <d v="2020-06-26T06:19:36"/>
    <s v="USD"/>
    <d v="2020-06-26T00:00:00"/>
    <d v="2020-06-26T00:00:00"/>
    <s v="REQ11"/>
    <x v="2"/>
    <s v="CHECK"/>
    <m/>
    <m/>
    <x v="3"/>
    <x v="104"/>
    <s v="1002"/>
    <x v="9"/>
    <s v="[]"/>
    <x v="0"/>
    <x v="1"/>
  </r>
  <r>
    <n v="100"/>
    <x v="1"/>
    <s v="True"/>
    <s v="USD1"/>
    <n v="2"/>
    <n v="2"/>
    <s v="2%D30"/>
    <d v="2020-07-26T00:00:00"/>
    <s v="USMF"/>
    <m/>
    <d v="2020-06-26T06:15:48"/>
    <s v="USD"/>
    <d v="2020-06-26T00:00:00"/>
    <d v="2020-06-26T00:00:00"/>
    <s v="REQ10"/>
    <x v="2"/>
    <s v="CHECK"/>
    <m/>
    <m/>
    <x v="3"/>
    <x v="104"/>
    <s v="1002"/>
    <x v="9"/>
    <s v="[]"/>
    <x v="0"/>
    <x v="0"/>
  </r>
  <r>
    <n v="100"/>
    <x v="1"/>
    <s v="True"/>
    <s v="USD1"/>
    <n v="0.5"/>
    <n v="0.5"/>
    <s v="0.5%D30"/>
    <d v="2020-07-26T00:00:00"/>
    <s v="USMF"/>
    <m/>
    <d v="2020-06-26T05:54:59"/>
    <s v="EUR"/>
    <d v="2020-06-26T00:00:00"/>
    <d v="2020-06-26T00:00:00"/>
    <s v="REQ9"/>
    <x v="2"/>
    <s v="CHECK"/>
    <m/>
    <m/>
    <x v="3"/>
    <x v="104"/>
    <s v="1002"/>
    <x v="9"/>
    <s v="[]"/>
    <x v="0"/>
    <x v="0"/>
  </r>
  <r>
    <n v="100"/>
    <x v="1"/>
    <s v="True"/>
    <s v="USD1"/>
    <n v="0.5"/>
    <n v="0.5"/>
    <s v="0.5%D10"/>
    <d v="2020-07-06T00:00:00"/>
    <s v="USMF"/>
    <m/>
    <d v="2020-06-26T05:31:17"/>
    <s v="USD"/>
    <d v="2020-06-26T00:00:00"/>
    <d v="2020-06-26T00:00:00"/>
    <s v="REQ8"/>
    <x v="2"/>
    <s v="BRIDGING"/>
    <m/>
    <m/>
    <x v="3"/>
    <x v="104"/>
    <s v="1002"/>
    <x v="9"/>
    <s v="[]"/>
    <x v="0"/>
    <x v="0"/>
  </r>
  <r>
    <n v="100"/>
    <x v="1"/>
    <s v="True"/>
    <s v="USD1"/>
    <n v="0"/>
    <n v="0"/>
    <m/>
    <m/>
    <s v="USMF"/>
    <m/>
    <d v="2020-06-26T05:24:20"/>
    <s v="USD"/>
    <d v="2020-06-26T00:00:00"/>
    <d v="2020-06-26T00:00:00"/>
    <s v="REQ7"/>
    <x v="2"/>
    <s v="CHECK"/>
    <m/>
    <m/>
    <x v="3"/>
    <x v="104"/>
    <s v="1002"/>
    <x v="9"/>
    <s v="[]"/>
    <x v="0"/>
    <x v="1"/>
  </r>
  <r>
    <n v="100"/>
    <x v="1"/>
    <s v="True"/>
    <s v="USD1"/>
    <n v="0"/>
    <n v="0"/>
    <s v="2%D30"/>
    <d v="2020-07-26T00:00:00"/>
    <s v="USMF"/>
    <m/>
    <d v="2020-06-26T05:21:26"/>
    <s v="USD"/>
    <d v="2020-06-26T00:00:00"/>
    <d v="2020-06-26T00:00:00"/>
    <s v="REQ6"/>
    <x v="2"/>
    <s v="CHECK"/>
    <m/>
    <m/>
    <x v="1"/>
    <x v="104"/>
    <s v="1002"/>
    <x v="9"/>
    <s v="[]"/>
    <x v="0"/>
    <x v="0"/>
  </r>
  <r>
    <n v="50"/>
    <x v="68"/>
    <s v="True"/>
    <s v="USD1"/>
    <n v="1"/>
    <n v="1"/>
    <s v="2%D30"/>
    <d v="2020-07-26T00:00:00"/>
    <s v="USMF"/>
    <m/>
    <d v="2020-06-26T05:16:53"/>
    <s v="USD"/>
    <d v="2020-06-26T00:00:00"/>
    <d v="2020-06-26T00:00:00"/>
    <s v="REQ6"/>
    <x v="2"/>
    <s v="CHECK"/>
    <m/>
    <m/>
    <x v="3"/>
    <x v="104"/>
    <s v="1002"/>
    <x v="9"/>
    <s v="[]"/>
    <x v="0"/>
    <x v="0"/>
  </r>
  <r>
    <n v="50"/>
    <x v="68"/>
    <s v="True"/>
    <s v="USD1"/>
    <n v="0"/>
    <n v="0"/>
    <m/>
    <m/>
    <s v="USMF"/>
    <m/>
    <d v="2020-06-26T05:05:32"/>
    <s v="USD"/>
    <d v="2020-06-26T00:00:00"/>
    <d v="2020-06-26T00:00:00"/>
    <s v="REQ5"/>
    <x v="2"/>
    <s v="CHECK"/>
    <m/>
    <m/>
    <x v="3"/>
    <x v="104"/>
    <s v="1002"/>
    <x v="9"/>
    <s v="[]"/>
    <x v="0"/>
    <x v="1"/>
  </r>
  <r>
    <n v="100"/>
    <x v="1"/>
    <s v="True"/>
    <s v="USD1"/>
    <n v="0"/>
    <n v="0"/>
    <m/>
    <m/>
    <s v="USMF"/>
    <m/>
    <d v="2020-06-26T04:59:07"/>
    <s v="USD"/>
    <d v="2020-07-26T00:00:00"/>
    <d v="2020-06-26T00:00:00"/>
    <s v="REQ4"/>
    <x v="2"/>
    <s v="BRIDGING"/>
    <s v="Net30"/>
    <m/>
    <x v="3"/>
    <x v="104"/>
    <s v="DEFAULCODE"/>
    <x v="4"/>
    <s v="[]"/>
    <x v="0"/>
    <x v="1"/>
  </r>
  <r>
    <n v="50"/>
    <x v="68"/>
    <s v="True"/>
    <s v="USD1"/>
    <n v="0"/>
    <n v="0"/>
    <m/>
    <m/>
    <s v="USMF"/>
    <m/>
    <d v="2020-06-26T04:49:40"/>
    <s v="USD"/>
    <d v="2020-06-26T00:00:00"/>
    <d v="2020-06-26T00:00:00"/>
    <s v="REQ3"/>
    <x v="2"/>
    <s v="CHECK"/>
    <m/>
    <m/>
    <x v="3"/>
    <x v="104"/>
    <s v="1002"/>
    <x v="9"/>
    <s v="[]"/>
    <x v="0"/>
    <x v="1"/>
  </r>
  <r>
    <n v="50"/>
    <x v="68"/>
    <s v="True"/>
    <s v="USD1"/>
    <n v="1"/>
    <n v="1"/>
    <s v="2%D30"/>
    <d v="2020-07-26T00:00:00"/>
    <s v="USMF"/>
    <m/>
    <d v="2020-06-26T04:48:38"/>
    <s v="USD"/>
    <d v="2020-06-26T00:00:00"/>
    <d v="2020-06-26T00:00:00"/>
    <s v="SEQ2"/>
    <x v="2"/>
    <s v="CHECK"/>
    <m/>
    <m/>
    <x v="3"/>
    <x v="104"/>
    <s v="1002"/>
    <x v="9"/>
    <s v="[]"/>
    <x v="0"/>
    <x v="0"/>
  </r>
  <r>
    <n v="100"/>
    <x v="1"/>
    <s v="True"/>
    <s v="USD1"/>
    <n v="0"/>
    <n v="0"/>
    <m/>
    <m/>
    <s v="USMF"/>
    <m/>
    <d v="2020-06-26T04:23:58"/>
    <s v="USD"/>
    <d v="2020-06-26T00:00:00"/>
    <d v="2020-06-26T00:00:00"/>
    <s v="SEQ01"/>
    <x v="2"/>
    <s v="CHECK"/>
    <m/>
    <m/>
    <x v="2"/>
    <x v="104"/>
    <s v="1001"/>
    <x v="11"/>
    <s v="[]"/>
    <x v="0"/>
    <x v="1"/>
  </r>
  <r>
    <n v="1000"/>
    <x v="39"/>
    <s v="True"/>
    <s v="USD1"/>
    <n v="20"/>
    <n v="20"/>
    <s v="2%D30"/>
    <d v="2020-07-25T00:00:00"/>
    <s v="USMF"/>
    <m/>
    <d v="2020-06-25T15:04:14"/>
    <s v="USD"/>
    <d v="2020-06-25T00:00:00"/>
    <d v="2020-06-25T00:00:00"/>
    <s v="testtii"/>
    <x v="0"/>
    <s v="CHECK"/>
    <m/>
    <m/>
    <x v="3"/>
    <x v="105"/>
    <s v="1002"/>
    <x v="9"/>
    <s v="[]"/>
    <x v="0"/>
    <x v="0"/>
  </r>
  <r>
    <n v="1"/>
    <x v="29"/>
    <s v="True"/>
    <s v="USD1"/>
    <n v="0"/>
    <n v="0"/>
    <m/>
    <m/>
    <s v="USMF"/>
    <m/>
    <d v="2020-06-25T09:34:42"/>
    <s v="USD"/>
    <d v="2020-06-25T00:00:00"/>
    <d v="2020-06-25T00:00:00"/>
    <s v="REG1"/>
    <x v="2"/>
    <s v="CHECK"/>
    <m/>
    <m/>
    <x v="2"/>
    <x v="105"/>
    <s v="1002"/>
    <x v="9"/>
    <s v="[]"/>
    <x v="0"/>
    <x v="1"/>
  </r>
  <r>
    <n v="100"/>
    <x v="1"/>
    <s v="True"/>
    <s v="USD1"/>
    <n v="2"/>
    <n v="2"/>
    <s v="2%D07"/>
    <d v="2020-07-02T00:00:00"/>
    <s v="USMF"/>
    <m/>
    <d v="2020-06-25T09:32:01"/>
    <s v="USD"/>
    <d v="2020-06-25T00:00:00"/>
    <d v="2020-06-25T00:00:00"/>
    <s v="paymentrequ"/>
    <x v="2"/>
    <m/>
    <m/>
    <s v="6666"/>
    <x v="3"/>
    <x v="105"/>
    <s v="1002"/>
    <x v="9"/>
    <s v="[]"/>
    <x v="0"/>
    <x v="0"/>
  </r>
  <r>
    <n v="70"/>
    <x v="69"/>
    <s v="True"/>
    <s v="USD1"/>
    <n v="0"/>
    <n v="0"/>
    <m/>
    <m/>
    <s v="USMF"/>
    <m/>
    <d v="2020-06-25T08:52:57"/>
    <s v="USD"/>
    <d v="2020-06-25T00:00:00"/>
    <d v="2020-07-25T00:00:00"/>
    <s v="paymentREG1"/>
    <x v="2"/>
    <s v="CHECK"/>
    <s v="Net30"/>
    <m/>
    <x v="2"/>
    <x v="105"/>
    <s v="1002"/>
    <x v="9"/>
    <s v="[]"/>
    <x v="0"/>
    <x v="1"/>
  </r>
  <r>
    <n v="100"/>
    <x v="1"/>
    <s v="True"/>
    <s v="USD1"/>
    <n v="0.5"/>
    <n v="0.5"/>
    <s v="0.5%D10"/>
    <d v="2020-07-05T00:00:00"/>
    <s v="USMF"/>
    <m/>
    <d v="2020-06-25T08:22:16"/>
    <s v="USD"/>
    <d v="2020-06-25T00:00:00"/>
    <d v="2020-07-25T00:00:00"/>
    <s v="pmnt request1"/>
    <x v="2"/>
    <s v="CHECK"/>
    <s v="Net30"/>
    <s v="1111111333434355"/>
    <x v="1"/>
    <x v="105"/>
    <s v="1001"/>
    <x v="11"/>
    <s v="[]"/>
    <x v="0"/>
    <x v="0"/>
  </r>
  <r>
    <n v="1000"/>
    <x v="39"/>
    <s v="True"/>
    <s v="new bank"/>
    <n v="20"/>
    <n v="20"/>
    <s v="2%D60"/>
    <d v="2020-08-24T00:00:00"/>
    <s v="USMF"/>
    <m/>
    <d v="2020-06-25T07:52:34"/>
    <s v="USD"/>
    <d v="2020-06-25T00:00:00"/>
    <d v="2020-07-25T00:00:00"/>
    <s v="250620pmntreq2"/>
    <x v="2"/>
    <s v="CHECK"/>
    <s v="Net30"/>
    <m/>
    <x v="3"/>
    <x v="105"/>
    <s v="US-105"/>
    <x v="13"/>
    <s v="[]"/>
    <x v="0"/>
    <x v="0"/>
  </r>
  <r>
    <n v="90"/>
    <x v="12"/>
    <s v="True"/>
    <s v="USD1"/>
    <n v="0"/>
    <n v="0"/>
    <m/>
    <m/>
    <s v="USMF"/>
    <m/>
    <d v="2020-06-24T09:39:13"/>
    <s v="USD"/>
    <d v="2020-06-24T00:00:00"/>
    <d v="2020-06-24T00:00:00"/>
    <s v="testi2pmtReduest"/>
    <x v="2"/>
    <s v="CHECK"/>
    <m/>
    <m/>
    <x v="3"/>
    <x v="106"/>
    <s v="1002"/>
    <x v="9"/>
    <s v="[]"/>
    <x v="0"/>
    <x v="1"/>
  </r>
  <r>
    <n v="251"/>
    <x v="63"/>
    <s v="True"/>
    <s v="USD1"/>
    <n v="1.26"/>
    <n v="1.26"/>
    <s v="0.5%D10"/>
    <d v="2020-07-04T00:00:00"/>
    <s v="USMF"/>
    <m/>
    <d v="2020-06-24T09:38:38"/>
    <s v="USD"/>
    <d v="2020-06-24T00:00:00"/>
    <d v="2020-07-24T00:00:00"/>
    <s v="pmntReq_test_2"/>
    <x v="2"/>
    <s v="CHECK"/>
    <s v="Net30"/>
    <m/>
    <x v="2"/>
    <x v="106"/>
    <s v="1001"/>
    <x v="11"/>
    <s v="[]"/>
    <x v="0"/>
    <x v="0"/>
  </r>
  <r>
    <n v="70"/>
    <x v="69"/>
    <s v="True"/>
    <s v="USD1"/>
    <n v="1.4"/>
    <n v="1.4"/>
    <s v="2%D30"/>
    <d v="2020-07-24T00:00:00"/>
    <s v="USMF"/>
    <m/>
    <d v="2020-06-24T07:48:24"/>
    <s v="USD"/>
    <d v="2020-06-24T00:00:00"/>
    <d v="2020-06-24T00:00:00"/>
    <s v="testi1pmtReduest"/>
    <x v="2"/>
    <s v="CHECK"/>
    <m/>
    <m/>
    <x v="3"/>
    <x v="106"/>
    <s v="1002"/>
    <x v="9"/>
    <s v="[]"/>
    <x v="0"/>
    <x v="0"/>
  </r>
  <r>
    <n v="100"/>
    <x v="1"/>
    <s v="True"/>
    <s v="USD1"/>
    <n v="2"/>
    <n v="2"/>
    <s v="2%D30"/>
    <d v="2020-07-24T00:00:00"/>
    <s v="USMF"/>
    <m/>
    <d v="2020-06-24T07:34:15"/>
    <s v="USD"/>
    <d v="2020-06-24T00:00:00"/>
    <d v="2020-06-24T00:00:00"/>
    <s v="projecttest240620"/>
    <x v="0"/>
    <m/>
    <m/>
    <m/>
    <x v="2"/>
    <x v="106"/>
    <s v="1002"/>
    <x v="9"/>
    <s v="[]"/>
    <x v="0"/>
    <x v="0"/>
  </r>
  <r>
    <n v="100"/>
    <x v="1"/>
    <s v="True"/>
    <s v="USD1"/>
    <n v="2"/>
    <n v="2"/>
    <s v="2%D30"/>
    <d v="2020-07-24T00:00:00"/>
    <s v="USMF"/>
    <m/>
    <d v="2020-06-24T07:34:09"/>
    <s v="USD"/>
    <d v="2020-06-24T00:00:00"/>
    <d v="2020-06-24T00:00:00"/>
    <s v="project2/2640620"/>
    <x v="0"/>
    <m/>
    <m/>
    <m/>
    <x v="2"/>
    <x v="106"/>
    <s v="1002"/>
    <x v="9"/>
    <s v="[]"/>
    <x v="0"/>
    <x v="0"/>
  </r>
  <r>
    <n v="100"/>
    <x v="1"/>
    <s v="True"/>
    <s v="USD1"/>
    <n v="2"/>
    <n v="2"/>
    <s v="2%D30"/>
    <d v="2020-07-24T00:00:00"/>
    <s v="USMF"/>
    <m/>
    <d v="2020-06-24T07:34:04"/>
    <s v="USD"/>
    <d v="2020-06-24T00:00:00"/>
    <d v="2020-06-24T00:00:00"/>
    <s v="testingsuvi1"/>
    <x v="0"/>
    <m/>
    <m/>
    <m/>
    <x v="1"/>
    <x v="106"/>
    <s v="1002"/>
    <x v="9"/>
    <s v="[]"/>
    <x v="0"/>
    <x v="0"/>
  </r>
  <r>
    <n v="518.27"/>
    <x v="70"/>
    <s v="True"/>
    <s v="USD1"/>
    <n v="10.37"/>
    <n v="10.37"/>
    <s v="2%D30"/>
    <d v="2020-07-24T00:00:00"/>
    <s v="USMF"/>
    <m/>
    <d v="2020-06-24T07:33:58"/>
    <s v="USD"/>
    <d v="2020-06-24T00:00:00"/>
    <d v="2020-06-24T00:00:00"/>
    <s v="greencircletest"/>
    <x v="0"/>
    <m/>
    <m/>
    <m/>
    <x v="4"/>
    <x v="106"/>
    <s v="1002"/>
    <x v="9"/>
    <s v="[]"/>
    <x v="0"/>
    <x v="0"/>
  </r>
  <r>
    <n v="100"/>
    <x v="1"/>
    <s v="True"/>
    <s v="USD1"/>
    <n v="0.5"/>
    <n v="0.5"/>
    <s v="0.5%D10"/>
    <d v="2020-07-04T00:00:00"/>
    <s v="USMF"/>
    <m/>
    <d v="2020-06-24T07:33:52"/>
    <s v="USD"/>
    <d v="2020-06-24T00:00:00"/>
    <d v="2020-06-24T00:00:00"/>
    <s v="saidogoaigh"/>
    <x v="0"/>
    <m/>
    <m/>
    <m/>
    <x v="2"/>
    <x v="106"/>
    <s v="1002"/>
    <x v="9"/>
    <s v="[]"/>
    <x v="0"/>
    <x v="0"/>
  </r>
  <r>
    <n v="0"/>
    <x v="24"/>
    <s v="True"/>
    <m/>
    <n v="0"/>
    <n v="0"/>
    <m/>
    <m/>
    <s v="USMF"/>
    <m/>
    <d v="2020-06-24T07:24:41"/>
    <m/>
    <d v="2020-06-24T00:00:00"/>
    <d v="2020-06-24T00:00:00"/>
    <m/>
    <x v="0"/>
    <m/>
    <m/>
    <m/>
    <x v="2"/>
    <x v="106"/>
    <m/>
    <x v="7"/>
    <s v="[]"/>
    <x v="1"/>
    <x v="1"/>
  </r>
  <r>
    <n v="0"/>
    <x v="24"/>
    <s v="True"/>
    <m/>
    <n v="0"/>
    <n v="0"/>
    <m/>
    <m/>
    <s v="USMF"/>
    <m/>
    <d v="2020-06-24T07:24:32"/>
    <m/>
    <d v="2020-06-24T00:00:00"/>
    <d v="2020-06-24T00:00:00"/>
    <m/>
    <x v="0"/>
    <m/>
    <m/>
    <m/>
    <x v="2"/>
    <x v="106"/>
    <m/>
    <x v="7"/>
    <s v="[]"/>
    <x v="1"/>
    <x v="1"/>
  </r>
  <r>
    <n v="0"/>
    <x v="24"/>
    <s v="True"/>
    <m/>
    <n v="0"/>
    <n v="0"/>
    <m/>
    <m/>
    <s v="USMF"/>
    <m/>
    <d v="2020-06-24T07:24:24"/>
    <m/>
    <d v="2020-06-24T00:00:00"/>
    <d v="2020-06-24T00:00:00"/>
    <m/>
    <x v="0"/>
    <m/>
    <m/>
    <m/>
    <x v="2"/>
    <x v="106"/>
    <m/>
    <x v="7"/>
    <s v="[]"/>
    <x v="1"/>
    <x v="1"/>
  </r>
  <r>
    <n v="0"/>
    <x v="24"/>
    <s v="True"/>
    <m/>
    <n v="0"/>
    <n v="0"/>
    <m/>
    <m/>
    <s v="USMF"/>
    <m/>
    <d v="2020-06-24T07:24:16"/>
    <m/>
    <d v="2020-06-24T00:00:00"/>
    <d v="2020-06-24T00:00:00"/>
    <m/>
    <x v="0"/>
    <m/>
    <m/>
    <m/>
    <x v="2"/>
    <x v="106"/>
    <m/>
    <x v="7"/>
    <s v="[]"/>
    <x v="1"/>
    <x v="1"/>
  </r>
  <r>
    <n v="0"/>
    <x v="24"/>
    <s v="True"/>
    <m/>
    <n v="0"/>
    <n v="0"/>
    <m/>
    <m/>
    <s v="USMF"/>
    <m/>
    <d v="2020-06-24T07:24:07"/>
    <m/>
    <d v="2020-06-24T00:00:00"/>
    <d v="2020-06-24T00:00:00"/>
    <m/>
    <x v="0"/>
    <m/>
    <m/>
    <m/>
    <x v="2"/>
    <x v="106"/>
    <m/>
    <x v="7"/>
    <s v="[]"/>
    <x v="1"/>
    <x v="1"/>
  </r>
  <r>
    <n v="0"/>
    <x v="24"/>
    <s v="True"/>
    <m/>
    <n v="0"/>
    <n v="0"/>
    <m/>
    <m/>
    <s v="USMF"/>
    <m/>
    <d v="2020-06-24T07:23:58"/>
    <m/>
    <d v="2020-06-24T00:00:00"/>
    <d v="2020-06-24T00:00:00"/>
    <m/>
    <x v="0"/>
    <m/>
    <m/>
    <m/>
    <x v="2"/>
    <x v="106"/>
    <m/>
    <x v="7"/>
    <s v="[]"/>
    <x v="1"/>
    <x v="1"/>
  </r>
  <r>
    <n v="0"/>
    <x v="24"/>
    <s v="True"/>
    <m/>
    <n v="0"/>
    <n v="0"/>
    <m/>
    <m/>
    <s v="USMF"/>
    <m/>
    <d v="2020-06-24T07:23:48"/>
    <m/>
    <d v="2020-06-24T00:00:00"/>
    <d v="2020-06-24T00:00:00"/>
    <m/>
    <x v="0"/>
    <m/>
    <m/>
    <m/>
    <x v="2"/>
    <x v="106"/>
    <m/>
    <x v="7"/>
    <s v="[]"/>
    <x v="1"/>
    <x v="1"/>
  </r>
  <r>
    <n v="5"/>
    <x v="71"/>
    <s v="True"/>
    <s v="USD1"/>
    <n v="0.03"/>
    <n v="0.03"/>
    <s v="0.5%D10"/>
    <d v="2020-07-03T00:00:00"/>
    <s v="USMF"/>
    <s v="1234"/>
    <d v="2020-06-23T18:55:04"/>
    <s v="USD"/>
    <d v="2020-06-23T00:00:00"/>
    <d v="2020-07-08T00:00:00"/>
    <s v="pmntReq_test_1"/>
    <x v="2"/>
    <s v="CHECK"/>
    <s v="Net30"/>
    <s v="5678"/>
    <x v="2"/>
    <x v="107"/>
    <s v="1001"/>
    <x v="11"/>
    <s v="[]"/>
    <x v="0"/>
    <x v="0"/>
  </r>
  <r>
    <n v="100"/>
    <x v="1"/>
    <s v="True"/>
    <s v="USD1"/>
    <n v="2"/>
    <n v="2"/>
    <s v="2%D30"/>
    <d v="2020-07-17T00:00:00"/>
    <s v="USMF"/>
    <m/>
    <d v="2020-06-17T05:40:18"/>
    <s v="USD"/>
    <d v="2020-06-17T00:00:00"/>
    <d v="2020-06-17T00:00:00"/>
    <s v="batcttperror1"/>
    <x v="0"/>
    <m/>
    <m/>
    <m/>
    <x v="3"/>
    <x v="108"/>
    <s v="1002"/>
    <x v="9"/>
    <s v="[]"/>
    <x v="0"/>
    <x v="0"/>
  </r>
  <r>
    <n v="100"/>
    <x v="1"/>
    <s v="True"/>
    <s v="USD1"/>
    <n v="2"/>
    <n v="2"/>
    <s v="2%D30"/>
    <d v="2020-07-17T00:00:00"/>
    <s v="USMF"/>
    <m/>
    <d v="2020-06-17T05:40:12"/>
    <s v="USD"/>
    <d v="2020-06-17T00:00:00"/>
    <d v="2020-06-17T00:00:00"/>
    <s v="batchttp3"/>
    <x v="0"/>
    <m/>
    <m/>
    <m/>
    <x v="3"/>
    <x v="108"/>
    <s v="1002"/>
    <x v="9"/>
    <s v="[]"/>
    <x v="0"/>
    <x v="0"/>
  </r>
  <r>
    <n v="100"/>
    <x v="1"/>
    <s v="True"/>
    <s v="USD1"/>
    <n v="2"/>
    <n v="2"/>
    <s v="2%D30"/>
    <d v="2020-07-17T00:00:00"/>
    <s v="USMF"/>
    <m/>
    <d v="2020-06-17T05:40:06"/>
    <s v="USD"/>
    <d v="2020-06-17T00:00:00"/>
    <d v="2020-06-17T00:00:00"/>
    <s v="BATChttp2"/>
    <x v="0"/>
    <m/>
    <m/>
    <m/>
    <x v="3"/>
    <x v="108"/>
    <s v="1002"/>
    <x v="9"/>
    <s v="[]"/>
    <x v="0"/>
    <x v="0"/>
  </r>
  <r>
    <n v="100"/>
    <x v="1"/>
    <s v="True"/>
    <s v="USD1"/>
    <n v="2"/>
    <n v="2"/>
    <s v="2%D30"/>
    <d v="2020-07-17T00:00:00"/>
    <s v="USMF"/>
    <m/>
    <d v="2020-06-17T05:39:59"/>
    <s v="USD"/>
    <d v="2020-06-17T00:00:00"/>
    <d v="2020-06-17T00:00:00"/>
    <s v="batcttp4"/>
    <x v="0"/>
    <m/>
    <m/>
    <m/>
    <x v="3"/>
    <x v="108"/>
    <s v="1002"/>
    <x v="9"/>
    <s v="[]"/>
    <x v="0"/>
    <x v="0"/>
  </r>
  <r>
    <n v="146.1"/>
    <x v="59"/>
    <s v="True"/>
    <s v="USD1"/>
    <n v="2.92"/>
    <n v="2.92"/>
    <s v="2%D30"/>
    <d v="2020-07-17T00:00:00"/>
    <s v="USMF"/>
    <m/>
    <d v="2020-06-17T05:39:53"/>
    <s v="USD"/>
    <d v="2020-06-17T00:00:00"/>
    <d v="2020-06-17T00:00:00"/>
    <s v="batchttp5"/>
    <x v="1"/>
    <m/>
    <m/>
    <m/>
    <x v="3"/>
    <x v="108"/>
    <s v="1002"/>
    <x v="9"/>
    <s v="[]"/>
    <x v="0"/>
    <x v="0"/>
  </r>
  <r>
    <n v="14.61"/>
    <x v="72"/>
    <s v="True"/>
    <s v="USD1"/>
    <n v="0.28999999999999998"/>
    <n v="0.28999999999999998"/>
    <s v="2%D30"/>
    <d v="2020-07-17T00:00:00"/>
    <s v="USMF"/>
    <m/>
    <d v="2020-06-17T05:39:47"/>
    <s v="USD"/>
    <d v="2020-06-17T00:00:00"/>
    <d v="2020-06-17T00:00:00"/>
    <s v="batcttp6"/>
    <x v="1"/>
    <m/>
    <m/>
    <m/>
    <x v="3"/>
    <x v="108"/>
    <s v="1002"/>
    <x v="9"/>
    <s v="[]"/>
    <x v="0"/>
    <x v="0"/>
  </r>
  <r>
    <n v="100"/>
    <x v="1"/>
    <s v="True"/>
    <s v="USD1"/>
    <n v="2"/>
    <n v="2"/>
    <s v="2%D30"/>
    <d v="2020-07-17T00:00:00"/>
    <s v="USMF"/>
    <m/>
    <d v="2020-06-17T05:39:40"/>
    <s v="USD"/>
    <d v="2020-06-17T00:00:00"/>
    <d v="2020-06-17T00:00:00"/>
    <s v="batchttp7"/>
    <x v="0"/>
    <m/>
    <m/>
    <m/>
    <x v="3"/>
    <x v="108"/>
    <s v="1002"/>
    <x v="9"/>
    <s v="[]"/>
    <x v="0"/>
    <x v="0"/>
  </r>
  <r>
    <n v="100"/>
    <x v="1"/>
    <s v="True"/>
    <s v="USD1"/>
    <n v="2"/>
    <n v="2"/>
    <s v="2%D30"/>
    <d v="2020-07-17T00:00:00"/>
    <s v="USMF"/>
    <m/>
    <d v="2020-06-17T05:39:34"/>
    <s v="USD"/>
    <d v="2020-06-17T00:00:00"/>
    <d v="2020-06-17T00:00:00"/>
    <s v="batchttp8"/>
    <x v="0"/>
    <m/>
    <m/>
    <m/>
    <x v="3"/>
    <x v="108"/>
    <s v="1002"/>
    <x v="9"/>
    <s v="[]"/>
    <x v="0"/>
    <x v="0"/>
  </r>
  <r>
    <n v="0"/>
    <x v="24"/>
    <s v="True"/>
    <s v="USD1"/>
    <n v="0"/>
    <n v="0"/>
    <s v="2%D30"/>
    <d v="2020-07-17T00:00:00"/>
    <s v="USMF"/>
    <m/>
    <d v="2020-06-17T05:39:28"/>
    <m/>
    <d v="2020-06-17T00:00:00"/>
    <d v="2020-06-17T00:00:00"/>
    <m/>
    <x v="0"/>
    <m/>
    <m/>
    <m/>
    <x v="2"/>
    <x v="108"/>
    <s v="1002"/>
    <x v="9"/>
    <s v="[]"/>
    <x v="1"/>
    <x v="0"/>
  </r>
  <r>
    <n v="100"/>
    <x v="1"/>
    <s v="True"/>
    <s v="USD1"/>
    <n v="2"/>
    <n v="2"/>
    <s v="2%D30"/>
    <d v="2020-07-17T00:00:00"/>
    <s v="USMF"/>
    <m/>
    <d v="2020-06-17T05:39:22"/>
    <s v="USD"/>
    <d v="2020-06-17T00:00:00"/>
    <d v="2020-06-17T00:00:00"/>
    <s v="projectheadertest"/>
    <x v="0"/>
    <m/>
    <m/>
    <m/>
    <x v="2"/>
    <x v="108"/>
    <s v="1002"/>
    <x v="9"/>
    <s v="[]"/>
    <x v="0"/>
    <x v="0"/>
  </r>
  <r>
    <n v="0"/>
    <x v="24"/>
    <s v="True"/>
    <m/>
    <n v="0"/>
    <n v="0"/>
    <m/>
    <m/>
    <s v="USMF"/>
    <m/>
    <d v="2020-06-17T05:39:15"/>
    <m/>
    <d v="2020-06-17T00:00:00"/>
    <d v="2020-06-17T00:00:00"/>
    <m/>
    <x v="0"/>
    <m/>
    <m/>
    <m/>
    <x v="2"/>
    <x v="108"/>
    <m/>
    <x v="7"/>
    <s v="[]"/>
    <x v="1"/>
    <x v="1"/>
  </r>
  <r>
    <n v="0"/>
    <x v="24"/>
    <s v="True"/>
    <m/>
    <n v="0"/>
    <n v="0"/>
    <m/>
    <m/>
    <s v="USMF"/>
    <m/>
    <d v="2020-06-17T05:39:09"/>
    <m/>
    <d v="2020-06-17T00:00:00"/>
    <d v="2020-06-17T00:00:00"/>
    <m/>
    <x v="0"/>
    <m/>
    <m/>
    <m/>
    <x v="2"/>
    <x v="108"/>
    <m/>
    <x v="7"/>
    <s v="[]"/>
    <x v="1"/>
    <x v="1"/>
  </r>
  <r>
    <n v="0"/>
    <x v="24"/>
    <s v="True"/>
    <m/>
    <n v="0"/>
    <n v="0"/>
    <m/>
    <m/>
    <s v="USMF"/>
    <m/>
    <d v="2020-06-15T06:08:51"/>
    <m/>
    <d v="2020-06-15T00:00:00"/>
    <d v="2020-06-15T00:00:00"/>
    <m/>
    <x v="0"/>
    <m/>
    <m/>
    <m/>
    <x v="2"/>
    <x v="109"/>
    <m/>
    <x v="7"/>
    <s v="[]"/>
    <x v="1"/>
    <x v="1"/>
  </r>
  <r>
    <n v="0"/>
    <x v="24"/>
    <s v="True"/>
    <m/>
    <n v="0"/>
    <n v="0"/>
    <m/>
    <m/>
    <s v="USMF"/>
    <m/>
    <d v="2020-06-11T07:55:25"/>
    <m/>
    <d v="2020-06-11T00:00:00"/>
    <d v="2020-06-11T00:00:00"/>
    <m/>
    <x v="0"/>
    <m/>
    <m/>
    <m/>
    <x v="2"/>
    <x v="110"/>
    <m/>
    <x v="7"/>
    <s v="[]"/>
    <x v="1"/>
    <x v="1"/>
  </r>
  <r>
    <n v="100"/>
    <x v="1"/>
    <s v="True"/>
    <s v="USD1"/>
    <n v="2"/>
    <n v="2"/>
    <s v="2%D30"/>
    <d v="2020-07-11T00:00:00"/>
    <s v="USMF"/>
    <m/>
    <d v="2020-06-11T07:55:19"/>
    <s v="USD"/>
    <d v="2020-06-11T00:00:00"/>
    <d v="2020-06-11T00:00:00"/>
    <s v="AMO11062020-55"/>
    <x v="0"/>
    <m/>
    <m/>
    <m/>
    <x v="4"/>
    <x v="110"/>
    <s v="1002"/>
    <x v="9"/>
    <s v="[]"/>
    <x v="0"/>
    <x v="0"/>
  </r>
  <r>
    <n v="100"/>
    <x v="1"/>
    <s v="True"/>
    <s v="USD1"/>
    <n v="2"/>
    <n v="2"/>
    <s v="2%D30"/>
    <d v="2020-07-11T00:00:00"/>
    <s v="USMF"/>
    <m/>
    <d v="2020-06-11T07:55:14"/>
    <s v="USD"/>
    <d v="2020-06-11T00:00:00"/>
    <d v="2020-06-11T00:00:00"/>
    <s v="AMO11062020-66"/>
    <x v="0"/>
    <m/>
    <m/>
    <m/>
    <x v="4"/>
    <x v="110"/>
    <s v="1002"/>
    <x v="9"/>
    <s v="[]"/>
    <x v="0"/>
    <x v="0"/>
  </r>
  <r>
    <n v="100"/>
    <x v="1"/>
    <s v="True"/>
    <s v="USD1"/>
    <n v="2"/>
    <n v="2"/>
    <s v="2%D30"/>
    <d v="2020-07-11T00:00:00"/>
    <s v="USMF"/>
    <m/>
    <d v="2020-06-11T07:55:08"/>
    <s v="USD"/>
    <d v="2020-06-11T00:00:00"/>
    <d v="2020-06-11T00:00:00"/>
    <s v="AMO11062020-77"/>
    <x v="0"/>
    <m/>
    <m/>
    <m/>
    <x v="1"/>
    <x v="110"/>
    <s v="1002"/>
    <x v="9"/>
    <s v="[]"/>
    <x v="0"/>
    <x v="0"/>
  </r>
  <r>
    <n v="0"/>
    <x v="24"/>
    <s v="True"/>
    <m/>
    <n v="0"/>
    <n v="0"/>
    <m/>
    <m/>
    <s v="USMF"/>
    <m/>
    <d v="2020-06-11T07:55:02"/>
    <m/>
    <d v="2020-06-11T00:00:00"/>
    <d v="2020-06-11T00:00:00"/>
    <m/>
    <x v="0"/>
    <m/>
    <m/>
    <m/>
    <x v="2"/>
    <x v="110"/>
    <m/>
    <x v="7"/>
    <s v="[]"/>
    <x v="1"/>
    <x v="1"/>
  </r>
  <r>
    <n v="0"/>
    <x v="24"/>
    <s v="True"/>
    <m/>
    <n v="0"/>
    <n v="0"/>
    <m/>
    <m/>
    <s v="USMF"/>
    <m/>
    <d v="2020-06-11T07:54:56"/>
    <m/>
    <d v="2020-06-11T00:00:00"/>
    <d v="2020-06-11T00:00:00"/>
    <m/>
    <x v="0"/>
    <m/>
    <m/>
    <m/>
    <x v="2"/>
    <x v="110"/>
    <m/>
    <x v="7"/>
    <s v="[]"/>
    <x v="1"/>
    <x v="1"/>
  </r>
  <r>
    <n v="0"/>
    <x v="24"/>
    <s v="True"/>
    <m/>
    <n v="0"/>
    <n v="0"/>
    <m/>
    <m/>
    <s v="USMF"/>
    <m/>
    <d v="2020-06-11T07:54:49"/>
    <m/>
    <d v="2020-06-11T00:00:00"/>
    <d v="2020-06-11T00:00:00"/>
    <m/>
    <x v="0"/>
    <m/>
    <m/>
    <m/>
    <x v="2"/>
    <x v="110"/>
    <m/>
    <x v="7"/>
    <s v="[]"/>
    <x v="1"/>
    <x v="1"/>
  </r>
  <r>
    <n v="0"/>
    <x v="24"/>
    <s v="True"/>
    <m/>
    <n v="0"/>
    <n v="0"/>
    <m/>
    <m/>
    <s v="USMF"/>
    <m/>
    <d v="2020-06-11T07:54:43"/>
    <m/>
    <d v="2020-06-11T00:00:00"/>
    <d v="2020-06-11T00:00:00"/>
    <m/>
    <x v="0"/>
    <m/>
    <m/>
    <m/>
    <x v="2"/>
    <x v="110"/>
    <m/>
    <x v="7"/>
    <s v="[]"/>
    <x v="1"/>
    <x v="1"/>
  </r>
  <r>
    <n v="100"/>
    <x v="1"/>
    <s v="True"/>
    <s v="USD1"/>
    <n v="2"/>
    <n v="2"/>
    <s v="2%D30"/>
    <d v="2020-07-11T00:00:00"/>
    <s v="USMF"/>
    <m/>
    <d v="2020-06-11T07:54:38"/>
    <s v="USD"/>
    <d v="2020-06-11T00:00:00"/>
    <d v="2020-06-11T00:00:00"/>
    <s v="110620sve1"/>
    <x v="0"/>
    <m/>
    <m/>
    <m/>
    <x v="4"/>
    <x v="110"/>
    <s v="1002"/>
    <x v="9"/>
    <s v="[]"/>
    <x v="0"/>
    <x v="0"/>
  </r>
  <r>
    <n v="0"/>
    <x v="24"/>
    <s v="True"/>
    <m/>
    <n v="0"/>
    <n v="0"/>
    <m/>
    <m/>
    <s v="USMF"/>
    <m/>
    <d v="2020-06-11T07:54:32"/>
    <m/>
    <d v="2020-06-11T00:00:00"/>
    <d v="2020-06-11T00:00:00"/>
    <m/>
    <x v="0"/>
    <m/>
    <m/>
    <m/>
    <x v="2"/>
    <x v="110"/>
    <m/>
    <x v="7"/>
    <s v="[]"/>
    <x v="1"/>
    <x v="1"/>
  </r>
  <r>
    <n v="0"/>
    <x v="24"/>
    <s v="True"/>
    <m/>
    <n v="0"/>
    <n v="0"/>
    <m/>
    <m/>
    <s v="USMF"/>
    <m/>
    <d v="2020-06-11T07:54:26"/>
    <m/>
    <d v="2020-06-11T00:00:00"/>
    <d v="2020-06-11T00:00:00"/>
    <m/>
    <x v="0"/>
    <m/>
    <m/>
    <m/>
    <x v="2"/>
    <x v="110"/>
    <m/>
    <x v="7"/>
    <s v="[]"/>
    <x v="1"/>
    <x v="1"/>
  </r>
  <r>
    <n v="150"/>
    <x v="52"/>
    <s v="True"/>
    <s v="new bank"/>
    <n v="3"/>
    <n v="3"/>
    <s v="2%D60"/>
    <d v="2020-08-09T00:00:00"/>
    <s v="USMF"/>
    <m/>
    <d v="2020-06-10T13:57:37"/>
    <s v="UAH"/>
    <d v="2020-06-10T00:00:00"/>
    <d v="2020-07-10T00:00:00"/>
    <s v="55555"/>
    <x v="0"/>
    <s v="CHECK"/>
    <s v="Net30"/>
    <m/>
    <x v="4"/>
    <x v="111"/>
    <s v="US-105"/>
    <x v="13"/>
    <s v="[]"/>
    <x v="0"/>
    <x v="0"/>
  </r>
  <r>
    <n v="0"/>
    <x v="24"/>
    <s v="True"/>
    <m/>
    <n v="0"/>
    <n v="0"/>
    <m/>
    <m/>
    <s v="USMF"/>
    <m/>
    <d v="2020-06-10T13:40:07"/>
    <m/>
    <d v="2020-06-10T00:00:00"/>
    <d v="2020-06-10T00:00:00"/>
    <m/>
    <x v="0"/>
    <m/>
    <m/>
    <m/>
    <x v="2"/>
    <x v="111"/>
    <m/>
    <x v="7"/>
    <s v="[]"/>
    <x v="1"/>
    <x v="1"/>
  </r>
  <r>
    <n v="150"/>
    <x v="52"/>
    <s v="True"/>
    <s v="new bank"/>
    <n v="3"/>
    <n v="3"/>
    <s v="2%D60"/>
    <d v="2020-08-09T00:00:00"/>
    <s v="USMF"/>
    <m/>
    <d v="2020-06-10T11:28:30"/>
    <s v="UAH"/>
    <d v="2020-06-10T00:00:00"/>
    <d v="2020-07-10T00:00:00"/>
    <s v="RobotFramework_jjgkphzrvi"/>
    <x v="0"/>
    <s v="CHECK"/>
    <s v="Net30"/>
    <m/>
    <x v="4"/>
    <x v="111"/>
    <s v="US-105"/>
    <x v="13"/>
    <s v="[]"/>
    <x v="0"/>
    <x v="0"/>
  </r>
  <r>
    <n v="0"/>
    <x v="24"/>
    <s v="True"/>
    <m/>
    <n v="0"/>
    <n v="0"/>
    <m/>
    <m/>
    <s v="USMF"/>
    <m/>
    <d v="2020-06-10T11:28:15"/>
    <m/>
    <d v="2020-06-10T00:00:00"/>
    <d v="2020-06-10T00:00:00"/>
    <m/>
    <x v="1"/>
    <m/>
    <m/>
    <m/>
    <x v="2"/>
    <x v="111"/>
    <m/>
    <x v="7"/>
    <s v="[]"/>
    <x v="1"/>
    <x v="1"/>
  </r>
  <r>
    <n v="100"/>
    <x v="1"/>
    <s v="True"/>
    <s v="USD1"/>
    <n v="0.5"/>
    <n v="0.5"/>
    <s v="0.5%D10"/>
    <d v="2020-06-18T00:00:00"/>
    <s v="USMF"/>
    <m/>
    <d v="2020-06-08T12:46:48"/>
    <s v="USD"/>
    <d v="2020-06-08T00:00:00"/>
    <d v="2020-07-08T00:00:00"/>
    <s v="delegatesuvi10"/>
    <x v="0"/>
    <s v="CHECK"/>
    <s v="Net30"/>
    <m/>
    <x v="2"/>
    <x v="112"/>
    <s v="1001"/>
    <x v="11"/>
    <s v="[]"/>
    <x v="0"/>
    <x v="0"/>
  </r>
  <r>
    <n v="100"/>
    <x v="1"/>
    <s v="True"/>
    <s v="USD1"/>
    <n v="2"/>
    <n v="2"/>
    <s v="2%D30"/>
    <d v="2020-07-08T00:00:00"/>
    <s v="USMF"/>
    <m/>
    <d v="2020-06-08T12:46:42"/>
    <s v="USD"/>
    <d v="2020-06-08T00:00:00"/>
    <d v="2020-06-08T00:00:00"/>
    <s v="delegatesuvi11"/>
    <x v="0"/>
    <m/>
    <m/>
    <m/>
    <x v="4"/>
    <x v="112"/>
    <s v="1002"/>
    <x v="9"/>
    <s v="[]"/>
    <x v="0"/>
    <x v="0"/>
  </r>
  <r>
    <n v="0"/>
    <x v="24"/>
    <s v="True"/>
    <m/>
    <n v="0"/>
    <n v="0"/>
    <m/>
    <m/>
    <s v="USMF"/>
    <m/>
    <d v="2020-06-08T12:46:36"/>
    <m/>
    <d v="2020-06-08T00:00:00"/>
    <d v="2020-06-08T00:00:00"/>
    <m/>
    <x v="0"/>
    <m/>
    <m/>
    <m/>
    <x v="2"/>
    <x v="112"/>
    <m/>
    <x v="7"/>
    <s v="[]"/>
    <x v="1"/>
    <x v="1"/>
  </r>
  <r>
    <n v="100"/>
    <x v="1"/>
    <s v="True"/>
    <s v="USD1"/>
    <n v="2"/>
    <n v="2"/>
    <s v="2%D30"/>
    <d v="2020-07-08T00:00:00"/>
    <s v="USMF"/>
    <m/>
    <d v="2020-06-08T12:46:30"/>
    <s v="USD"/>
    <d v="2020-06-08T00:00:00"/>
    <d v="2020-06-08T00:00:00"/>
    <s v="demodemodmoemdoe"/>
    <x v="0"/>
    <m/>
    <m/>
    <m/>
    <x v="3"/>
    <x v="112"/>
    <s v="1002"/>
    <x v="9"/>
    <s v="[]"/>
    <x v="0"/>
    <x v="0"/>
  </r>
  <r>
    <n v="0"/>
    <x v="24"/>
    <s v="True"/>
    <m/>
    <n v="0"/>
    <n v="0"/>
    <m/>
    <m/>
    <s v="USMF"/>
    <m/>
    <d v="2020-06-08T12:46:24"/>
    <m/>
    <d v="2020-06-08T00:00:00"/>
    <d v="2020-06-08T00:00:00"/>
    <m/>
    <x v="0"/>
    <m/>
    <m/>
    <m/>
    <x v="2"/>
    <x v="112"/>
    <m/>
    <x v="7"/>
    <s v="[]"/>
    <x v="1"/>
    <x v="1"/>
  </r>
  <r>
    <n v="0"/>
    <x v="24"/>
    <s v="True"/>
    <m/>
    <n v="0"/>
    <n v="0"/>
    <m/>
    <m/>
    <s v="USMF"/>
    <m/>
    <d v="2020-06-08T12:46:18"/>
    <m/>
    <d v="2020-06-08T00:00:00"/>
    <d v="2020-06-08T00:00:00"/>
    <m/>
    <x v="0"/>
    <m/>
    <m/>
    <m/>
    <x v="2"/>
    <x v="112"/>
    <m/>
    <x v="7"/>
    <s v="[]"/>
    <x v="1"/>
    <x v="1"/>
  </r>
  <r>
    <n v="0"/>
    <x v="24"/>
    <s v="True"/>
    <m/>
    <n v="0"/>
    <n v="0"/>
    <m/>
    <m/>
    <s v="USMF"/>
    <m/>
    <d v="2020-06-08T12:46:12"/>
    <m/>
    <d v="2020-06-08T00:00:00"/>
    <d v="2020-06-08T00:00:00"/>
    <m/>
    <x v="0"/>
    <m/>
    <m/>
    <m/>
    <x v="2"/>
    <x v="112"/>
    <m/>
    <x v="7"/>
    <s v="[]"/>
    <x v="1"/>
    <x v="1"/>
  </r>
  <r>
    <n v="0"/>
    <x v="24"/>
    <s v="True"/>
    <m/>
    <n v="0"/>
    <n v="0"/>
    <m/>
    <m/>
    <s v="USMF"/>
    <m/>
    <d v="2020-06-08T12:46:06"/>
    <m/>
    <d v="2020-06-08T00:00:00"/>
    <d v="2020-06-08T00:00:00"/>
    <m/>
    <x v="0"/>
    <m/>
    <m/>
    <m/>
    <x v="2"/>
    <x v="112"/>
    <m/>
    <x v="7"/>
    <s v="[]"/>
    <x v="1"/>
    <x v="1"/>
  </r>
  <r>
    <n v="0"/>
    <x v="24"/>
    <s v="True"/>
    <m/>
    <n v="0"/>
    <n v="0"/>
    <m/>
    <m/>
    <s v="USMF"/>
    <m/>
    <d v="2020-06-08T12:46:00"/>
    <m/>
    <d v="2020-06-08T00:00:00"/>
    <d v="2020-06-08T00:00:00"/>
    <m/>
    <x v="0"/>
    <m/>
    <m/>
    <m/>
    <x v="2"/>
    <x v="112"/>
    <m/>
    <x v="7"/>
    <s v="[]"/>
    <x v="1"/>
    <x v="1"/>
  </r>
  <r>
    <n v="100"/>
    <x v="1"/>
    <s v="True"/>
    <s v="USD1"/>
    <n v="2"/>
    <n v="2"/>
    <s v="2%D30"/>
    <d v="2020-07-08T00:00:00"/>
    <s v="USMF"/>
    <m/>
    <d v="2020-06-08T12:45:55"/>
    <s v="USD"/>
    <d v="2020-06-08T00:00:00"/>
    <d v="2020-06-08T00:00:00"/>
    <s v="Delegatesuvi9"/>
    <x v="0"/>
    <m/>
    <m/>
    <m/>
    <x v="4"/>
    <x v="112"/>
    <s v="1002"/>
    <x v="9"/>
    <s v="[]"/>
    <x v="0"/>
    <x v="0"/>
  </r>
  <r>
    <n v="0"/>
    <x v="24"/>
    <s v="True"/>
    <m/>
    <n v="0"/>
    <n v="0"/>
    <m/>
    <m/>
    <s v="USMF"/>
    <m/>
    <d v="2020-06-08T12:45:49"/>
    <m/>
    <d v="2020-06-08T00:00:00"/>
    <d v="2020-06-08T00:00:00"/>
    <m/>
    <x v="0"/>
    <m/>
    <m/>
    <m/>
    <x v="2"/>
    <x v="112"/>
    <m/>
    <x v="7"/>
    <s v="[]"/>
    <x v="1"/>
    <x v="1"/>
  </r>
  <r>
    <n v="0"/>
    <x v="24"/>
    <s v="True"/>
    <m/>
    <n v="0"/>
    <n v="0"/>
    <m/>
    <m/>
    <s v="USMF"/>
    <m/>
    <d v="2020-06-08T12:45:43"/>
    <m/>
    <d v="2020-06-08T00:00:00"/>
    <d v="2020-06-08T00:00:00"/>
    <m/>
    <x v="0"/>
    <m/>
    <m/>
    <m/>
    <x v="2"/>
    <x v="112"/>
    <m/>
    <x v="7"/>
    <s v="[]"/>
    <x v="1"/>
    <x v="1"/>
  </r>
  <r>
    <n v="100"/>
    <x v="1"/>
    <s v="True"/>
    <s v="USD1"/>
    <n v="2"/>
    <n v="2"/>
    <s v="2%D30"/>
    <d v="2020-07-08T00:00:00"/>
    <s v="USMF"/>
    <m/>
    <d v="2020-06-08T11:02:30"/>
    <s v="USD"/>
    <d v="2020-06-08T00:00:00"/>
    <d v="2020-06-08T00:00:00"/>
    <s v="delegatesuvi2"/>
    <x v="0"/>
    <m/>
    <m/>
    <m/>
    <x v="3"/>
    <x v="112"/>
    <s v="1002"/>
    <x v="9"/>
    <s v="[]"/>
    <x v="0"/>
    <x v="0"/>
  </r>
  <r>
    <n v="100"/>
    <x v="1"/>
    <s v="True"/>
    <s v="USD1"/>
    <n v="2"/>
    <n v="2"/>
    <s v="2%D30"/>
    <d v="2020-07-08T00:00:00"/>
    <s v="USMF"/>
    <m/>
    <d v="2020-06-08T11:02:24"/>
    <s v="USD"/>
    <d v="2020-06-08T00:00:00"/>
    <d v="2020-06-08T00:00:00"/>
    <s v="delegatesuvi3"/>
    <x v="0"/>
    <m/>
    <m/>
    <m/>
    <x v="3"/>
    <x v="112"/>
    <s v="1002"/>
    <x v="9"/>
    <s v="[]"/>
    <x v="0"/>
    <x v="0"/>
  </r>
  <r>
    <n v="100"/>
    <x v="1"/>
    <s v="True"/>
    <s v="USD1"/>
    <n v="2"/>
    <n v="2"/>
    <s v="2%D30"/>
    <d v="2020-07-08T00:00:00"/>
    <s v="USMF"/>
    <m/>
    <d v="2020-06-08T11:02:17"/>
    <s v="USD"/>
    <d v="2020-06-08T00:00:00"/>
    <d v="2020-06-08T00:00:00"/>
    <s v="delegatesuvi4"/>
    <x v="0"/>
    <m/>
    <m/>
    <m/>
    <x v="1"/>
    <x v="112"/>
    <s v="1002"/>
    <x v="9"/>
    <s v="[]"/>
    <x v="0"/>
    <x v="0"/>
  </r>
  <r>
    <n v="100"/>
    <x v="1"/>
    <s v="True"/>
    <s v="USD1"/>
    <n v="2"/>
    <n v="2"/>
    <s v="2%D30"/>
    <d v="2020-07-08T00:00:00"/>
    <s v="USMF"/>
    <m/>
    <d v="2020-06-08T11:02:11"/>
    <s v="USD"/>
    <d v="2020-06-08T00:00:00"/>
    <d v="2020-06-08T00:00:00"/>
    <s v="sdajgpaoid"/>
    <x v="0"/>
    <m/>
    <m/>
    <m/>
    <x v="4"/>
    <x v="112"/>
    <s v="1002"/>
    <x v="9"/>
    <s v="[]"/>
    <x v="0"/>
    <x v="0"/>
  </r>
  <r>
    <n v="100"/>
    <x v="1"/>
    <s v="True"/>
    <s v="USD1"/>
    <n v="2"/>
    <n v="2"/>
    <s v="2%D30"/>
    <d v="2020-07-08T00:00:00"/>
    <s v="USMF"/>
    <m/>
    <d v="2020-06-08T11:02:05"/>
    <s v="USD"/>
    <d v="2020-06-08T00:00:00"/>
    <d v="2020-06-08T00:00:00"/>
    <s v="tÃ¤ppÃ¤testi"/>
    <x v="0"/>
    <m/>
    <m/>
    <m/>
    <x v="1"/>
    <x v="112"/>
    <s v="1002"/>
    <x v="9"/>
    <s v="[]"/>
    <x v="0"/>
    <x v="0"/>
  </r>
  <r>
    <n v="100"/>
    <x v="1"/>
    <s v="True"/>
    <s v="USD1"/>
    <n v="2"/>
    <n v="2"/>
    <s v="2%D30"/>
    <d v="2020-07-08T00:00:00"/>
    <s v="USMF"/>
    <m/>
    <d v="2020-06-08T11:01:59"/>
    <s v="USD"/>
    <d v="2020-06-08T00:00:00"/>
    <d v="2020-06-08T00:00:00"/>
    <s v="ykjktesojtapodsg"/>
    <x v="0"/>
    <m/>
    <m/>
    <m/>
    <x v="4"/>
    <x v="112"/>
    <s v="1002"/>
    <x v="9"/>
    <s v="[]"/>
    <x v="0"/>
    <x v="0"/>
  </r>
  <r>
    <n v="100"/>
    <x v="1"/>
    <s v="True"/>
    <s v="USD1"/>
    <n v="2"/>
    <n v="2"/>
    <s v="2%D30"/>
    <d v="2020-07-08T00:00:00"/>
    <s v="USMF"/>
    <m/>
    <d v="2020-06-08T11:01:53"/>
    <s v="USD"/>
    <d v="2020-06-08T00:00:00"/>
    <d v="2020-06-08T00:00:00"/>
    <s v="delegatesuvi5"/>
    <x v="0"/>
    <m/>
    <m/>
    <m/>
    <x v="4"/>
    <x v="112"/>
    <s v="1002"/>
    <x v="9"/>
    <s v="[]"/>
    <x v="0"/>
    <x v="0"/>
  </r>
  <r>
    <n v="100"/>
    <x v="1"/>
    <s v="True"/>
    <s v="USD1"/>
    <n v="2"/>
    <n v="2"/>
    <s v="2%D30"/>
    <d v="2020-07-08T00:00:00"/>
    <s v="USMF"/>
    <m/>
    <d v="2020-06-08T11:01:47"/>
    <s v="USD"/>
    <d v="2020-06-08T00:00:00"/>
    <d v="2020-06-08T00:00:00"/>
    <s v="delegatesuvi6"/>
    <x v="0"/>
    <m/>
    <m/>
    <m/>
    <x v="4"/>
    <x v="112"/>
    <s v="1002"/>
    <x v="9"/>
    <s v="[]"/>
    <x v="0"/>
    <x v="0"/>
  </r>
  <r>
    <n v="100"/>
    <x v="1"/>
    <s v="True"/>
    <s v="USD1"/>
    <n v="2"/>
    <n v="2"/>
    <s v="2%D30"/>
    <d v="2020-07-08T00:00:00"/>
    <s v="USMF"/>
    <m/>
    <d v="2020-06-08T11:01:41"/>
    <s v="USD"/>
    <d v="2020-06-08T00:00:00"/>
    <d v="2020-06-08T00:00:00"/>
    <s v="delegatesuvinroX"/>
    <x v="0"/>
    <m/>
    <m/>
    <m/>
    <x v="3"/>
    <x v="112"/>
    <s v="1002"/>
    <x v="9"/>
    <s v="[]"/>
    <x v="0"/>
    <x v="0"/>
  </r>
  <r>
    <n v="100"/>
    <x v="1"/>
    <s v="True"/>
    <s v="USD1"/>
    <n v="2"/>
    <n v="2"/>
    <s v="2%D30"/>
    <d v="2020-07-08T00:00:00"/>
    <s v="USMF"/>
    <m/>
    <d v="2020-06-08T11:01:34"/>
    <s v="USD"/>
    <d v="2020-06-08T00:00:00"/>
    <d v="2020-06-08T00:00:00"/>
    <s v="delegatesuvi1"/>
    <x v="0"/>
    <m/>
    <m/>
    <m/>
    <x v="3"/>
    <x v="112"/>
    <s v="1002"/>
    <x v="9"/>
    <s v="[]"/>
    <x v="0"/>
    <x v="0"/>
  </r>
  <r>
    <n v="100"/>
    <x v="1"/>
    <s v="True"/>
    <s v="new bank"/>
    <n v="2"/>
    <n v="2"/>
    <s v="2%D60"/>
    <d v="2020-08-07T00:00:00"/>
    <s v="USMF"/>
    <m/>
    <d v="2020-06-08T11:01:28"/>
    <s v="USD"/>
    <d v="2020-06-08T00:00:00"/>
    <d v="2020-07-08T00:00:00"/>
    <s v="delegatesuvinro66"/>
    <x v="0"/>
    <s v="CHECK"/>
    <s v="Net30"/>
    <m/>
    <x v="1"/>
    <x v="112"/>
    <s v="US-105"/>
    <x v="13"/>
    <s v="[]"/>
    <x v="0"/>
    <x v="0"/>
  </r>
  <r>
    <n v="100"/>
    <x v="1"/>
    <s v="True"/>
    <s v="USD1"/>
    <n v="2"/>
    <n v="2"/>
    <s v="2%D30"/>
    <d v="2020-07-08T00:00:00"/>
    <s v="USMF"/>
    <m/>
    <d v="2020-06-08T11:01:22"/>
    <s v="USD"/>
    <d v="2020-06-08T00:00:00"/>
    <d v="2020-06-08T00:00:00"/>
    <s v="delegatesuvi8"/>
    <x v="0"/>
    <m/>
    <m/>
    <m/>
    <x v="1"/>
    <x v="112"/>
    <s v="1002"/>
    <x v="9"/>
    <s v="[]"/>
    <x v="0"/>
    <x v="0"/>
  </r>
  <r>
    <n v="100"/>
    <x v="1"/>
    <s v="True"/>
    <s v="USD1"/>
    <n v="2"/>
    <n v="2"/>
    <s v="2%D30"/>
    <d v="2020-07-08T00:00:00"/>
    <s v="USMF"/>
    <m/>
    <d v="2020-06-08T05:45:54"/>
    <s v="USD"/>
    <d v="2020-06-08T00:00:00"/>
    <d v="2020-06-08T00:00:00"/>
    <s v="080620mobile1"/>
    <x v="0"/>
    <m/>
    <m/>
    <m/>
    <x v="1"/>
    <x v="112"/>
    <s v="1002"/>
    <x v="9"/>
    <s v="[]"/>
    <x v="0"/>
    <x v="0"/>
  </r>
  <r>
    <n v="100"/>
    <x v="1"/>
    <s v="True"/>
    <s v="USD1"/>
    <n v="2"/>
    <n v="2"/>
    <s v="2%D30"/>
    <d v="2020-07-08T00:00:00"/>
    <s v="USMF"/>
    <m/>
    <d v="2020-06-08T05:45:48"/>
    <s v="USD"/>
    <d v="2020-06-08T00:00:00"/>
    <d v="2020-06-08T00:00:00"/>
    <s v="test080620"/>
    <x v="0"/>
    <m/>
    <m/>
    <m/>
    <x v="4"/>
    <x v="112"/>
    <s v="1002"/>
    <x v="9"/>
    <s v="[]"/>
    <x v="0"/>
    <x v="0"/>
  </r>
  <r>
    <n v="100"/>
    <x v="1"/>
    <s v="True"/>
    <s v="USD1"/>
    <n v="2"/>
    <n v="2"/>
    <s v="2%D30"/>
    <d v="2020-07-08T00:00:00"/>
    <s v="USMF"/>
    <m/>
    <d v="2020-06-08T05:45:42"/>
    <s v="USD"/>
    <d v="2020-06-08T00:00:00"/>
    <d v="2020-06-08T00:00:00"/>
    <s v="test2080620"/>
    <x v="0"/>
    <m/>
    <m/>
    <m/>
    <x v="4"/>
    <x v="112"/>
    <s v="1002"/>
    <x v="9"/>
    <s v="[]"/>
    <x v="0"/>
    <x v="0"/>
  </r>
  <r>
    <n v="0"/>
    <x v="24"/>
    <s v="True"/>
    <m/>
    <n v="0"/>
    <n v="0"/>
    <m/>
    <m/>
    <s v="USMF"/>
    <m/>
    <d v="2020-06-08T05:45:35"/>
    <m/>
    <d v="2020-06-08T00:00:00"/>
    <d v="2020-06-08T00:00:00"/>
    <m/>
    <x v="0"/>
    <m/>
    <m/>
    <m/>
    <x v="2"/>
    <x v="112"/>
    <m/>
    <x v="7"/>
    <s v="[]"/>
    <x v="1"/>
    <x v="1"/>
  </r>
  <r>
    <n v="0"/>
    <x v="24"/>
    <s v="True"/>
    <m/>
    <n v="0"/>
    <n v="0"/>
    <m/>
    <m/>
    <s v="USMF"/>
    <m/>
    <d v="2020-06-08T05:45:29"/>
    <m/>
    <d v="2020-06-08T00:00:00"/>
    <d v="2020-06-08T00:00:00"/>
    <m/>
    <x v="0"/>
    <m/>
    <m/>
    <m/>
    <x v="2"/>
    <x v="112"/>
    <m/>
    <x v="7"/>
    <s v="[]"/>
    <x v="1"/>
    <x v="1"/>
  </r>
  <r>
    <n v="0"/>
    <x v="24"/>
    <s v="True"/>
    <m/>
    <n v="0"/>
    <n v="0"/>
    <m/>
    <m/>
    <s v="USMF"/>
    <m/>
    <d v="2020-06-08T05:45:23"/>
    <m/>
    <d v="2020-06-08T00:00:00"/>
    <d v="2020-06-08T00:00:00"/>
    <m/>
    <x v="0"/>
    <m/>
    <m/>
    <m/>
    <x v="2"/>
    <x v="112"/>
    <m/>
    <x v="7"/>
    <s v="[]"/>
    <x v="1"/>
    <x v="1"/>
  </r>
  <r>
    <n v="0"/>
    <x v="24"/>
    <s v="True"/>
    <m/>
    <n v="0"/>
    <n v="0"/>
    <m/>
    <m/>
    <s v="USMF"/>
    <m/>
    <d v="2020-06-08T05:45:17"/>
    <m/>
    <d v="2020-06-08T00:00:00"/>
    <d v="2020-06-08T00:00:00"/>
    <m/>
    <x v="0"/>
    <m/>
    <m/>
    <m/>
    <x v="2"/>
    <x v="112"/>
    <m/>
    <x v="7"/>
    <s v="[]"/>
    <x v="1"/>
    <x v="1"/>
  </r>
  <r>
    <n v="0"/>
    <x v="24"/>
    <s v="True"/>
    <m/>
    <n v="0"/>
    <n v="0"/>
    <m/>
    <m/>
    <s v="USMF"/>
    <m/>
    <d v="2020-06-08T05:45:10"/>
    <m/>
    <d v="2020-06-08T00:00:00"/>
    <d v="2020-06-08T00:00:00"/>
    <m/>
    <x v="0"/>
    <m/>
    <m/>
    <m/>
    <x v="2"/>
    <x v="112"/>
    <m/>
    <x v="7"/>
    <s v="[]"/>
    <x v="1"/>
    <x v="1"/>
  </r>
  <r>
    <n v="0"/>
    <x v="24"/>
    <s v="True"/>
    <m/>
    <n v="0"/>
    <n v="0"/>
    <m/>
    <m/>
    <s v="USMF"/>
    <m/>
    <d v="2020-06-08T05:45:04"/>
    <m/>
    <d v="2020-06-08T00:00:00"/>
    <d v="2020-06-08T00:00:00"/>
    <m/>
    <x v="0"/>
    <m/>
    <m/>
    <m/>
    <x v="2"/>
    <x v="112"/>
    <m/>
    <x v="7"/>
    <s v="[]"/>
    <x v="1"/>
    <x v="1"/>
  </r>
  <r>
    <n v="100"/>
    <x v="1"/>
    <s v="True"/>
    <s v="USD1"/>
    <n v="2"/>
    <n v="2"/>
    <s v="2%D30"/>
    <d v="2020-07-08T00:00:00"/>
    <s v="USMF"/>
    <m/>
    <d v="2020-06-08T05:44:57"/>
    <s v="USD"/>
    <d v="2020-06-08T00:00:00"/>
    <d v="2020-06-08T00:00:00"/>
    <s v="delegate testing"/>
    <x v="0"/>
    <m/>
    <m/>
    <m/>
    <x v="4"/>
    <x v="112"/>
    <s v="1002"/>
    <x v="9"/>
    <s v="[]"/>
    <x v="0"/>
    <x v="0"/>
  </r>
  <r>
    <n v="0"/>
    <x v="24"/>
    <s v="True"/>
    <m/>
    <n v="0"/>
    <n v="0"/>
    <m/>
    <m/>
    <s v="USMF"/>
    <m/>
    <d v="2020-06-08T05:44:51"/>
    <m/>
    <d v="2020-06-08T00:00:00"/>
    <d v="2020-06-08T00:00:00"/>
    <m/>
    <x v="0"/>
    <m/>
    <m/>
    <m/>
    <x v="2"/>
    <x v="112"/>
    <m/>
    <x v="7"/>
    <s v="[]"/>
    <x v="1"/>
    <x v="1"/>
  </r>
  <r>
    <n v="0"/>
    <x v="24"/>
    <s v="True"/>
    <m/>
    <n v="0"/>
    <n v="0"/>
    <m/>
    <m/>
    <s v="USMF"/>
    <m/>
    <d v="2020-06-08T05:44:44"/>
    <m/>
    <d v="2020-06-08T00:00:00"/>
    <d v="2020-06-08T00:00:00"/>
    <m/>
    <x v="0"/>
    <m/>
    <m/>
    <m/>
    <x v="2"/>
    <x v="112"/>
    <m/>
    <x v="7"/>
    <s v="[]"/>
    <x v="1"/>
    <x v="1"/>
  </r>
  <r>
    <n v="0"/>
    <x v="24"/>
    <s v="True"/>
    <m/>
    <n v="0"/>
    <n v="0"/>
    <m/>
    <m/>
    <s v="USMF"/>
    <m/>
    <d v="2020-06-05T13:40:26"/>
    <m/>
    <d v="2020-06-05T00:00:00"/>
    <d v="2020-06-05T00:00:00"/>
    <m/>
    <x v="0"/>
    <m/>
    <m/>
    <m/>
    <x v="2"/>
    <x v="113"/>
    <m/>
    <x v="7"/>
    <s v="[]"/>
    <x v="1"/>
    <x v="1"/>
  </r>
  <r>
    <n v="0"/>
    <x v="24"/>
    <s v="True"/>
    <m/>
    <n v="0"/>
    <n v="0"/>
    <m/>
    <m/>
    <s v="USMF"/>
    <m/>
    <d v="2020-06-05T13:40:20"/>
    <m/>
    <d v="2020-06-05T00:00:00"/>
    <d v="2020-06-05T00:00:00"/>
    <m/>
    <x v="0"/>
    <m/>
    <m/>
    <m/>
    <x v="2"/>
    <x v="113"/>
    <m/>
    <x v="7"/>
    <s v="[]"/>
    <x v="1"/>
    <x v="1"/>
  </r>
  <r>
    <n v="0"/>
    <x v="24"/>
    <s v="True"/>
    <m/>
    <n v="0"/>
    <n v="0"/>
    <m/>
    <m/>
    <s v="USMF"/>
    <m/>
    <d v="2020-06-05T13:40:14"/>
    <m/>
    <d v="2020-06-05T00:00:00"/>
    <d v="2020-06-05T00:00:00"/>
    <m/>
    <x v="0"/>
    <m/>
    <m/>
    <m/>
    <x v="2"/>
    <x v="113"/>
    <m/>
    <x v="7"/>
    <s v="[]"/>
    <x v="1"/>
    <x v="1"/>
  </r>
  <r>
    <n v="0"/>
    <x v="24"/>
    <s v="True"/>
    <m/>
    <n v="0"/>
    <n v="0"/>
    <m/>
    <m/>
    <s v="USMF"/>
    <m/>
    <d v="2020-06-05T13:40:08"/>
    <m/>
    <d v="2020-06-05T00:00:00"/>
    <d v="2020-06-05T00:00:00"/>
    <m/>
    <x v="0"/>
    <m/>
    <m/>
    <m/>
    <x v="2"/>
    <x v="113"/>
    <m/>
    <x v="7"/>
    <s v="[]"/>
    <x v="1"/>
    <x v="1"/>
  </r>
  <r>
    <n v="0"/>
    <x v="24"/>
    <s v="True"/>
    <m/>
    <n v="0"/>
    <n v="0"/>
    <m/>
    <m/>
    <s v="USMF"/>
    <m/>
    <d v="2020-06-05T13:40:02"/>
    <m/>
    <d v="2020-06-05T00:00:00"/>
    <d v="2020-06-05T00:00:00"/>
    <m/>
    <x v="0"/>
    <m/>
    <m/>
    <m/>
    <x v="2"/>
    <x v="113"/>
    <m/>
    <x v="7"/>
    <s v="[]"/>
    <x v="1"/>
    <x v="1"/>
  </r>
  <r>
    <n v="0"/>
    <x v="24"/>
    <s v="True"/>
    <m/>
    <n v="0"/>
    <n v="0"/>
    <m/>
    <m/>
    <s v="USMF"/>
    <m/>
    <d v="2020-06-05T13:39:56"/>
    <m/>
    <d v="2020-06-05T00:00:00"/>
    <d v="2020-06-05T00:00:00"/>
    <m/>
    <x v="0"/>
    <m/>
    <m/>
    <m/>
    <x v="2"/>
    <x v="113"/>
    <m/>
    <x v="7"/>
    <s v="[]"/>
    <x v="1"/>
    <x v="1"/>
  </r>
  <r>
    <n v="0"/>
    <x v="24"/>
    <s v="True"/>
    <m/>
    <n v="0"/>
    <n v="0"/>
    <m/>
    <m/>
    <s v="USMF"/>
    <m/>
    <d v="2020-06-05T13:39:50"/>
    <m/>
    <d v="2020-06-05T00:00:00"/>
    <d v="2020-06-05T00:00:00"/>
    <m/>
    <x v="0"/>
    <m/>
    <m/>
    <m/>
    <x v="2"/>
    <x v="113"/>
    <m/>
    <x v="7"/>
    <s v="[]"/>
    <x v="1"/>
    <x v="1"/>
  </r>
  <r>
    <n v="0"/>
    <x v="24"/>
    <s v="True"/>
    <m/>
    <n v="0"/>
    <n v="0"/>
    <m/>
    <m/>
    <s v="USMF"/>
    <m/>
    <d v="2020-06-05T13:39:44"/>
    <m/>
    <d v="2020-06-05T00:00:00"/>
    <d v="2020-06-05T00:00:00"/>
    <m/>
    <x v="0"/>
    <m/>
    <m/>
    <m/>
    <x v="2"/>
    <x v="113"/>
    <m/>
    <x v="7"/>
    <s v="[]"/>
    <x v="1"/>
    <x v="1"/>
  </r>
  <r>
    <n v="0"/>
    <x v="24"/>
    <s v="True"/>
    <m/>
    <n v="0"/>
    <n v="0"/>
    <m/>
    <m/>
    <s v="USMF"/>
    <m/>
    <d v="2020-06-05T13:39:37"/>
    <m/>
    <d v="2020-06-05T00:00:00"/>
    <d v="2020-06-05T00:00:00"/>
    <m/>
    <x v="0"/>
    <m/>
    <m/>
    <m/>
    <x v="2"/>
    <x v="113"/>
    <m/>
    <x v="7"/>
    <s v="[]"/>
    <x v="1"/>
    <x v="1"/>
  </r>
  <r>
    <n v="0"/>
    <x v="24"/>
    <s v="True"/>
    <m/>
    <n v="0"/>
    <n v="0"/>
    <m/>
    <m/>
    <s v="USMF"/>
    <m/>
    <d v="2020-06-05T13:39:32"/>
    <m/>
    <d v="2020-06-05T00:00:00"/>
    <d v="2020-06-05T00:00:00"/>
    <m/>
    <x v="0"/>
    <m/>
    <m/>
    <m/>
    <x v="2"/>
    <x v="113"/>
    <m/>
    <x v="7"/>
    <s v="[]"/>
    <x v="1"/>
    <x v="1"/>
  </r>
  <r>
    <n v="100"/>
    <x v="1"/>
    <s v="True"/>
    <s v="USD1"/>
    <n v="2"/>
    <n v="2"/>
    <s v="2%D30"/>
    <d v="2020-07-05T00:00:00"/>
    <s v="USMF"/>
    <m/>
    <d v="2020-06-05T13:39:25"/>
    <s v="USD"/>
    <d v="2020-06-05T00:00:00"/>
    <d v="2020-06-05T00:00:00"/>
    <s v="delegationerrorsmobile"/>
    <x v="1"/>
    <m/>
    <m/>
    <m/>
    <x v="4"/>
    <x v="113"/>
    <s v="1002"/>
    <x v="9"/>
    <s v="[]"/>
    <x v="0"/>
    <x v="0"/>
  </r>
  <r>
    <n v="100"/>
    <x v="1"/>
    <s v="True"/>
    <s v="USD1"/>
    <n v="2"/>
    <n v="2"/>
    <s v="2%D30"/>
    <d v="2020-07-05T00:00:00"/>
    <s v="USMF"/>
    <m/>
    <d v="2020-06-05T13:39:19"/>
    <s v="USD"/>
    <d v="2020-06-05T00:00:00"/>
    <d v="2020-06-05T00:00:00"/>
    <s v="0506mobilerr2"/>
    <x v="0"/>
    <m/>
    <m/>
    <m/>
    <x v="1"/>
    <x v="113"/>
    <s v="1002"/>
    <x v="9"/>
    <s v="[]"/>
    <x v="0"/>
    <x v="0"/>
  </r>
  <r>
    <n v="2500"/>
    <x v="73"/>
    <s v="True"/>
    <m/>
    <n v="0"/>
    <n v="0"/>
    <m/>
    <m/>
    <s v="USSI"/>
    <m/>
    <d v="2020-06-04T10:53:12"/>
    <s v="USD"/>
    <d v="2020-06-04T00:00:00"/>
    <d v="2020-06-19T00:00:00"/>
    <s v="AMO04062020-7"/>
    <x v="1"/>
    <s v="CHECK"/>
    <s v="Net15"/>
    <m/>
    <x v="3"/>
    <x v="114"/>
    <s v="US_SI_000006"/>
    <x v="10"/>
    <s v="[]"/>
    <x v="0"/>
    <x v="1"/>
  </r>
  <r>
    <n v="100"/>
    <x v="1"/>
    <s v="True"/>
    <s v="USD1"/>
    <n v="2"/>
    <n v="2"/>
    <s v="2%D30"/>
    <d v="2020-07-04T00:00:00"/>
    <s v="USMF"/>
    <m/>
    <d v="2020-06-04T10:53:05"/>
    <s v="USD"/>
    <d v="2020-06-04T00:00:00"/>
    <d v="2020-06-04T00:00:00"/>
    <s v="project2"/>
    <x v="0"/>
    <m/>
    <m/>
    <m/>
    <x v="1"/>
    <x v="114"/>
    <s v="1002"/>
    <x v="9"/>
    <s v="[]"/>
    <x v="0"/>
    <x v="0"/>
  </r>
  <r>
    <n v="100"/>
    <x v="1"/>
    <s v="True"/>
    <s v="USD1"/>
    <n v="2"/>
    <n v="2"/>
    <s v="2%D30"/>
    <d v="2020-07-04T00:00:00"/>
    <s v="USMF"/>
    <m/>
    <d v="2020-06-04T10:52:58"/>
    <s v="USD"/>
    <d v="2020-06-04T00:00:00"/>
    <d v="2020-06-04T00:00:00"/>
    <s v="suvinmobiilitesti1"/>
    <x v="0"/>
    <m/>
    <m/>
    <m/>
    <x v="1"/>
    <x v="114"/>
    <s v="1002"/>
    <x v="9"/>
    <s v="[]"/>
    <x v="0"/>
    <x v="0"/>
  </r>
  <r>
    <n v="100"/>
    <x v="1"/>
    <s v="True"/>
    <s v="USD1"/>
    <n v="2"/>
    <n v="2"/>
    <s v="2%D30"/>
    <d v="2020-07-04T00:00:00"/>
    <s v="USMF"/>
    <m/>
    <d v="2020-06-04T10:52:51"/>
    <s v="USD"/>
    <d v="2020-06-04T00:00:00"/>
    <d v="2020-06-04T00:00:00"/>
    <s v="040620splitdeleg"/>
    <x v="0"/>
    <s v="CHECK"/>
    <m/>
    <m/>
    <x v="1"/>
    <x v="114"/>
    <s v="1002"/>
    <x v="9"/>
    <s v="[]"/>
    <x v="0"/>
    <x v="0"/>
  </r>
  <r>
    <n v="1001"/>
    <x v="27"/>
    <s v="True"/>
    <s v="USD1"/>
    <n v="20.02"/>
    <n v="20.02"/>
    <s v="2%D30"/>
    <d v="2020-07-04T00:00:00"/>
    <s v="USMF"/>
    <m/>
    <d v="2020-06-04T10:52:44"/>
    <s v="USD"/>
    <d v="2020-06-04T00:00:00"/>
    <d v="2020-06-04T00:00:00"/>
    <s v="040620splitkicksin"/>
    <x v="0"/>
    <m/>
    <m/>
    <m/>
    <x v="1"/>
    <x v="114"/>
    <s v="1002"/>
    <x v="9"/>
    <s v="[]"/>
    <x v="0"/>
    <x v="0"/>
  </r>
  <r>
    <n v="100"/>
    <x v="1"/>
    <s v="True"/>
    <s v="USD1"/>
    <n v="2"/>
    <n v="2"/>
    <s v="2%D30"/>
    <d v="2020-07-04T00:00:00"/>
    <s v="USMF"/>
    <m/>
    <d v="2020-06-04T10:52:37"/>
    <s v="USD"/>
    <d v="2020-06-04T00:00:00"/>
    <d v="2020-06-04T00:00:00"/>
    <s v="project040620"/>
    <x v="0"/>
    <m/>
    <m/>
    <m/>
    <x v="4"/>
    <x v="114"/>
    <s v="1002"/>
    <x v="9"/>
    <s v="[{&quot;comment&quot;:&quot;Hello&quot;,&quot;creator&quot;:&quot;Badarinath Raghunath&quot;,&quot;timeStamp&quot;:&quot;2020-06-05T09:05:52.608&quot;},{&quot;comment&quot;:&quot;Hello&quot;,&quot;creator&quot;:&quot;Badarinath Raghunath&quot;,&quot;timeStamp&quot;:&quot;2020-06-05T09:06:34.835&quot;},{&quot;comment&quot;:&quot;First one &quot;,&quot;creator&quot;:&quot;Badarinath Raghunath&quot;,&quot;timeStamp&quot;:&quot;2020-09-03T07:12:33.279&quot;},{&quot;comment&quot;:&quot;Second one&quot;,&quot;creator&quot;:&quot;Badarinath Raghunath&quot;,&quot;timeStamp&quot;:&quot;2020-09-03T07:12:57.819&quot;}]"/>
    <x v="0"/>
    <x v="0"/>
  </r>
  <r>
    <n v="100"/>
    <x v="1"/>
    <s v="True"/>
    <s v="USD1"/>
    <n v="2"/>
    <n v="2"/>
    <s v="2%D30"/>
    <d v="2020-07-04T00:00:00"/>
    <s v="USMF"/>
    <m/>
    <d v="2020-06-04T10:52:30"/>
    <s v="USD"/>
    <d v="2020-06-04T00:00:00"/>
    <d v="2020-06-04T00:00:00"/>
    <s v="test1"/>
    <x v="0"/>
    <m/>
    <m/>
    <m/>
    <x v="1"/>
    <x v="114"/>
    <s v="1002"/>
    <x v="9"/>
    <s v="[]"/>
    <x v="0"/>
    <x v="0"/>
  </r>
  <r>
    <n v="100"/>
    <x v="1"/>
    <s v="True"/>
    <s v="USD1"/>
    <n v="2"/>
    <n v="2"/>
    <s v="2%D30"/>
    <d v="2020-07-04T00:00:00"/>
    <s v="USMF"/>
    <m/>
    <d v="2020-06-04T10:52:20"/>
    <s v="USD"/>
    <d v="2020-06-04T00:00:00"/>
    <d v="2020-06-04T00:00:00"/>
    <s v="suvinlasku"/>
    <x v="0"/>
    <m/>
    <m/>
    <m/>
    <x v="1"/>
    <x v="114"/>
    <s v="1002"/>
    <x v="9"/>
    <s v="[]"/>
    <x v="0"/>
    <x v="0"/>
  </r>
  <r>
    <n v="100"/>
    <x v="1"/>
    <s v="True"/>
    <s v="USD1"/>
    <n v="2"/>
    <n v="2"/>
    <s v="2%D30"/>
    <d v="2020-07-04T00:00:00"/>
    <s v="USMF"/>
    <m/>
    <d v="2020-06-04T10:52:13"/>
    <s v="USD"/>
    <d v="2020-06-04T00:00:00"/>
    <d v="2020-06-04T00:00:00"/>
    <s v="testsetestsÃ¶lgagkj"/>
    <x v="0"/>
    <m/>
    <m/>
    <m/>
    <x v="2"/>
    <x v="114"/>
    <s v="1002"/>
    <x v="9"/>
    <s v="[]"/>
    <x v="0"/>
    <x v="0"/>
  </r>
  <r>
    <n v="100"/>
    <x v="1"/>
    <s v="True"/>
    <s v="USD1"/>
    <n v="2"/>
    <n v="2"/>
    <s v="2%D30"/>
    <d v="2020-07-04T00:00:00"/>
    <s v="USMF"/>
    <m/>
    <d v="2020-06-04T10:52:06"/>
    <s v="USD"/>
    <d v="2020-06-04T00:00:00"/>
    <d v="2020-06-04T00:00:00"/>
    <s v="050620test"/>
    <x v="0"/>
    <m/>
    <m/>
    <m/>
    <x v="2"/>
    <x v="114"/>
    <s v="1002"/>
    <x v="9"/>
    <s v="[]"/>
    <x v="0"/>
    <x v="0"/>
  </r>
  <r>
    <n v="0"/>
    <x v="24"/>
    <s v="True"/>
    <m/>
    <n v="0"/>
    <n v="0"/>
    <m/>
    <m/>
    <s v="USMF"/>
    <m/>
    <d v="2020-06-04T10:51:59"/>
    <m/>
    <d v="2020-06-04T00:00:00"/>
    <d v="2020-06-04T00:00:00"/>
    <m/>
    <x v="0"/>
    <m/>
    <m/>
    <m/>
    <x v="2"/>
    <x v="114"/>
    <m/>
    <x v="7"/>
    <s v="[]"/>
    <x v="1"/>
    <x v="1"/>
  </r>
  <r>
    <n v="0"/>
    <x v="24"/>
    <s v="True"/>
    <m/>
    <n v="0"/>
    <n v="0"/>
    <m/>
    <m/>
    <s v="USMF"/>
    <m/>
    <d v="2020-06-04T10:51:47"/>
    <m/>
    <d v="2020-06-04T00:00:00"/>
    <d v="2020-06-04T00:00:00"/>
    <m/>
    <x v="0"/>
    <m/>
    <m/>
    <m/>
    <x v="2"/>
    <x v="114"/>
    <m/>
    <x v="7"/>
    <s v="[]"/>
    <x v="1"/>
    <x v="1"/>
  </r>
  <r>
    <n v="100"/>
    <x v="1"/>
    <s v="True"/>
    <s v="USD1"/>
    <n v="2"/>
    <n v="2"/>
    <s v="2%D30"/>
    <d v="2020-07-04T00:00:00"/>
    <s v="USMF"/>
    <m/>
    <d v="2020-06-04T10:43:50"/>
    <s v="USD"/>
    <d v="2020-06-04T00:00:00"/>
    <d v="2020-06-04T00:00:00"/>
    <s v="doubletest2"/>
    <x v="0"/>
    <m/>
    <m/>
    <m/>
    <x v="2"/>
    <x v="114"/>
    <s v="1002"/>
    <x v="9"/>
    <s v="[]"/>
    <x v="0"/>
    <x v="0"/>
  </r>
  <r>
    <n v="25000"/>
    <x v="74"/>
    <s v="True"/>
    <s v="USD1"/>
    <n v="500"/>
    <n v="500"/>
    <s v="2%D30"/>
    <d v="2020-07-04T00:00:00"/>
    <s v="USMF"/>
    <m/>
    <d v="2020-06-04T10:43:44"/>
    <s v="USD"/>
    <d v="2020-06-04T00:00:00"/>
    <d v="2020-06-04T00:00:00"/>
    <s v="AMO04062020-6"/>
    <x v="1"/>
    <m/>
    <m/>
    <m/>
    <x v="3"/>
    <x v="114"/>
    <s v="1002"/>
    <x v="9"/>
    <s v="[]"/>
    <x v="0"/>
    <x v="0"/>
  </r>
  <r>
    <n v="0"/>
    <x v="24"/>
    <s v="True"/>
    <m/>
    <n v="0"/>
    <n v="0"/>
    <m/>
    <m/>
    <s v="USMF"/>
    <m/>
    <d v="2020-06-04T10:43:37"/>
    <m/>
    <d v="2020-06-04T00:00:00"/>
    <d v="2020-06-04T00:00:00"/>
    <m/>
    <x v="0"/>
    <m/>
    <m/>
    <m/>
    <x v="2"/>
    <x v="114"/>
    <m/>
    <x v="7"/>
    <s v="[]"/>
    <x v="1"/>
    <x v="1"/>
  </r>
  <r>
    <n v="100"/>
    <x v="1"/>
    <s v="True"/>
    <s v="USD1"/>
    <n v="2"/>
    <n v="2"/>
    <s v="2%D30"/>
    <d v="2020-07-04T00:00:00"/>
    <s v="USMF"/>
    <m/>
    <d v="2020-06-04T09:08:41"/>
    <s v="USD"/>
    <d v="2020-06-04T00:00:00"/>
    <d v="2020-06-04T00:00:00"/>
    <s v="delegation0406201"/>
    <x v="0"/>
    <m/>
    <m/>
    <m/>
    <x v="1"/>
    <x v="114"/>
    <s v="1002"/>
    <x v="9"/>
    <s v="[]"/>
    <x v="0"/>
    <x v="0"/>
  </r>
  <r>
    <n v="100"/>
    <x v="1"/>
    <s v="True"/>
    <s v="USD1"/>
    <n v="2"/>
    <n v="2"/>
    <s v="2%D30"/>
    <d v="2020-07-04T00:00:00"/>
    <s v="USMF"/>
    <m/>
    <d v="2020-06-04T09:08:35"/>
    <s v="USD"/>
    <d v="2020-06-04T00:00:00"/>
    <d v="2020-06-04T00:00:00"/>
    <s v="delegation0406202"/>
    <x v="0"/>
    <s v="CHECK"/>
    <m/>
    <m/>
    <x v="1"/>
    <x v="114"/>
    <s v="1002"/>
    <x v="9"/>
    <s v="[]"/>
    <x v="0"/>
    <x v="0"/>
  </r>
  <r>
    <n v="100"/>
    <x v="1"/>
    <s v="True"/>
    <s v="USD1"/>
    <n v="2"/>
    <n v="2"/>
    <s v="2%D30"/>
    <d v="2020-07-04T00:00:00"/>
    <s v="USMF"/>
    <m/>
    <d v="2020-06-04T09:08:28"/>
    <s v="USD"/>
    <d v="2020-06-04T00:00:00"/>
    <d v="2020-06-04T00:00:00"/>
    <s v="delegation0406203"/>
    <x v="0"/>
    <m/>
    <m/>
    <m/>
    <x v="1"/>
    <x v="114"/>
    <s v="1002"/>
    <x v="9"/>
    <s v="[]"/>
    <x v="0"/>
    <x v="0"/>
  </r>
  <r>
    <n v="100"/>
    <x v="1"/>
    <s v="True"/>
    <s v="USD1"/>
    <n v="2"/>
    <n v="2"/>
    <s v="2%D30"/>
    <d v="2020-07-04T00:00:00"/>
    <s v="USMF"/>
    <m/>
    <d v="2020-06-04T09:08:22"/>
    <s v="USD"/>
    <d v="2020-06-04T00:00:00"/>
    <d v="2020-06-04T00:00:00"/>
    <s v="delegation0406204"/>
    <x v="0"/>
    <m/>
    <m/>
    <m/>
    <x v="1"/>
    <x v="114"/>
    <s v="1002"/>
    <x v="9"/>
    <s v="[]"/>
    <x v="0"/>
    <x v="0"/>
  </r>
  <r>
    <n v="1001"/>
    <x v="27"/>
    <s v="True"/>
    <s v="USD1"/>
    <n v="20.02"/>
    <n v="20.02"/>
    <s v="2%D30"/>
    <d v="2020-07-04T00:00:00"/>
    <s v="USMF"/>
    <m/>
    <d v="2020-06-04T09:08:16"/>
    <s v="USD"/>
    <d v="2020-06-04T00:00:00"/>
    <d v="2020-06-04T00:00:00"/>
    <s v="delegation0406205"/>
    <x v="0"/>
    <m/>
    <m/>
    <m/>
    <x v="1"/>
    <x v="114"/>
    <s v="1002"/>
    <x v="9"/>
    <s v="[]"/>
    <x v="0"/>
    <x v="0"/>
  </r>
  <r>
    <n v="100"/>
    <x v="1"/>
    <s v="True"/>
    <s v="USD1"/>
    <n v="2"/>
    <n v="2"/>
    <s v="2%D30"/>
    <d v="2020-07-04T00:00:00"/>
    <s v="USMF"/>
    <m/>
    <d v="2020-06-04T09:08:10"/>
    <s v="USD"/>
    <d v="2020-06-04T00:00:00"/>
    <d v="2020-06-04T00:00:00"/>
    <s v="delegation0406206"/>
    <x v="0"/>
    <m/>
    <m/>
    <m/>
    <x v="1"/>
    <x v="114"/>
    <s v="1002"/>
    <x v="9"/>
    <s v="[]"/>
    <x v="0"/>
    <x v="0"/>
  </r>
  <r>
    <n v="39.39"/>
    <x v="75"/>
    <s v="True"/>
    <s v="USD1"/>
    <n v="0.79"/>
    <n v="0.79"/>
    <s v="2%D30"/>
    <d v="2020-07-04T00:00:00"/>
    <s v="USMF"/>
    <m/>
    <d v="2020-06-04T09:08:03"/>
    <s v="USD"/>
    <d v="2020-06-04T00:00:00"/>
    <d v="2020-06-04T00:00:00"/>
    <s v="AMO04062020-2"/>
    <x v="1"/>
    <m/>
    <m/>
    <m/>
    <x v="3"/>
    <x v="114"/>
    <s v="1002"/>
    <x v="9"/>
    <s v="[]"/>
    <x v="0"/>
    <x v="0"/>
  </r>
  <r>
    <n v="26.8"/>
    <x v="76"/>
    <s v="True"/>
    <s v="USD1"/>
    <n v="0.54"/>
    <n v="0.54"/>
    <s v="2%D30"/>
    <d v="2020-07-04T00:00:00"/>
    <s v="USMF"/>
    <m/>
    <d v="2020-06-04T09:07:55"/>
    <s v="USD"/>
    <d v="2020-06-04T00:00:00"/>
    <d v="2020-06-04T00:00:00"/>
    <s v="AMO04062020-4"/>
    <x v="1"/>
    <m/>
    <m/>
    <m/>
    <x v="3"/>
    <x v="114"/>
    <s v="1002"/>
    <x v="9"/>
    <s v="[]"/>
    <x v="0"/>
    <x v="0"/>
  </r>
  <r>
    <n v="2500"/>
    <x v="73"/>
    <s v="True"/>
    <s v="USD1"/>
    <n v="50"/>
    <n v="50"/>
    <s v="2%D30"/>
    <d v="2020-07-04T00:00:00"/>
    <s v="USMF"/>
    <m/>
    <d v="2020-06-04T09:07:49"/>
    <s v="USD"/>
    <d v="2020-06-04T00:00:00"/>
    <d v="2020-06-04T00:00:00"/>
    <s v="AMO04062020-5"/>
    <x v="1"/>
    <m/>
    <m/>
    <m/>
    <x v="3"/>
    <x v="114"/>
    <s v="1002"/>
    <x v="9"/>
    <s v="[]"/>
    <x v="0"/>
    <x v="0"/>
  </r>
  <r>
    <n v="0"/>
    <x v="24"/>
    <s v="True"/>
    <s v="USD1"/>
    <n v="0"/>
    <n v="0"/>
    <s v="2%D30"/>
    <d v="2020-07-04T00:00:00"/>
    <s v="USMF"/>
    <m/>
    <d v="2020-06-04T09:07:43"/>
    <m/>
    <d v="2020-06-04T00:00:00"/>
    <d v="2020-06-04T00:00:00"/>
    <m/>
    <x v="0"/>
    <m/>
    <m/>
    <m/>
    <x v="2"/>
    <x v="114"/>
    <s v="1002"/>
    <x v="9"/>
    <s v="[]"/>
    <x v="1"/>
    <x v="0"/>
  </r>
  <r>
    <n v="100"/>
    <x v="1"/>
    <s v="True"/>
    <s v="USD1"/>
    <n v="2"/>
    <n v="2"/>
    <s v="2%D30"/>
    <d v="2020-07-04T00:00:00"/>
    <s v="USMF"/>
    <m/>
    <d v="2020-06-04T09:07:36"/>
    <s v="USD"/>
    <d v="2020-06-04T00:00:00"/>
    <d v="2020-06-04T00:00:00"/>
    <s v="delegation0406207"/>
    <x v="0"/>
    <m/>
    <m/>
    <m/>
    <x v="3"/>
    <x v="114"/>
    <s v="1002"/>
    <x v="9"/>
    <s v="[]"/>
    <x v="0"/>
    <x v="0"/>
  </r>
  <r>
    <n v="100"/>
    <x v="1"/>
    <s v="True"/>
    <s v="USD1"/>
    <n v="2"/>
    <n v="2"/>
    <s v="2%D30"/>
    <d v="2020-07-04T00:00:00"/>
    <s v="USMF"/>
    <m/>
    <d v="2020-06-04T09:07:30"/>
    <s v="USD"/>
    <d v="2020-06-04T00:00:00"/>
    <d v="2020-06-04T00:00:00"/>
    <s v="040620mobile2"/>
    <x v="0"/>
    <m/>
    <m/>
    <m/>
    <x v="1"/>
    <x v="114"/>
    <s v="1002"/>
    <x v="9"/>
    <s v="[]"/>
    <x v="0"/>
    <x v="0"/>
  </r>
  <r>
    <n v="1000"/>
    <x v="39"/>
    <s v="True"/>
    <s v="USD1"/>
    <n v="20"/>
    <n v="20"/>
    <s v="2%D30"/>
    <d v="2020-07-03T00:00:00"/>
    <s v="USMF"/>
    <m/>
    <d v="2020-06-03T09:25:19"/>
    <s v="USD"/>
    <d v="2020-06-03T00:00:00"/>
    <d v="2020-06-03T00:00:00"/>
    <s v="AMO03062020-tax1"/>
    <x v="1"/>
    <m/>
    <m/>
    <m/>
    <x v="3"/>
    <x v="115"/>
    <s v="1002"/>
    <x v="9"/>
    <s v="[]"/>
    <x v="0"/>
    <x v="0"/>
  </r>
  <r>
    <n v="2500"/>
    <x v="73"/>
    <s v="True"/>
    <s v="USD1"/>
    <n v="50"/>
    <n v="50"/>
    <s v="2%D30"/>
    <d v="2020-07-03T00:00:00"/>
    <s v="USMF"/>
    <m/>
    <d v="2020-06-03T09:25:14"/>
    <s v="USD"/>
    <d v="2020-06-03T00:00:00"/>
    <d v="2020-06-03T00:00:00"/>
    <s v="AMO03062020-tax2"/>
    <x v="1"/>
    <m/>
    <m/>
    <m/>
    <x v="3"/>
    <x v="115"/>
    <s v="1002"/>
    <x v="9"/>
    <s v="[]"/>
    <x v="0"/>
    <x v="0"/>
  </r>
  <r>
    <n v="1000"/>
    <x v="39"/>
    <s v="True"/>
    <s v="USD1"/>
    <n v="20"/>
    <n v="20"/>
    <s v="2%D30"/>
    <d v="2020-07-03T00:00:00"/>
    <s v="USMF"/>
    <m/>
    <d v="2020-06-03T09:25:09"/>
    <s v="USD"/>
    <d v="2020-06-03T00:00:00"/>
    <d v="2020-06-03T00:00:00"/>
    <s v="AMO03062020-87"/>
    <x v="1"/>
    <m/>
    <m/>
    <m/>
    <x v="3"/>
    <x v="115"/>
    <s v="1002"/>
    <x v="9"/>
    <s v="[]"/>
    <x v="0"/>
    <x v="0"/>
  </r>
  <r>
    <n v="2500"/>
    <x v="73"/>
    <s v="True"/>
    <s v="USD1"/>
    <n v="50"/>
    <n v="50"/>
    <s v="2%D30"/>
    <d v="2020-07-03T00:00:00"/>
    <s v="USMF"/>
    <m/>
    <d v="2020-06-03T09:25:04"/>
    <s v="USD"/>
    <d v="2020-06-03T00:00:00"/>
    <d v="2020-06-03T00:00:00"/>
    <s v="AMO03062020-86"/>
    <x v="1"/>
    <m/>
    <m/>
    <m/>
    <x v="3"/>
    <x v="115"/>
    <s v="1002"/>
    <x v="9"/>
    <s v="[]"/>
    <x v="0"/>
    <x v="0"/>
  </r>
  <r>
    <n v="1250"/>
    <x v="77"/>
    <s v="True"/>
    <s v="USD1"/>
    <n v="25"/>
    <n v="25"/>
    <s v="2%D30"/>
    <d v="2020-07-03T00:00:00"/>
    <s v="USMF"/>
    <m/>
    <d v="2020-06-03T09:24:59"/>
    <s v="USD"/>
    <d v="2020-06-03T00:00:00"/>
    <d v="2020-06-03T00:00:00"/>
    <s v="AMO03062020-85"/>
    <x v="1"/>
    <m/>
    <m/>
    <m/>
    <x v="3"/>
    <x v="115"/>
    <s v="1002"/>
    <x v="9"/>
    <s v="[]"/>
    <x v="0"/>
    <x v="0"/>
  </r>
  <r>
    <n v="1000"/>
    <x v="39"/>
    <s v="True"/>
    <s v="USD1"/>
    <n v="20"/>
    <n v="20"/>
    <s v="2%D30"/>
    <d v="2020-07-03T00:00:00"/>
    <s v="USMF"/>
    <m/>
    <d v="2020-06-03T09:24:53"/>
    <s v="USD"/>
    <d v="2020-06-03T00:00:00"/>
    <d v="2020-06-03T00:00:00"/>
    <s v="AMO03062020-chan"/>
    <x v="1"/>
    <m/>
    <m/>
    <m/>
    <x v="3"/>
    <x v="115"/>
    <s v="1002"/>
    <x v="9"/>
    <s v="[]"/>
    <x v="0"/>
    <x v="0"/>
  </r>
  <r>
    <n v="2500"/>
    <x v="73"/>
    <s v="True"/>
    <s v="USD1"/>
    <n v="50"/>
    <n v="50"/>
    <s v="2%D30"/>
    <d v="2020-07-03T00:00:00"/>
    <s v="USMF"/>
    <m/>
    <d v="2020-06-03T09:24:48"/>
    <s v="USD"/>
    <d v="2020-06-03T00:00:00"/>
    <d v="2020-06-03T00:00:00"/>
    <s v="AMO03062020-change2"/>
    <x v="1"/>
    <m/>
    <m/>
    <m/>
    <x v="3"/>
    <x v="115"/>
    <s v="1002"/>
    <x v="9"/>
    <s v="[]"/>
    <x v="0"/>
    <x v="0"/>
  </r>
  <r>
    <n v="500"/>
    <x v="22"/>
    <s v="True"/>
    <m/>
    <n v="0"/>
    <n v="0"/>
    <m/>
    <m/>
    <s v="USSI"/>
    <m/>
    <d v="2020-06-02T08:36:04"/>
    <s v="USD"/>
    <d v="2020-06-02T00:00:00"/>
    <d v="2020-06-17T00:00:00"/>
    <s v="AMO02062020-11"/>
    <x v="1"/>
    <s v="CHECK"/>
    <s v="Net15"/>
    <m/>
    <x v="3"/>
    <x v="116"/>
    <s v="US_SI_000006"/>
    <x v="10"/>
    <s v="[]"/>
    <x v="0"/>
    <x v="1"/>
  </r>
  <r>
    <n v="500"/>
    <x v="22"/>
    <s v="True"/>
    <s v="USD1"/>
    <n v="10"/>
    <n v="10"/>
    <s v="2%D30"/>
    <d v="2020-07-02T00:00:00"/>
    <s v="USMF"/>
    <m/>
    <d v="2020-06-02T05:55:07"/>
    <s v="USD"/>
    <d v="2020-06-02T00:00:00"/>
    <d v="2020-06-02T00:00:00"/>
    <s v="AMO02062020-88"/>
    <x v="1"/>
    <m/>
    <m/>
    <m/>
    <x v="3"/>
    <x v="116"/>
    <s v="1002"/>
    <x v="9"/>
    <s v="[]"/>
    <x v="0"/>
    <x v="0"/>
  </r>
  <r>
    <n v="10000"/>
    <x v="67"/>
    <s v="True"/>
    <s v="USD1"/>
    <n v="200"/>
    <n v="200"/>
    <s v="2%D30"/>
    <d v="2020-07-02T00:00:00"/>
    <s v="USMF"/>
    <m/>
    <d v="2020-06-02T05:55:01"/>
    <s v="USD"/>
    <d v="2020-06-02T00:00:00"/>
    <d v="2020-06-02T00:00:00"/>
    <s v="AMO020602020-98"/>
    <x v="0"/>
    <m/>
    <m/>
    <m/>
    <x v="2"/>
    <x v="116"/>
    <s v="1002"/>
    <x v="9"/>
    <s v="[]"/>
    <x v="0"/>
    <x v="0"/>
  </r>
  <r>
    <n v="1010"/>
    <x v="34"/>
    <s v="True"/>
    <s v="USD1"/>
    <n v="20.2"/>
    <n v="20.2"/>
    <s v="2%D30"/>
    <d v="2020-07-02T00:00:00"/>
    <s v="USMF"/>
    <m/>
    <d v="2020-06-02T05:54:55"/>
    <s v="USD"/>
    <d v="2020-06-02T00:00:00"/>
    <d v="2020-06-02T00:00:00"/>
    <s v="AMO03062020-1OK"/>
    <x v="1"/>
    <m/>
    <m/>
    <m/>
    <x v="3"/>
    <x v="116"/>
    <s v="1002"/>
    <x v="9"/>
    <s v="[]"/>
    <x v="0"/>
    <x v="0"/>
  </r>
  <r>
    <n v="500"/>
    <x v="22"/>
    <s v="False"/>
    <s v="USD1"/>
    <n v="10"/>
    <n v="10"/>
    <s v="2%D30"/>
    <d v="2020-07-02T00:00:00"/>
    <s v="USMF"/>
    <m/>
    <d v="2020-06-02T05:54:49"/>
    <s v="USD"/>
    <d v="2020-06-02T00:00:00"/>
    <d v="2020-06-02T00:00:00"/>
    <s v="AMO03062020-1"/>
    <x v="1"/>
    <m/>
    <m/>
    <m/>
    <x v="3"/>
    <x v="116"/>
    <s v="1002"/>
    <x v="9"/>
    <s v="[]"/>
    <x v="0"/>
    <x v="0"/>
  </r>
  <r>
    <n v="2020"/>
    <x v="78"/>
    <s v="True"/>
    <s v="USD1"/>
    <n v="40.4"/>
    <n v="40.4"/>
    <s v="2%D30"/>
    <d v="2020-07-02T00:00:00"/>
    <s v="USMF"/>
    <m/>
    <d v="2020-06-02T05:54:43"/>
    <s v="USD"/>
    <d v="2020-06-02T00:00:00"/>
    <d v="2020-06-02T00:00:00"/>
    <s v="AMO03062020-2high"/>
    <x v="1"/>
    <m/>
    <m/>
    <m/>
    <x v="3"/>
    <x v="116"/>
    <s v="1002"/>
    <x v="9"/>
    <s v="[]"/>
    <x v="0"/>
    <x v="0"/>
  </r>
  <r>
    <n v="250"/>
    <x v="79"/>
    <s v="True"/>
    <s v="USD1"/>
    <n v="5"/>
    <n v="5"/>
    <s v="2%D30"/>
    <d v="2020-07-02T00:00:00"/>
    <s v="USMF"/>
    <m/>
    <d v="2020-06-02T05:54:36"/>
    <s v="USD"/>
    <d v="2020-06-02T00:00:00"/>
    <d v="2020-06-02T00:00:00"/>
    <s v="AMO03062020-6qty"/>
    <x v="1"/>
    <m/>
    <m/>
    <m/>
    <x v="3"/>
    <x v="116"/>
    <s v="1002"/>
    <x v="9"/>
    <s v="[]"/>
    <x v="0"/>
    <x v="0"/>
  </r>
  <r>
    <n v="505"/>
    <x v="80"/>
    <s v="True"/>
    <s v="USD1"/>
    <n v="10.1"/>
    <n v="10.1"/>
    <s v="2%D30"/>
    <d v="2020-07-02T00:00:00"/>
    <s v="USMF"/>
    <m/>
    <d v="2020-06-02T05:54:30"/>
    <s v="USD"/>
    <d v="2020-06-02T00:00:00"/>
    <d v="2020-06-02T00:00:00"/>
    <s v="AMO03062020-4low"/>
    <x v="1"/>
    <m/>
    <m/>
    <m/>
    <x v="3"/>
    <x v="116"/>
    <s v="1002"/>
    <x v="9"/>
    <s v="[]"/>
    <x v="0"/>
    <x v="0"/>
  </r>
  <r>
    <n v="2500"/>
    <x v="73"/>
    <s v="True"/>
    <s v="USD1"/>
    <n v="50"/>
    <n v="50"/>
    <s v="2%D30"/>
    <d v="2020-07-02T00:00:00"/>
    <s v="USMF"/>
    <m/>
    <d v="2020-06-02T05:54:24"/>
    <s v="USD"/>
    <d v="2020-06-02T00:00:00"/>
    <d v="2020-06-02T00:00:00"/>
    <s v="AMO03062020-99"/>
    <x v="1"/>
    <m/>
    <m/>
    <m/>
    <x v="3"/>
    <x v="116"/>
    <s v="1002"/>
    <x v="9"/>
    <s v="[]"/>
    <x v="0"/>
    <x v="0"/>
  </r>
  <r>
    <n v="2505"/>
    <x v="81"/>
    <s v="True"/>
    <s v="USD1"/>
    <n v="50.1"/>
    <n v="50.1"/>
    <s v="2%D30"/>
    <d v="2020-07-02T00:00:00"/>
    <s v="USMF"/>
    <m/>
    <d v="2020-06-02T05:54:18"/>
    <s v="USD"/>
    <d v="2020-06-02T00:00:00"/>
    <d v="2020-06-02T00:00:00"/>
    <s v="AMO03062020-98"/>
    <x v="1"/>
    <m/>
    <m/>
    <m/>
    <x v="3"/>
    <x v="116"/>
    <s v="1002"/>
    <x v="9"/>
    <s v="[]"/>
    <x v="0"/>
    <x v="0"/>
  </r>
  <r>
    <n v="1000"/>
    <x v="39"/>
    <s v="True"/>
    <s v="USD1"/>
    <n v="20"/>
    <n v="20"/>
    <s v="2%D30"/>
    <d v="2020-07-02T00:00:00"/>
    <s v="USMF"/>
    <m/>
    <d v="2020-06-02T05:54:12"/>
    <s v="USD"/>
    <d v="2020-06-02T00:00:00"/>
    <d v="2020-06-02T00:00:00"/>
    <s v="AMO03062020-firs10"/>
    <x v="1"/>
    <m/>
    <m/>
    <m/>
    <x v="3"/>
    <x v="116"/>
    <s v="1002"/>
    <x v="9"/>
    <s v="[]"/>
    <x v="0"/>
    <x v="0"/>
  </r>
  <r>
    <n v="2500"/>
    <x v="73"/>
    <s v="True"/>
    <s v="USD1"/>
    <n v="50"/>
    <n v="50"/>
    <s v="2%D30"/>
    <d v="2020-07-02T00:00:00"/>
    <s v="USMF"/>
    <m/>
    <d v="2020-06-02T05:54:06"/>
    <s v="USD"/>
    <d v="2020-06-02T00:00:00"/>
    <d v="2020-06-02T00:00:00"/>
    <s v="AMO03062020-2nd10"/>
    <x v="1"/>
    <m/>
    <m/>
    <m/>
    <x v="3"/>
    <x v="116"/>
    <s v="1002"/>
    <x v="9"/>
    <s v="[]"/>
    <x v="0"/>
    <x v="0"/>
  </r>
  <r>
    <n v="2500"/>
    <x v="73"/>
    <s v="True"/>
    <s v="USD1"/>
    <n v="50"/>
    <n v="50"/>
    <s v="2%D30"/>
    <d v="2020-07-02T00:00:00"/>
    <s v="USMF"/>
    <m/>
    <d v="2020-06-02T05:54:00"/>
    <s v="USD"/>
    <d v="2020-06-02T00:00:00"/>
    <d v="2020-06-02T00:00:00"/>
    <s v="AMO03062020-97"/>
    <x v="1"/>
    <m/>
    <m/>
    <m/>
    <x v="3"/>
    <x v="116"/>
    <s v="1002"/>
    <x v="9"/>
    <s v="[]"/>
    <x v="0"/>
    <x v="0"/>
  </r>
  <r>
    <n v="100"/>
    <x v="1"/>
    <s v="True"/>
    <s v="USD1"/>
    <n v="2"/>
    <n v="2"/>
    <s v="2%D30"/>
    <d v="2020-07-01T00:00:00"/>
    <s v="USMF"/>
    <m/>
    <d v="2020-06-01T09:42:34"/>
    <s v="USD"/>
    <d v="2020-06-01T00:00:00"/>
    <d v="2020-06-01T00:00:00"/>
    <s v="010620suvi7"/>
    <x v="0"/>
    <m/>
    <m/>
    <m/>
    <x v="0"/>
    <x v="117"/>
    <s v="1002"/>
    <x v="9"/>
    <s v="[]"/>
    <x v="0"/>
    <x v="0"/>
  </r>
  <r>
    <n v="100"/>
    <x v="1"/>
    <s v="True"/>
    <s v="USD1"/>
    <n v="2"/>
    <n v="2"/>
    <s v="2%D30"/>
    <d v="2020-07-01T00:00:00"/>
    <s v="USMF"/>
    <m/>
    <d v="2020-06-01T09:42:28"/>
    <s v="USD"/>
    <d v="2020-06-01T00:00:00"/>
    <d v="2020-06-01T00:00:00"/>
    <s v="djfgpaogjp"/>
    <x v="0"/>
    <m/>
    <m/>
    <m/>
    <x v="2"/>
    <x v="117"/>
    <s v="1002"/>
    <x v="9"/>
    <s v="[]"/>
    <x v="0"/>
    <x v="0"/>
  </r>
  <r>
    <n v="2500"/>
    <x v="73"/>
    <s v="True"/>
    <s v="USD1"/>
    <n v="50"/>
    <n v="50"/>
    <s v="2%D30"/>
    <d v="2020-07-01T00:00:00"/>
    <s v="USMF"/>
    <m/>
    <d v="2020-06-01T09:42:21"/>
    <s v="USD"/>
    <d v="2020-06-01T00:00:00"/>
    <d v="2020-06-01T00:00:00"/>
    <s v="AMO03062020-splitti02"/>
    <x v="1"/>
    <m/>
    <m/>
    <m/>
    <x v="3"/>
    <x v="117"/>
    <s v="1002"/>
    <x v="9"/>
    <s v="[]"/>
    <x v="0"/>
    <x v="0"/>
  </r>
  <r>
    <n v="100"/>
    <x v="1"/>
    <s v="True"/>
    <s v="USD1"/>
    <n v="2"/>
    <n v="2"/>
    <s v="2%D30"/>
    <d v="2020-07-01T00:00:00"/>
    <s v="USMF"/>
    <m/>
    <d v="2020-06-01T09:42:15"/>
    <s v="USD"/>
    <d v="2020-06-01T00:00:00"/>
    <d v="2020-06-01T00:00:00"/>
    <s v="AMO01062020-99"/>
    <x v="0"/>
    <m/>
    <m/>
    <m/>
    <x v="2"/>
    <x v="117"/>
    <s v="1002"/>
    <x v="9"/>
    <s v="[]"/>
    <x v="0"/>
    <x v="0"/>
  </r>
  <r>
    <n v="100"/>
    <x v="1"/>
    <s v="True"/>
    <s v="USD1"/>
    <n v="2"/>
    <n v="2"/>
    <s v="2%D30"/>
    <d v="2020-07-01T00:00:00"/>
    <s v="USMF"/>
    <m/>
    <d v="2020-06-01T09:42:09"/>
    <s v="USD"/>
    <d v="2020-06-01T00:00:00"/>
    <d v="2020-06-01T00:00:00"/>
    <s v="gadsjgpag"/>
    <x v="0"/>
    <m/>
    <m/>
    <m/>
    <x v="1"/>
    <x v="117"/>
    <s v="1002"/>
    <x v="9"/>
    <s v="[]"/>
    <x v="0"/>
    <x v="0"/>
  </r>
  <r>
    <n v="100"/>
    <x v="1"/>
    <s v="True"/>
    <s v="USD1"/>
    <n v="2"/>
    <n v="2"/>
    <s v="2%D30"/>
    <d v="2020-07-01T00:00:00"/>
    <s v="USMF"/>
    <m/>
    <d v="2020-06-01T09:42:02"/>
    <s v="USD"/>
    <d v="2020-06-01T00:00:00"/>
    <d v="2020-06-01T00:00:00"/>
    <s v="mobile1030620"/>
    <x v="0"/>
    <m/>
    <m/>
    <m/>
    <x v="2"/>
    <x v="117"/>
    <s v="1002"/>
    <x v="9"/>
    <s v="[{&quot;comment&quot;:&quot;Return&quot;,&quot;creator&quot;:&quot;Suvi Vesterinen&quot;,&quot;timeStamp&quot;:&quot;2020-06-03T12:38:13.899&quot;}]"/>
    <x v="0"/>
    <x v="0"/>
  </r>
  <r>
    <n v="0"/>
    <x v="24"/>
    <s v="True"/>
    <m/>
    <n v="0"/>
    <n v="0"/>
    <m/>
    <m/>
    <s v="USMF"/>
    <m/>
    <d v="2020-06-01T09:41:56"/>
    <m/>
    <d v="2020-06-01T00:00:00"/>
    <d v="2020-06-01T00:00:00"/>
    <m/>
    <x v="0"/>
    <m/>
    <m/>
    <m/>
    <x v="2"/>
    <x v="117"/>
    <m/>
    <x v="7"/>
    <s v="[]"/>
    <x v="1"/>
    <x v="1"/>
  </r>
  <r>
    <n v="3000"/>
    <x v="82"/>
    <s v="True"/>
    <s v="USD1"/>
    <n v="60"/>
    <n v="60"/>
    <s v="2%D30"/>
    <d v="2020-07-01T00:00:00"/>
    <s v="USMF"/>
    <m/>
    <d v="2020-06-01T09:41:49"/>
    <s v="USD"/>
    <d v="2020-06-01T00:00:00"/>
    <d v="2020-06-01T00:00:00"/>
    <s v="AMO03062020-spli1"/>
    <x v="1"/>
    <m/>
    <m/>
    <m/>
    <x v="3"/>
    <x v="117"/>
    <s v="1002"/>
    <x v="9"/>
    <s v="[]"/>
    <x v="0"/>
    <x v="0"/>
  </r>
  <r>
    <n v="100"/>
    <x v="1"/>
    <s v="True"/>
    <s v="USD1"/>
    <n v="2"/>
    <n v="2"/>
    <s v="2%D30"/>
    <d v="2020-07-01T00:00:00"/>
    <s v="USMF"/>
    <m/>
    <d v="2020-06-01T09:41:43"/>
    <s v="USD"/>
    <d v="2020-06-01T00:00:00"/>
    <d v="2020-06-01T00:00:00"/>
    <s v="delegationBRAD030620"/>
    <x v="0"/>
    <m/>
    <m/>
    <m/>
    <x v="4"/>
    <x v="117"/>
    <s v="1002"/>
    <x v="9"/>
    <s v="[{&quot;comment&quot;:&quot;Testin&quot;,&quot;creator&quot;:&quot;Suvi Vesterinen&quot;,&quot;timeStamp&quot;:&quot;2020-08-12T09:37:33.793&quot;}]"/>
    <x v="0"/>
    <x v="0"/>
  </r>
  <r>
    <n v="100"/>
    <x v="1"/>
    <s v="True"/>
    <s v="USD1"/>
    <n v="2"/>
    <n v="2"/>
    <s v="2%D30"/>
    <d v="2020-07-01T00:00:00"/>
    <s v="USMF"/>
    <m/>
    <d v="2020-06-01T09:41:37"/>
    <s v="USD"/>
    <d v="2020-06-01T00:00:00"/>
    <d v="2020-06-01T00:00:00"/>
    <s v="delegationmobile040620"/>
    <x v="0"/>
    <m/>
    <m/>
    <m/>
    <x v="4"/>
    <x v="117"/>
    <s v="1002"/>
    <x v="9"/>
    <s v="[]"/>
    <x v="0"/>
    <x v="0"/>
  </r>
  <r>
    <n v="0"/>
    <x v="24"/>
    <s v="True"/>
    <m/>
    <n v="0"/>
    <n v="0"/>
    <m/>
    <m/>
    <s v="USMF"/>
    <m/>
    <d v="2020-06-01T09:41:30"/>
    <m/>
    <d v="2020-06-01T00:00:00"/>
    <d v="2020-06-01T00:00:00"/>
    <m/>
    <x v="0"/>
    <m/>
    <m/>
    <m/>
    <x v="2"/>
    <x v="117"/>
    <m/>
    <x v="7"/>
    <s v="[]"/>
    <x v="1"/>
    <x v="1"/>
  </r>
  <r>
    <n v="100"/>
    <x v="1"/>
    <s v="True"/>
    <s v="USD1"/>
    <n v="2"/>
    <n v="2"/>
    <s v="2%D30"/>
    <d v="2020-07-01T00:00:00"/>
    <s v="USMF"/>
    <m/>
    <d v="2020-06-01T09:41:23"/>
    <s v="USD"/>
    <d v="2020-06-01T00:00:00"/>
    <d v="2020-06-01T00:00:00"/>
    <s v="doubletest"/>
    <x v="0"/>
    <m/>
    <m/>
    <m/>
    <x v="4"/>
    <x v="117"/>
    <s v="1002"/>
    <x v="9"/>
    <s v="[]"/>
    <x v="0"/>
    <x v="0"/>
  </r>
  <r>
    <n v="100"/>
    <x v="1"/>
    <s v="True"/>
    <s v="USD1"/>
    <n v="2"/>
    <n v="2"/>
    <s v="2%D30"/>
    <d v="2020-07-01T00:00:00"/>
    <s v="USMF"/>
    <m/>
    <d v="2020-06-01T07:58:38"/>
    <s v="USD"/>
    <d v="2020-06-01T00:00:00"/>
    <d v="2020-06-01T00:00:00"/>
    <s v="010620suvi3"/>
    <x v="0"/>
    <m/>
    <m/>
    <m/>
    <x v="3"/>
    <x v="117"/>
    <s v="1002"/>
    <x v="9"/>
    <s v="[]"/>
    <x v="0"/>
    <x v="0"/>
  </r>
  <r>
    <n v="50"/>
    <x v="68"/>
    <s v="True"/>
    <s v="USD1"/>
    <n v="1"/>
    <n v="1"/>
    <s v="2%D30"/>
    <d v="2020-07-01T00:00:00"/>
    <s v="USMF"/>
    <m/>
    <d v="2020-06-01T07:58:32"/>
    <s v="USD"/>
    <d v="2020-06-01T00:00:00"/>
    <d v="2020-06-01T00:00:00"/>
    <s v="010620suvi4"/>
    <x v="0"/>
    <m/>
    <m/>
    <m/>
    <x v="1"/>
    <x v="117"/>
    <s v="1002"/>
    <x v="9"/>
    <s v="[]"/>
    <x v="0"/>
    <x v="0"/>
  </r>
  <r>
    <n v="1001"/>
    <x v="27"/>
    <s v="True"/>
    <s v="USD1"/>
    <n v="20.02"/>
    <n v="20.02"/>
    <s v="2%D30"/>
    <d v="2020-07-01T00:00:00"/>
    <s v="USMF"/>
    <m/>
    <d v="2020-06-01T07:58:26"/>
    <s v="USD"/>
    <d v="2020-06-01T00:00:00"/>
    <d v="2020-06-01T00:00:00"/>
    <s v="010620suvi5"/>
    <x v="0"/>
    <m/>
    <m/>
    <m/>
    <x v="2"/>
    <x v="117"/>
    <s v="1002"/>
    <x v="9"/>
    <s v="[]"/>
    <x v="0"/>
    <x v="0"/>
  </r>
  <r>
    <n v="100"/>
    <x v="1"/>
    <s v="True"/>
    <s v="USD1"/>
    <n v="2"/>
    <n v="2"/>
    <s v="2%D30"/>
    <d v="2020-07-01T00:00:00"/>
    <s v="USMF"/>
    <m/>
    <d v="2020-06-01T07:58:21"/>
    <s v="USD"/>
    <d v="2020-06-01T00:00:00"/>
    <d v="2020-06-01T00:00:00"/>
    <s v="010620suvi6"/>
    <x v="0"/>
    <m/>
    <m/>
    <m/>
    <x v="4"/>
    <x v="117"/>
    <s v="1002"/>
    <x v="9"/>
    <s v="[]"/>
    <x v="0"/>
    <x v="0"/>
  </r>
  <r>
    <n v="1"/>
    <x v="29"/>
    <s v="True"/>
    <s v="USD1"/>
    <n v="0.01"/>
    <n v="0.01"/>
    <s v="0.5%D10"/>
    <d v="2020-06-11T00:00:00"/>
    <s v="USMF"/>
    <m/>
    <d v="2020-06-01T07:58:15"/>
    <s v="USD"/>
    <d v="2020-06-01T00:00:00"/>
    <d v="2020-07-01T00:00:00"/>
    <s v="AMO01062020-9"/>
    <x v="1"/>
    <s v="CHECK"/>
    <s v="Net30"/>
    <m/>
    <x v="2"/>
    <x v="117"/>
    <s v="1001"/>
    <x v="11"/>
    <s v="[]"/>
    <x v="0"/>
    <x v="0"/>
  </r>
  <r>
    <n v="0"/>
    <x v="24"/>
    <s v="True"/>
    <m/>
    <n v="0"/>
    <n v="0"/>
    <m/>
    <m/>
    <s v="USMF"/>
    <m/>
    <d v="2020-06-01T07:58:09"/>
    <m/>
    <d v="2020-06-01T00:00:00"/>
    <d v="2020-06-01T00:00:00"/>
    <m/>
    <x v="0"/>
    <m/>
    <m/>
    <m/>
    <x v="2"/>
    <x v="117"/>
    <m/>
    <x v="7"/>
    <s v="[]"/>
    <x v="1"/>
    <x v="1"/>
  </r>
  <r>
    <n v="100"/>
    <x v="1"/>
    <s v="True"/>
    <s v="USD1"/>
    <n v="2"/>
    <n v="2"/>
    <s v="2%D30"/>
    <d v="2020-07-01T00:00:00"/>
    <s v="USMF"/>
    <m/>
    <d v="2020-06-01T07:58:03"/>
    <s v="USD"/>
    <d v="2020-06-01T00:00:00"/>
    <d v="2020-06-01T00:00:00"/>
    <s v="testldkgÃ¥sdgk"/>
    <x v="0"/>
    <m/>
    <m/>
    <m/>
    <x v="2"/>
    <x v="117"/>
    <s v="1002"/>
    <x v="9"/>
    <s v="[]"/>
    <x v="0"/>
    <x v="0"/>
  </r>
  <r>
    <n v="0"/>
    <x v="24"/>
    <s v="True"/>
    <m/>
    <n v="0"/>
    <n v="0"/>
    <m/>
    <m/>
    <s v="USMF"/>
    <m/>
    <d v="2020-06-01T07:57:58"/>
    <m/>
    <d v="2020-06-01T00:00:00"/>
    <d v="2020-06-01T00:00:00"/>
    <m/>
    <x v="0"/>
    <m/>
    <m/>
    <m/>
    <x v="2"/>
    <x v="117"/>
    <m/>
    <x v="7"/>
    <s v="[]"/>
    <x v="1"/>
    <x v="1"/>
  </r>
  <r>
    <n v="0"/>
    <x v="24"/>
    <s v="True"/>
    <m/>
    <n v="0"/>
    <n v="0"/>
    <m/>
    <m/>
    <s v="USMF"/>
    <m/>
    <d v="2020-06-01T07:57:52"/>
    <m/>
    <d v="2020-06-01T00:00:00"/>
    <d v="2020-06-01T00:00:00"/>
    <m/>
    <x v="0"/>
    <m/>
    <m/>
    <m/>
    <x v="2"/>
    <x v="117"/>
    <m/>
    <x v="7"/>
    <s v="[]"/>
    <x v="1"/>
    <x v="1"/>
  </r>
  <r>
    <n v="0"/>
    <x v="24"/>
    <s v="True"/>
    <m/>
    <n v="0"/>
    <n v="0"/>
    <m/>
    <m/>
    <s v="USMF"/>
    <m/>
    <d v="2020-06-01T07:57:46"/>
    <m/>
    <d v="2020-06-01T00:00:00"/>
    <d v="2020-06-01T00:00:00"/>
    <m/>
    <x v="0"/>
    <m/>
    <m/>
    <m/>
    <x v="2"/>
    <x v="117"/>
    <m/>
    <x v="7"/>
    <s v="[]"/>
    <x v="1"/>
    <x v="1"/>
  </r>
  <r>
    <n v="0"/>
    <x v="24"/>
    <s v="True"/>
    <m/>
    <n v="0"/>
    <n v="0"/>
    <m/>
    <m/>
    <s v="USMF"/>
    <m/>
    <d v="2020-06-01T07:57:40"/>
    <m/>
    <d v="2020-06-01T00:00:00"/>
    <d v="2020-06-01T00:00:00"/>
    <m/>
    <x v="0"/>
    <m/>
    <m/>
    <m/>
    <x v="2"/>
    <x v="117"/>
    <m/>
    <x v="7"/>
    <s v="[]"/>
    <x v="1"/>
    <x v="1"/>
  </r>
  <r>
    <n v="100"/>
    <x v="1"/>
    <s v="True"/>
    <s v="USD1"/>
    <n v="2"/>
    <n v="2"/>
    <s v="2%D30"/>
    <d v="2020-07-01T00:00:00"/>
    <s v="USMF"/>
    <m/>
    <d v="2020-06-01T07:57:35"/>
    <s v="USD"/>
    <d v="2020-06-01T00:00:00"/>
    <d v="2020-06-01T00:00:00"/>
    <s v="010620suvi2"/>
    <x v="0"/>
    <m/>
    <m/>
    <m/>
    <x v="4"/>
    <x v="117"/>
    <s v="1002"/>
    <x v="9"/>
    <s v="[]"/>
    <x v="0"/>
    <x v="0"/>
  </r>
  <r>
    <n v="100"/>
    <x v="1"/>
    <s v="True"/>
    <s v="new bank"/>
    <n v="2"/>
    <n v="2"/>
    <s v="2%D60"/>
    <d v="2020-07-28T00:00:00"/>
    <s v="USMF"/>
    <m/>
    <d v="2020-05-29T06:38:30"/>
    <s v="USD"/>
    <d v="2020-05-29T00:00:00"/>
    <d v="2020-06-28T00:00:00"/>
    <s v="missingpmntmethod"/>
    <x v="0"/>
    <m/>
    <s v="Net30"/>
    <m/>
    <x v="1"/>
    <x v="118"/>
    <s v="US-105"/>
    <x v="13"/>
    <s v="[]"/>
    <x v="0"/>
    <x v="0"/>
  </r>
  <r>
    <n v="100"/>
    <x v="1"/>
    <s v="True"/>
    <s v="USD1"/>
    <n v="2"/>
    <n v="2"/>
    <s v="2%D30"/>
    <d v="2020-06-28T00:00:00"/>
    <s v="USMF"/>
    <m/>
    <d v="2020-05-29T06:38:25"/>
    <s v="USD"/>
    <d v="2020-05-29T00:00:00"/>
    <d v="2020-05-29T00:00:00"/>
    <s v="testing290520"/>
    <x v="0"/>
    <m/>
    <m/>
    <m/>
    <x v="4"/>
    <x v="118"/>
    <s v="1002"/>
    <x v="9"/>
    <s v="[]"/>
    <x v="0"/>
    <x v="0"/>
  </r>
  <r>
    <n v="100"/>
    <x v="1"/>
    <s v="True"/>
    <s v="USD1"/>
    <n v="0.5"/>
    <n v="0.5"/>
    <s v="0.5%D10"/>
    <d v="2020-06-08T00:00:00"/>
    <s v="USMF"/>
    <m/>
    <d v="2020-05-29T06:38:19"/>
    <s v="USD"/>
    <d v="2020-05-29T00:00:00"/>
    <d v="2020-06-28T00:00:00"/>
    <s v="invoicetoerin"/>
    <x v="0"/>
    <s v="CHECK"/>
    <s v="Net30"/>
    <m/>
    <x v="4"/>
    <x v="118"/>
    <s v="1001"/>
    <x v="11"/>
    <s v="[]"/>
    <x v="0"/>
    <x v="0"/>
  </r>
  <r>
    <n v="100"/>
    <x v="1"/>
    <s v="True"/>
    <s v="USD1"/>
    <n v="2"/>
    <n v="2"/>
    <s v="2%D30"/>
    <d v="2020-06-28T00:00:00"/>
    <s v="USMF"/>
    <m/>
    <d v="2020-05-29T06:38:13"/>
    <s v="USD"/>
    <d v="2020-05-29T00:00:00"/>
    <d v="2020-05-29T00:00:00"/>
    <s v="290520delechain"/>
    <x v="0"/>
    <m/>
    <m/>
    <m/>
    <x v="4"/>
    <x v="118"/>
    <s v="1002"/>
    <x v="9"/>
    <s v="[]"/>
    <x v="0"/>
    <x v="0"/>
  </r>
  <r>
    <n v="100"/>
    <x v="1"/>
    <s v="True"/>
    <s v="USD1"/>
    <n v="2"/>
    <n v="2"/>
    <s v="2%D30"/>
    <d v="2020-06-28T00:00:00"/>
    <s v="USMF"/>
    <m/>
    <d v="2020-05-29T06:38:08"/>
    <s v="USD"/>
    <d v="2020-05-29T00:00:00"/>
    <d v="2020-05-29T00:00:00"/>
    <s v="delechain2"/>
    <x v="0"/>
    <s v="CHECK"/>
    <m/>
    <m/>
    <x v="4"/>
    <x v="118"/>
    <s v="1002"/>
    <x v="9"/>
    <s v="[]"/>
    <x v="0"/>
    <x v="0"/>
  </r>
  <r>
    <n v="100"/>
    <x v="1"/>
    <s v="True"/>
    <s v="USD1"/>
    <n v="0.5"/>
    <n v="0.5"/>
    <s v="0.5%D10"/>
    <d v="2020-06-08T00:00:00"/>
    <s v="USMF"/>
    <m/>
    <d v="2020-05-29T06:38:02"/>
    <s v="USD"/>
    <d v="2020-05-29T00:00:00"/>
    <d v="2020-06-28T00:00:00"/>
    <s v="delegationmobile5"/>
    <x v="0"/>
    <s v="CHECK"/>
    <s v="Net30"/>
    <m/>
    <x v="1"/>
    <x v="118"/>
    <s v="1001"/>
    <x v="11"/>
    <s v="[]"/>
    <x v="0"/>
    <x v="0"/>
  </r>
  <r>
    <n v="100"/>
    <x v="1"/>
    <s v="True"/>
    <s v="USD1"/>
    <n v="2"/>
    <n v="2"/>
    <s v="2%D30"/>
    <d v="2020-06-28T00:00:00"/>
    <s v="USMF"/>
    <m/>
    <d v="2020-05-29T06:37:57"/>
    <s v="USD"/>
    <d v="2020-05-29T00:00:00"/>
    <d v="2020-05-29T00:00:00"/>
    <s v="sve010620"/>
    <x v="0"/>
    <m/>
    <m/>
    <m/>
    <x v="1"/>
    <x v="118"/>
    <s v="1002"/>
    <x v="9"/>
    <s v="[]"/>
    <x v="0"/>
    <x v="0"/>
  </r>
  <r>
    <n v="100"/>
    <x v="1"/>
    <s v="True"/>
    <s v="USD1"/>
    <n v="2"/>
    <n v="2"/>
    <s v="2%D30"/>
    <d v="2020-06-28T00:00:00"/>
    <s v="USMF"/>
    <m/>
    <d v="2020-05-29T06:37:51"/>
    <s v="USD"/>
    <d v="2020-05-29T00:00:00"/>
    <d v="2020-05-29T00:00:00"/>
    <s v="010620suvi1"/>
    <x v="0"/>
    <m/>
    <m/>
    <m/>
    <x v="1"/>
    <x v="118"/>
    <s v="1002"/>
    <x v="9"/>
    <s v="[]"/>
    <x v="0"/>
    <x v="0"/>
  </r>
  <r>
    <n v="0"/>
    <x v="24"/>
    <s v="True"/>
    <m/>
    <n v="0"/>
    <n v="0"/>
    <m/>
    <m/>
    <s v="USMF"/>
    <m/>
    <d v="2020-05-29T06:37:46"/>
    <m/>
    <d v="2020-05-29T00:00:00"/>
    <d v="2020-05-29T00:00:00"/>
    <m/>
    <x v="0"/>
    <m/>
    <m/>
    <m/>
    <x v="2"/>
    <x v="118"/>
    <m/>
    <x v="7"/>
    <s v="[]"/>
    <x v="1"/>
    <x v="1"/>
  </r>
  <r>
    <n v="0"/>
    <x v="24"/>
    <s v="True"/>
    <m/>
    <n v="0"/>
    <n v="0"/>
    <m/>
    <m/>
    <s v="USMF"/>
    <m/>
    <d v="2020-05-29T06:37:40"/>
    <m/>
    <d v="2020-05-29T00:00:00"/>
    <d v="2020-05-29T00:00:00"/>
    <m/>
    <x v="0"/>
    <m/>
    <m/>
    <m/>
    <x v="2"/>
    <x v="118"/>
    <m/>
    <x v="7"/>
    <s v="[]"/>
    <x v="1"/>
    <x v="1"/>
  </r>
  <r>
    <n v="0"/>
    <x v="24"/>
    <s v="True"/>
    <m/>
    <n v="0"/>
    <n v="0"/>
    <m/>
    <m/>
    <s v="USMF"/>
    <m/>
    <d v="2020-05-29T06:37:34"/>
    <m/>
    <d v="2020-05-29T00:00:00"/>
    <d v="2020-05-29T00:00:00"/>
    <m/>
    <x v="0"/>
    <m/>
    <m/>
    <m/>
    <x v="2"/>
    <x v="118"/>
    <m/>
    <x v="7"/>
    <s v="[]"/>
    <x v="1"/>
    <x v="1"/>
  </r>
  <r>
    <n v="100"/>
    <x v="1"/>
    <s v="True"/>
    <s v="USD1"/>
    <n v="2"/>
    <n v="2"/>
    <s v="2%D30"/>
    <d v="2020-06-28T00:00:00"/>
    <s v="USMF"/>
    <m/>
    <d v="2020-05-29T06:37:29"/>
    <s v="USD"/>
    <d v="2020-05-29T00:00:00"/>
    <d v="2020-05-29T00:00:00"/>
    <s v="testsuvi1"/>
    <x v="0"/>
    <m/>
    <m/>
    <m/>
    <x v="4"/>
    <x v="118"/>
    <s v="1002"/>
    <x v="9"/>
    <s v="[]"/>
    <x v="0"/>
    <x v="0"/>
  </r>
  <r>
    <n v="100"/>
    <x v="1"/>
    <s v="True"/>
    <s v="USD1"/>
    <n v="2"/>
    <n v="2"/>
    <s v="2%D30"/>
    <d v="2020-06-27T00:00:00"/>
    <s v="USMF"/>
    <m/>
    <d v="2020-05-28T12:32:24"/>
    <s v="USD"/>
    <d v="2020-05-28T00:00:00"/>
    <d v="2020-05-28T00:00:00"/>
    <s v="sve280520"/>
    <x v="0"/>
    <m/>
    <m/>
    <m/>
    <x v="2"/>
    <x v="119"/>
    <s v="1002"/>
    <x v="9"/>
    <s v="[]"/>
    <x v="0"/>
    <x v="0"/>
  </r>
  <r>
    <n v="100"/>
    <x v="1"/>
    <s v="True"/>
    <s v="USD1"/>
    <n v="2"/>
    <n v="2"/>
    <s v="2%D30"/>
    <d v="2020-06-27T00:00:00"/>
    <s v="USMF"/>
    <m/>
    <d v="2020-05-28T12:32:17"/>
    <s v="USD"/>
    <d v="2020-05-28T00:00:00"/>
    <d v="2020-05-28T00:00:00"/>
    <s v="290520mobile1"/>
    <x v="0"/>
    <s v="CHECK"/>
    <m/>
    <m/>
    <x v="4"/>
    <x v="119"/>
    <s v="1002"/>
    <x v="9"/>
    <s v="[]"/>
    <x v="0"/>
    <x v="0"/>
  </r>
  <r>
    <n v="100"/>
    <x v="1"/>
    <s v="True"/>
    <s v="USD1"/>
    <n v="2"/>
    <n v="2"/>
    <s v="2%D30"/>
    <d v="2020-06-27T00:00:00"/>
    <s v="USMF"/>
    <m/>
    <d v="2020-05-28T12:32:12"/>
    <s v="USD"/>
    <d v="2020-05-28T00:00:00"/>
    <d v="2020-05-28T00:00:00"/>
    <s v="290520mobile2"/>
    <x v="0"/>
    <s v="CHECK"/>
    <m/>
    <m/>
    <x v="1"/>
    <x v="119"/>
    <s v="1002"/>
    <x v="9"/>
    <s v="[]"/>
    <x v="0"/>
    <x v="0"/>
  </r>
  <r>
    <n v="100"/>
    <x v="1"/>
    <s v="True"/>
    <s v="USD1"/>
    <n v="1"/>
    <n v="1"/>
    <s v="1%D07"/>
    <d v="2020-06-04T00:00:00"/>
    <s v="USMF"/>
    <m/>
    <d v="2020-05-28T12:32:06"/>
    <s v="USD"/>
    <d v="2020-05-28T00:00:00"/>
    <d v="2020-06-27T00:00:00"/>
    <s v="290520mobile3"/>
    <x v="0"/>
    <s v="CHECK"/>
    <s v="Net30"/>
    <m/>
    <x v="4"/>
    <x v="119"/>
    <s v="US-106"/>
    <x v="12"/>
    <s v="[]"/>
    <x v="0"/>
    <x v="0"/>
  </r>
  <r>
    <n v="100"/>
    <x v="1"/>
    <s v="True"/>
    <s v="USD1"/>
    <n v="2"/>
    <n v="2"/>
    <s v="2%D30"/>
    <d v="2020-06-27T00:00:00"/>
    <s v="USMF"/>
    <m/>
    <d v="2020-05-28T12:32:00"/>
    <s v="USD"/>
    <d v="2020-05-28T00:00:00"/>
    <d v="2020-05-28T00:00:00"/>
    <s v="uhuu"/>
    <x v="0"/>
    <m/>
    <m/>
    <m/>
    <x v="4"/>
    <x v="119"/>
    <s v="1002"/>
    <x v="9"/>
    <s v="[]"/>
    <x v="0"/>
    <x v="0"/>
  </r>
  <r>
    <n v="100"/>
    <x v="1"/>
    <s v="True"/>
    <s v="new bank"/>
    <n v="2"/>
    <n v="2"/>
    <s v="2%D60"/>
    <d v="2020-07-27T00:00:00"/>
    <s v="USMF"/>
    <m/>
    <d v="2020-05-28T12:31:55"/>
    <s v="USD"/>
    <d v="2020-05-28T00:00:00"/>
    <d v="2020-06-27T00:00:00"/>
    <s v="testestesetetestseteststes"/>
    <x v="0"/>
    <s v="CHECK"/>
    <s v="Net30"/>
    <m/>
    <x v="1"/>
    <x v="119"/>
    <s v="US-105"/>
    <x v="13"/>
    <s v="[]"/>
    <x v="0"/>
    <x v="0"/>
  </r>
  <r>
    <n v="100"/>
    <x v="1"/>
    <s v="True"/>
    <s v="USD1"/>
    <n v="2"/>
    <n v="2"/>
    <s v="2%D30"/>
    <d v="2020-06-27T00:00:00"/>
    <s v="USMF"/>
    <m/>
    <d v="2020-05-28T12:31:49"/>
    <s v="USD"/>
    <d v="2020-05-28T00:00:00"/>
    <d v="2020-05-28T00:00:00"/>
    <s v="290520mobile4"/>
    <x v="0"/>
    <m/>
    <m/>
    <m/>
    <x v="1"/>
    <x v="119"/>
    <s v="1002"/>
    <x v="9"/>
    <s v="[]"/>
    <x v="0"/>
    <x v="0"/>
  </r>
  <r>
    <n v="100"/>
    <x v="1"/>
    <s v="True"/>
    <s v="USD1"/>
    <n v="2"/>
    <n v="2"/>
    <s v="2%D30"/>
    <d v="2020-06-27T00:00:00"/>
    <s v="USMF"/>
    <m/>
    <d v="2020-05-28T12:31:44"/>
    <s v="USD"/>
    <d v="2020-05-28T00:00:00"/>
    <d v="2020-05-28T00:00:00"/>
    <s v="280520sve2"/>
    <x v="0"/>
    <m/>
    <m/>
    <m/>
    <x v="1"/>
    <x v="119"/>
    <s v="1002"/>
    <x v="9"/>
    <s v="[]"/>
    <x v="0"/>
    <x v="0"/>
  </r>
  <r>
    <n v="0"/>
    <x v="24"/>
    <s v="True"/>
    <m/>
    <n v="0"/>
    <n v="0"/>
    <m/>
    <m/>
    <s v="USMF"/>
    <m/>
    <d v="2020-05-28T12:31:39"/>
    <m/>
    <d v="2020-05-28T00:00:00"/>
    <d v="2020-05-28T00:00:00"/>
    <m/>
    <x v="0"/>
    <m/>
    <m/>
    <m/>
    <x v="2"/>
    <x v="119"/>
    <m/>
    <x v="7"/>
    <s v="[]"/>
    <x v="1"/>
    <x v="1"/>
  </r>
  <r>
    <n v="0"/>
    <x v="24"/>
    <s v="True"/>
    <m/>
    <n v="0"/>
    <n v="0"/>
    <m/>
    <m/>
    <s v="USMF"/>
    <m/>
    <d v="2020-05-28T12:31:33"/>
    <m/>
    <d v="2020-05-28T00:00:00"/>
    <d v="2020-05-28T00:00:00"/>
    <m/>
    <x v="0"/>
    <m/>
    <m/>
    <m/>
    <x v="2"/>
    <x v="119"/>
    <m/>
    <x v="7"/>
    <s v="[]"/>
    <x v="1"/>
    <x v="1"/>
  </r>
  <r>
    <n v="0"/>
    <x v="24"/>
    <s v="True"/>
    <m/>
    <n v="0"/>
    <n v="0"/>
    <m/>
    <m/>
    <s v="USMF"/>
    <m/>
    <d v="2020-05-28T12:31:28"/>
    <m/>
    <d v="2020-05-28T00:00:00"/>
    <d v="2020-05-28T00:00:00"/>
    <m/>
    <x v="0"/>
    <m/>
    <m/>
    <m/>
    <x v="2"/>
    <x v="119"/>
    <m/>
    <x v="7"/>
    <s v="[]"/>
    <x v="1"/>
    <x v="1"/>
  </r>
  <r>
    <n v="0"/>
    <x v="24"/>
    <s v="True"/>
    <m/>
    <n v="0"/>
    <n v="0"/>
    <m/>
    <m/>
    <s v="USMF"/>
    <m/>
    <d v="2020-05-28T12:31:23"/>
    <m/>
    <d v="2020-05-28T00:00:00"/>
    <d v="2020-05-28T00:00:00"/>
    <m/>
    <x v="0"/>
    <m/>
    <m/>
    <m/>
    <x v="2"/>
    <x v="119"/>
    <m/>
    <x v="7"/>
    <s v="[]"/>
    <x v="1"/>
    <x v="1"/>
  </r>
  <r>
    <n v="0"/>
    <x v="24"/>
    <s v="True"/>
    <m/>
    <n v="0"/>
    <n v="0"/>
    <m/>
    <m/>
    <s v="USMF"/>
    <m/>
    <d v="2020-05-28T08:42:29"/>
    <m/>
    <d v="2020-05-28T00:00:00"/>
    <d v="2020-05-28T00:00:00"/>
    <m/>
    <x v="0"/>
    <m/>
    <m/>
    <m/>
    <x v="2"/>
    <x v="119"/>
    <m/>
    <x v="7"/>
    <s v="[]"/>
    <x v="1"/>
    <x v="1"/>
  </r>
  <r>
    <n v="0"/>
    <x v="24"/>
    <s v="True"/>
    <m/>
    <n v="0"/>
    <n v="0"/>
    <m/>
    <m/>
    <s v="USMF"/>
    <m/>
    <d v="2020-05-28T07:35:29"/>
    <m/>
    <d v="2020-05-28T00:00:00"/>
    <d v="2020-05-28T00:00:00"/>
    <m/>
    <x v="0"/>
    <m/>
    <m/>
    <m/>
    <x v="2"/>
    <x v="119"/>
    <m/>
    <x v="7"/>
    <s v="[]"/>
    <x v="1"/>
    <x v="1"/>
  </r>
  <r>
    <n v="100000"/>
    <x v="83"/>
    <s v="True"/>
    <s v="USD1"/>
    <n v="2000"/>
    <n v="2000"/>
    <s v="2%D30"/>
    <d v="2020-06-19T00:00:00"/>
    <s v="USMF"/>
    <m/>
    <d v="2020-05-20T05:39:19"/>
    <s v="USD"/>
    <d v="2020-05-20T00:00:00"/>
    <d v="2020-05-20T00:00:00"/>
    <s v="test"/>
    <x v="0"/>
    <m/>
    <m/>
    <m/>
    <x v="4"/>
    <x v="120"/>
    <s v="1002"/>
    <x v="9"/>
    <s v="[]"/>
    <x v="0"/>
    <x v="0"/>
  </r>
  <r>
    <n v="100"/>
    <x v="1"/>
    <s v="True"/>
    <s v="USD1"/>
    <n v="2"/>
    <n v="2"/>
    <s v="2%D30"/>
    <d v="2020-06-19T00:00:00"/>
    <s v="USMF"/>
    <m/>
    <d v="2020-05-20T05:39:14"/>
    <s v="USD"/>
    <d v="2020-05-20T00:00:00"/>
    <d v="2020-05-20T00:00:00"/>
    <s v="sve200520dele5"/>
    <x v="0"/>
    <m/>
    <m/>
    <m/>
    <x v="1"/>
    <x v="120"/>
    <s v="1002"/>
    <x v="9"/>
    <s v="[]"/>
    <x v="0"/>
    <x v="0"/>
  </r>
  <r>
    <n v="100"/>
    <x v="84"/>
    <s v="True"/>
    <s v="GB"/>
    <n v="4"/>
    <n v="4.3899999999999997"/>
    <s v="4%D10"/>
    <d v="2020-05-30T00:00:00"/>
    <s v="USMF"/>
    <m/>
    <d v="2020-05-20T05:39:08"/>
    <s v="EUR"/>
    <d v="2020-05-20T00:00:00"/>
    <d v="2020-06-19T00:00:00"/>
    <s v="test4444"/>
    <x v="0"/>
    <s v="ELECTRONIC"/>
    <s v="Net30"/>
    <m/>
    <x v="1"/>
    <x v="120"/>
    <s v="CN-001"/>
    <x v="17"/>
    <s v="[]"/>
    <x v="0"/>
    <x v="0"/>
  </r>
  <r>
    <n v="100"/>
    <x v="1"/>
    <s v="True"/>
    <s v="USD1"/>
    <n v="2"/>
    <n v="2"/>
    <s v="2%D30"/>
    <d v="2020-06-19T00:00:00"/>
    <s v="USMF"/>
    <m/>
    <d v="2020-05-20T05:39:02"/>
    <s v="USD"/>
    <d v="2020-05-20T00:00:00"/>
    <d v="2020-05-20T00:00:00"/>
    <s v="deleg200520"/>
    <x v="0"/>
    <m/>
    <m/>
    <m/>
    <x v="2"/>
    <x v="120"/>
    <s v="1002"/>
    <x v="9"/>
    <s v="[]"/>
    <x v="0"/>
    <x v="0"/>
  </r>
  <r>
    <n v="100"/>
    <x v="1"/>
    <s v="True"/>
    <s v="USD1"/>
    <n v="2"/>
    <n v="2"/>
    <s v="2%D30"/>
    <d v="2020-06-19T00:00:00"/>
    <s v="USMF"/>
    <m/>
    <d v="2020-05-20T05:38:57"/>
    <s v="USD"/>
    <d v="2020-05-20T00:00:00"/>
    <d v="2020-05-20T00:00:00"/>
    <s v="2005202sve"/>
    <x v="0"/>
    <m/>
    <m/>
    <m/>
    <x v="0"/>
    <x v="120"/>
    <s v="1002"/>
    <x v="9"/>
    <s v="[]"/>
    <x v="0"/>
    <x v="0"/>
  </r>
  <r>
    <n v="100"/>
    <x v="84"/>
    <s v="True"/>
    <s v="GB"/>
    <n v="4"/>
    <n v="4.3899999999999997"/>
    <s v="4%D10"/>
    <d v="2020-05-30T00:00:00"/>
    <s v="USMF"/>
    <m/>
    <d v="2020-05-20T05:38:51"/>
    <s v="EUR"/>
    <d v="2020-05-20T00:00:00"/>
    <d v="2020-06-19T00:00:00"/>
    <s v="test344434"/>
    <x v="0"/>
    <s v="ELECTRONIC"/>
    <s v="Net30"/>
    <m/>
    <x v="1"/>
    <x v="120"/>
    <s v="CN-001"/>
    <x v="17"/>
    <s v="[]"/>
    <x v="0"/>
    <x v="0"/>
  </r>
  <r>
    <n v="100"/>
    <x v="1"/>
    <s v="True"/>
    <s v="USD1"/>
    <n v="1"/>
    <n v="1"/>
    <s v="1%D07"/>
    <d v="2020-05-27T00:00:00"/>
    <s v="USMF"/>
    <m/>
    <d v="2020-05-20T05:38:45"/>
    <s v="USD"/>
    <d v="2020-05-20T00:00:00"/>
    <d v="2020-06-19T00:00:00"/>
    <s v="sve200520dele6"/>
    <x v="0"/>
    <s v="CHECK"/>
    <s v="Net30"/>
    <m/>
    <x v="4"/>
    <x v="120"/>
    <s v="US-106"/>
    <x v="12"/>
    <s v="[{&quot;comment&quot;:&quot;Please test&quot;,&quot;creator&quot;:&quot;Badarinath Raghunath&quot;,&quot;timeStamp&quot;:&quot;2020-05-20T06:34:51.907&quot;},{&quot;comment&quot;:&quot;Please test&quot;,&quot;creator&quot;:&quot;Badarinath Raghunath&quot;,&quot;timeStamp&quot;:&quot;2020-05-20T06:37:07.938&quot;},{&quot;comment&quot;:&quot;Invoice got stuck therefore I return it.\n&quot;,&quot;creator&quot;:&quot;Steffen Halme&quot;,&quot;timeStamp&quot;:&quot;2020-09-01T07:02:43.28&quot;},{&quot;comment&quot;:&quot;testing&quot;,&quot;creator&quot;:&quot;Suvi Vesterinen&quot;,&quot;timeStamp&quot;:&quot;2020-09-02T06:46:09.249&quot;}]"/>
    <x v="0"/>
    <x v="0"/>
  </r>
  <r>
    <n v="10000"/>
    <x v="67"/>
    <s v="True"/>
    <s v="USD1"/>
    <n v="200"/>
    <n v="200"/>
    <s v="2%D30"/>
    <d v="2020-06-19T00:00:00"/>
    <s v="USMF"/>
    <m/>
    <d v="2020-05-20T05:38:39"/>
    <s v="USD"/>
    <d v="2020-05-20T00:00:00"/>
    <d v="2020-05-20T00:00:00"/>
    <s v="AMO20052020-12"/>
    <x v="0"/>
    <m/>
    <m/>
    <m/>
    <x v="2"/>
    <x v="120"/>
    <s v="1002"/>
    <x v="9"/>
    <s v="[]"/>
    <x v="0"/>
    <x v="0"/>
  </r>
  <r>
    <n v="100"/>
    <x v="1"/>
    <s v="True"/>
    <s v="USD1"/>
    <n v="2"/>
    <n v="2"/>
    <s v="2%D30"/>
    <d v="2020-06-19T00:00:00"/>
    <s v="USMF"/>
    <m/>
    <d v="2020-05-20T05:38:34"/>
    <s v="USD"/>
    <d v="2020-05-20T00:00:00"/>
    <d v="2020-05-20T00:00:00"/>
    <s v="testing220520"/>
    <x v="0"/>
    <m/>
    <m/>
    <m/>
    <x v="1"/>
    <x v="120"/>
    <s v="1002"/>
    <x v="9"/>
    <s v="[]"/>
    <x v="0"/>
    <x v="0"/>
  </r>
  <r>
    <n v="100"/>
    <x v="1"/>
    <s v="True"/>
    <s v="usd3"/>
    <n v="1"/>
    <n v="1"/>
    <s v="1%D07"/>
    <d v="2020-05-27T00:00:00"/>
    <s v="USMF"/>
    <m/>
    <d v="2020-05-20T05:38:28"/>
    <s v="USD"/>
    <d v="2020-05-20T00:00:00"/>
    <d v="2020-06-19T00:00:00"/>
    <s v="220520testtest"/>
    <x v="0"/>
    <s v="CHECK"/>
    <s v="Net30"/>
    <m/>
    <x v="1"/>
    <x v="120"/>
    <s v="US-106"/>
    <x v="12"/>
    <s v="[]"/>
    <x v="0"/>
    <x v="0"/>
  </r>
  <r>
    <n v="100000"/>
    <x v="83"/>
    <s v="True"/>
    <s v="USD1"/>
    <n v="2000"/>
    <n v="2000"/>
    <s v="2%D30"/>
    <d v="2020-06-19T00:00:00"/>
    <s v="USMF"/>
    <m/>
    <d v="2020-05-20T05:38:22"/>
    <s v="USD"/>
    <d v="2020-05-20T00:00:00"/>
    <d v="2020-05-20T00:00:00"/>
    <s v="test2"/>
    <x v="0"/>
    <m/>
    <m/>
    <m/>
    <x v="3"/>
    <x v="120"/>
    <s v="1002"/>
    <x v="9"/>
    <s v="[]"/>
    <x v="0"/>
    <x v="0"/>
  </r>
  <r>
    <n v="2000"/>
    <x v="28"/>
    <s v="True"/>
    <s v="USD1"/>
    <n v="40"/>
    <n v="40"/>
    <s v="2%D30"/>
    <d v="2020-06-19T00:00:00"/>
    <s v="USMF"/>
    <m/>
    <d v="2020-05-20T05:38:17"/>
    <s v="USD"/>
    <d v="2020-05-20T00:00:00"/>
    <d v="2020-05-20T00:00:00"/>
    <s v="test3"/>
    <x v="0"/>
    <m/>
    <m/>
    <m/>
    <x v="2"/>
    <x v="120"/>
    <s v="1002"/>
    <x v="9"/>
    <s v="[]"/>
    <x v="0"/>
    <x v="0"/>
  </r>
  <r>
    <n v="100"/>
    <x v="1"/>
    <s v="True"/>
    <s v="USD1"/>
    <n v="2"/>
    <n v="2"/>
    <s v="2%D30"/>
    <d v="2020-06-17T00:00:00"/>
    <s v="USMF"/>
    <m/>
    <d v="2020-05-18T07:43:30"/>
    <s v="USD"/>
    <d v="2020-05-18T00:00:00"/>
    <d v="2020-05-18T00:00:00"/>
    <s v="180520delegation2"/>
    <x v="0"/>
    <m/>
    <m/>
    <m/>
    <x v="1"/>
    <x v="121"/>
    <s v="1002"/>
    <x v="9"/>
    <s v="[]"/>
    <x v="0"/>
    <x v="0"/>
  </r>
  <r>
    <n v="100"/>
    <x v="1"/>
    <s v="True"/>
    <s v="T01"/>
    <n v="0"/>
    <n v="0"/>
    <m/>
    <m/>
    <s v="USMF"/>
    <m/>
    <d v="2020-05-18T07:43:24"/>
    <s v="USD"/>
    <d v="2020-05-18T00:00:00"/>
    <d v="2020-06-17T00:00:00"/>
    <s v="180520delegation3"/>
    <x v="0"/>
    <s v="CHECK"/>
    <s v="Net30"/>
    <m/>
    <x v="1"/>
    <x v="121"/>
    <s v="1003"/>
    <x v="14"/>
    <s v="[]"/>
    <x v="0"/>
    <x v="1"/>
  </r>
  <r>
    <n v="0"/>
    <x v="24"/>
    <s v="True"/>
    <s v="USD1"/>
    <n v="0"/>
    <n v="0"/>
    <s v="2%D30"/>
    <d v="2020-06-17T00:00:00"/>
    <s v="USMF"/>
    <m/>
    <d v="2020-05-18T07:43:18"/>
    <m/>
    <d v="2020-05-18T00:00:00"/>
    <d v="2020-05-18T00:00:00"/>
    <s v="testi001"/>
    <x v="0"/>
    <m/>
    <m/>
    <m/>
    <x v="2"/>
    <x v="121"/>
    <s v="1002"/>
    <x v="9"/>
    <s v="[]"/>
    <x v="1"/>
    <x v="0"/>
  </r>
  <r>
    <n v="100"/>
    <x v="1"/>
    <s v="True"/>
    <s v="new bank"/>
    <n v="2"/>
    <n v="2"/>
    <s v="2%D60"/>
    <d v="2020-07-17T00:00:00"/>
    <s v="USMF"/>
    <m/>
    <d v="2020-05-18T07:43:13"/>
    <s v="USD"/>
    <d v="2020-05-18T00:00:00"/>
    <d v="2020-06-17T00:00:00"/>
    <s v="180520delegation4"/>
    <x v="0"/>
    <s v="CHECK"/>
    <s v="Net30"/>
    <m/>
    <x v="1"/>
    <x v="121"/>
    <s v="US-105"/>
    <x v="13"/>
    <s v="[]"/>
    <x v="0"/>
    <x v="0"/>
  </r>
  <r>
    <n v="100"/>
    <x v="1"/>
    <s v="True"/>
    <s v="USD1"/>
    <n v="2"/>
    <n v="2"/>
    <s v="2%D30"/>
    <d v="2020-06-17T00:00:00"/>
    <s v="USMF"/>
    <m/>
    <d v="2020-05-18T07:43:07"/>
    <s v="USD"/>
    <d v="2020-05-18T00:00:00"/>
    <d v="2020-05-18T00:00:00"/>
    <s v="180520delegation5"/>
    <x v="0"/>
    <m/>
    <m/>
    <m/>
    <x v="1"/>
    <x v="121"/>
    <s v="1002"/>
    <x v="9"/>
    <s v="[]"/>
    <x v="0"/>
    <x v="0"/>
  </r>
  <r>
    <n v="100"/>
    <x v="1"/>
    <s v="True"/>
    <s v="USD1"/>
    <n v="2"/>
    <n v="2"/>
    <s v="2%D30"/>
    <d v="2020-06-17T00:00:00"/>
    <s v="USMF"/>
    <m/>
    <d v="2020-05-18T07:43:01"/>
    <s v="USD"/>
    <d v="2020-05-18T00:00:00"/>
    <d v="2020-05-18T00:00:00"/>
    <s v="180520delegation1"/>
    <x v="0"/>
    <m/>
    <m/>
    <m/>
    <x v="1"/>
    <x v="121"/>
    <s v="1002"/>
    <x v="9"/>
    <s v="[]"/>
    <x v="0"/>
    <x v="0"/>
  </r>
  <r>
    <n v="100"/>
    <x v="1"/>
    <s v="True"/>
    <s v="USD1"/>
    <n v="2"/>
    <n v="2"/>
    <s v="2%D30"/>
    <d v="2020-06-17T00:00:00"/>
    <s v="USMF"/>
    <m/>
    <d v="2020-05-18T07:42:56"/>
    <s v="USD"/>
    <d v="2020-05-18T00:00:00"/>
    <d v="2020-05-18T00:00:00"/>
    <s v="180520delegation6"/>
    <x v="0"/>
    <m/>
    <m/>
    <m/>
    <x v="3"/>
    <x v="121"/>
    <s v="1002"/>
    <x v="9"/>
    <s v="[]"/>
    <x v="0"/>
    <x v="0"/>
  </r>
  <r>
    <n v="100"/>
    <x v="1"/>
    <s v="True"/>
    <s v="USD1"/>
    <n v="2"/>
    <n v="2"/>
    <s v="2%D30"/>
    <d v="2020-06-17T00:00:00"/>
    <s v="USMF"/>
    <m/>
    <d v="2020-05-18T07:42:50"/>
    <s v="USD"/>
    <d v="2020-05-18T00:00:00"/>
    <d v="2020-05-18T00:00:00"/>
    <s v="bank1"/>
    <x v="1"/>
    <m/>
    <m/>
    <m/>
    <x v="3"/>
    <x v="121"/>
    <s v="1002"/>
    <x v="9"/>
    <s v="[]"/>
    <x v="0"/>
    <x v="0"/>
  </r>
  <r>
    <n v="100"/>
    <x v="1"/>
    <s v="True"/>
    <s v="USD1"/>
    <n v="2"/>
    <n v="2"/>
    <s v="2%D30"/>
    <d v="2020-06-17T00:00:00"/>
    <s v="USMF"/>
    <m/>
    <d v="2020-05-18T07:42:44"/>
    <s v="USD"/>
    <d v="2020-05-18T00:00:00"/>
    <d v="2020-05-18T00:00:00"/>
    <s v="Historymobile"/>
    <x v="0"/>
    <m/>
    <m/>
    <m/>
    <x v="4"/>
    <x v="121"/>
    <s v="1002"/>
    <x v="9"/>
    <s v="[]"/>
    <x v="0"/>
    <x v="0"/>
  </r>
  <r>
    <n v="100"/>
    <x v="1"/>
    <s v="True"/>
    <s v="USD1"/>
    <n v="2"/>
    <n v="2"/>
    <s v="2%D30"/>
    <d v="2020-06-17T00:00:00"/>
    <s v="USMF"/>
    <m/>
    <d v="2020-05-18T07:42:38"/>
    <s v="USD"/>
    <d v="2020-05-18T00:00:00"/>
    <d v="2020-05-18T00:00:00"/>
    <s v="APmobile"/>
    <x v="0"/>
    <m/>
    <m/>
    <m/>
    <x v="2"/>
    <x v="121"/>
    <s v="1002"/>
    <x v="9"/>
    <s v="[]"/>
    <x v="0"/>
    <x v="0"/>
  </r>
  <r>
    <n v="100"/>
    <x v="1"/>
    <s v="True"/>
    <s v="USD1"/>
    <n v="2"/>
    <n v="2"/>
    <s v="2%D30"/>
    <d v="2020-06-17T00:00:00"/>
    <s v="USMF"/>
    <m/>
    <d v="2020-05-18T07:42:32"/>
    <s v="USD"/>
    <d v="2020-05-18T00:00:00"/>
    <d v="2020-05-18T00:00:00"/>
    <s v="historyweb"/>
    <x v="0"/>
    <m/>
    <m/>
    <m/>
    <x v="4"/>
    <x v="121"/>
    <s v="1002"/>
    <x v="9"/>
    <s v="[]"/>
    <x v="0"/>
    <x v="0"/>
  </r>
  <r>
    <n v="100"/>
    <x v="1"/>
    <s v="True"/>
    <s v="USD1"/>
    <n v="2"/>
    <n v="2"/>
    <s v="2%D30"/>
    <d v="2020-06-17T00:00:00"/>
    <s v="USMF"/>
    <m/>
    <d v="2020-05-18T07:42:27"/>
    <s v="USD"/>
    <d v="2020-05-18T00:00:00"/>
    <d v="2020-05-18T00:00:00"/>
    <s v="grouptest2"/>
    <x v="0"/>
    <m/>
    <m/>
    <m/>
    <x v="3"/>
    <x v="121"/>
    <s v="1002"/>
    <x v="9"/>
    <s v="[]"/>
    <x v="0"/>
    <x v="0"/>
  </r>
  <r>
    <n v="100"/>
    <x v="1"/>
    <s v="True"/>
    <s v="new bank"/>
    <n v="2"/>
    <n v="2"/>
    <s v="2%D60"/>
    <d v="2020-07-12T00:00:00"/>
    <s v="USMF"/>
    <m/>
    <d v="2020-05-13T08:08:43"/>
    <s v="USD"/>
    <d v="2020-05-13T00:00:00"/>
    <d v="2020-06-12T00:00:00"/>
    <s v="delegation130520ERIN"/>
    <x v="0"/>
    <s v="CHECK"/>
    <s v="Net30"/>
    <m/>
    <x v="1"/>
    <x v="122"/>
    <s v="US-105"/>
    <x v="13"/>
    <s v="[]"/>
    <x v="0"/>
    <x v="0"/>
  </r>
  <r>
    <n v="100"/>
    <x v="1"/>
    <s v="True"/>
    <s v="USD1"/>
    <n v="2"/>
    <n v="2"/>
    <s v="2%D30"/>
    <d v="2020-06-12T00:00:00"/>
    <s v="USMF"/>
    <m/>
    <d v="2020-05-13T08:08:37"/>
    <s v="USD"/>
    <d v="2020-05-13T00:00:00"/>
    <d v="2020-05-13T00:00:00"/>
    <s v="AMO13052020-09"/>
    <x v="0"/>
    <m/>
    <m/>
    <m/>
    <x v="4"/>
    <x v="122"/>
    <s v="1002"/>
    <x v="9"/>
    <s v="[]"/>
    <x v="0"/>
    <x v="0"/>
  </r>
  <r>
    <n v="100"/>
    <x v="1"/>
    <s v="True"/>
    <s v="USD1"/>
    <n v="2"/>
    <n v="2"/>
    <s v="2%D30"/>
    <d v="2020-06-12T00:00:00"/>
    <s v="USMF"/>
    <m/>
    <d v="2020-05-13T08:08:31"/>
    <s v="USD"/>
    <d v="2020-05-13T00:00:00"/>
    <d v="2020-05-13T00:00:00"/>
    <s v="testing130520"/>
    <x v="0"/>
    <m/>
    <m/>
    <m/>
    <x v="1"/>
    <x v="122"/>
    <s v="1002"/>
    <x v="9"/>
    <s v="[]"/>
    <x v="0"/>
    <x v="0"/>
  </r>
  <r>
    <n v="0"/>
    <x v="24"/>
    <s v="True"/>
    <m/>
    <n v="0"/>
    <n v="0"/>
    <m/>
    <m/>
    <s v="USMF"/>
    <m/>
    <d v="2020-05-13T08:08:26"/>
    <m/>
    <d v="2020-05-13T00:00:00"/>
    <d v="2020-05-13T00:00:00"/>
    <m/>
    <x v="0"/>
    <m/>
    <m/>
    <m/>
    <x v="2"/>
    <x v="122"/>
    <m/>
    <x v="7"/>
    <s v="[]"/>
    <x v="1"/>
    <x v="1"/>
  </r>
  <r>
    <n v="100"/>
    <x v="1"/>
    <s v="True"/>
    <s v="USD1"/>
    <n v="0"/>
    <n v="0"/>
    <m/>
    <m/>
    <s v="USMF"/>
    <m/>
    <d v="2020-05-13T08:08:20"/>
    <s v="USD"/>
    <d v="2020-05-13T00:00:00"/>
    <d v="2020-06-12T00:00:00"/>
    <s v="testestesojfpsd"/>
    <x v="0"/>
    <s v="BRIDGING"/>
    <s v="Net30"/>
    <m/>
    <x v="2"/>
    <x v="122"/>
    <s v="DEFAULCODE"/>
    <x v="4"/>
    <s v="[]"/>
    <x v="0"/>
    <x v="1"/>
  </r>
  <r>
    <n v="100"/>
    <x v="1"/>
    <s v="True"/>
    <s v="USD1"/>
    <n v="0"/>
    <n v="0"/>
    <m/>
    <m/>
    <s v="USMF"/>
    <m/>
    <d v="2020-05-13T08:08:14"/>
    <s v="USD"/>
    <d v="2020-05-13T00:00:00"/>
    <d v="2020-06-12T00:00:00"/>
    <s v="kdjgpsaoidgj"/>
    <x v="0"/>
    <s v="BRIDGING"/>
    <s v="Net30"/>
    <m/>
    <x v="2"/>
    <x v="122"/>
    <s v="DEFAULCODE"/>
    <x v="4"/>
    <s v="[]"/>
    <x v="0"/>
    <x v="1"/>
  </r>
  <r>
    <n v="10"/>
    <x v="46"/>
    <s v="True"/>
    <s v="USD1"/>
    <n v="0.2"/>
    <n v="0.2"/>
    <s v="2%D30"/>
    <d v="2020-06-12T00:00:00"/>
    <s v="USMF"/>
    <m/>
    <d v="2020-05-13T08:08:08"/>
    <s v="USD"/>
    <d v="2020-05-13T00:00:00"/>
    <d v="2020-05-13T00:00:00"/>
    <s v="AMO13052020-11"/>
    <x v="0"/>
    <m/>
    <m/>
    <m/>
    <x v="4"/>
    <x v="122"/>
    <s v="1002"/>
    <x v="9"/>
    <s v="[]"/>
    <x v="0"/>
    <x v="0"/>
  </r>
  <r>
    <n v="100"/>
    <x v="1"/>
    <s v="True"/>
    <s v="USD1"/>
    <n v="0.5"/>
    <n v="0.5"/>
    <s v="0.5%D10"/>
    <d v="2020-05-23T00:00:00"/>
    <s v="USMF"/>
    <m/>
    <d v="2020-05-13T08:08:03"/>
    <s v="USD"/>
    <d v="2020-05-13T00:00:00"/>
    <d v="2020-06-12T00:00:00"/>
    <s v="140520history"/>
    <x v="0"/>
    <s v="CHECK"/>
    <s v="Net30"/>
    <m/>
    <x v="1"/>
    <x v="122"/>
    <s v="1001"/>
    <x v="11"/>
    <s v="[]"/>
    <x v="0"/>
    <x v="0"/>
  </r>
  <r>
    <n v="100"/>
    <x v="1"/>
    <s v="True"/>
    <s v="USD1"/>
    <n v="2"/>
    <n v="2"/>
    <s v="2%D30"/>
    <d v="2020-06-12T00:00:00"/>
    <s v="USMF"/>
    <m/>
    <d v="2020-05-13T08:07:57"/>
    <s v="USD"/>
    <d v="2020-05-13T00:00:00"/>
    <d v="2020-05-13T00:00:00"/>
    <s v="140520history2"/>
    <x v="0"/>
    <m/>
    <m/>
    <m/>
    <x v="1"/>
    <x v="122"/>
    <s v="1002"/>
    <x v="9"/>
    <s v="[]"/>
    <x v="0"/>
    <x v="0"/>
  </r>
  <r>
    <n v="10"/>
    <x v="46"/>
    <s v="True"/>
    <s v="USD1"/>
    <n v="0.2"/>
    <n v="0.2"/>
    <s v="2%D30"/>
    <d v="2020-06-12T00:00:00"/>
    <s v="USMF"/>
    <m/>
    <d v="2020-05-13T08:07:51"/>
    <s v="USD"/>
    <d v="2020-05-13T00:00:00"/>
    <d v="2020-05-13T00:00:00"/>
    <s v="AMO1305202-00"/>
    <x v="0"/>
    <m/>
    <m/>
    <m/>
    <x v="2"/>
    <x v="122"/>
    <s v="1002"/>
    <x v="9"/>
    <s v="[{&quot;comment&quot;:&quot;ali&quot;,&quot;creator&quot;:&quot;Anna Meller-Ollila&quot;,&quot;timeStamp&quot;:&quot;2020-05-13T10:23:48.137&quot;}]"/>
    <x v="0"/>
    <x v="0"/>
  </r>
  <r>
    <n v="100"/>
    <x v="1"/>
    <s v="True"/>
    <s v="USD1"/>
    <n v="2"/>
    <n v="2"/>
    <s v="2%D30"/>
    <d v="2020-06-12T00:00:00"/>
    <s v="USMF"/>
    <m/>
    <d v="2020-05-13T08:07:45"/>
    <s v="USD"/>
    <d v="2020-05-13T00:00:00"/>
    <d v="2020-05-13T00:00:00"/>
    <s v="delegation130520BRAD"/>
    <x v="0"/>
    <m/>
    <m/>
    <m/>
    <x v="1"/>
    <x v="122"/>
    <s v="1002"/>
    <x v="9"/>
    <s v="[]"/>
    <x v="0"/>
    <x v="0"/>
  </r>
  <r>
    <n v="100"/>
    <x v="1"/>
    <s v="True"/>
    <s v="USD1"/>
    <n v="0.5"/>
    <n v="0.5"/>
    <s v="0.5%D10"/>
    <d v="2020-05-23T00:00:00"/>
    <s v="USMF"/>
    <m/>
    <d v="2020-05-13T08:07:38"/>
    <s v="USD"/>
    <d v="2020-05-13T00:00:00"/>
    <d v="2020-06-12T00:00:00"/>
    <s v="140520history3"/>
    <x v="0"/>
    <s v="CHECK"/>
    <s v="Net30"/>
    <m/>
    <x v="1"/>
    <x v="122"/>
    <s v="1001"/>
    <x v="11"/>
    <s v="[]"/>
    <x v="0"/>
    <x v="0"/>
  </r>
  <r>
    <n v="100"/>
    <x v="1"/>
    <s v="True"/>
    <s v="USD1"/>
    <n v="2"/>
    <n v="2"/>
    <s v="2%D30"/>
    <d v="2020-06-11T00:00:00"/>
    <s v="USMF"/>
    <m/>
    <d v="2020-05-12T11:36:49"/>
    <s v="USD"/>
    <d v="2020-05-12T00:00:00"/>
    <d v="2020-05-12T00:00:00"/>
    <s v="mainaccountname"/>
    <x v="0"/>
    <m/>
    <m/>
    <m/>
    <x v="1"/>
    <x v="123"/>
    <s v="1002"/>
    <x v="9"/>
    <s v="[]"/>
    <x v="0"/>
    <x v="0"/>
  </r>
  <r>
    <n v="10"/>
    <x v="46"/>
    <s v="True"/>
    <s v="new bank"/>
    <n v="0.2"/>
    <n v="0.2"/>
    <s v="2%D60"/>
    <d v="2020-07-10T00:00:00"/>
    <s v="USMF"/>
    <m/>
    <d v="2020-05-11T18:30:01"/>
    <s v="USD"/>
    <d v="2020-05-11T00:00:00"/>
    <d v="2020-06-10T00:00:00"/>
    <s v="110520sv"/>
    <x v="0"/>
    <s v="CHECK"/>
    <s v="Net30"/>
    <m/>
    <x v="4"/>
    <x v="124"/>
    <s v="US-105"/>
    <x v="13"/>
    <s v="[]"/>
    <x v="0"/>
    <x v="0"/>
  </r>
  <r>
    <n v="10"/>
    <x v="46"/>
    <s v="True"/>
    <s v="new bank"/>
    <n v="0.2"/>
    <n v="0.2"/>
    <s v="2%D60"/>
    <d v="2020-07-10T00:00:00"/>
    <s v="USMF"/>
    <m/>
    <d v="2020-05-11T18:29:55"/>
    <s v="USD"/>
    <d v="2020-05-11T00:00:00"/>
    <d v="2020-06-10T00:00:00"/>
    <s v="110520testing"/>
    <x v="0"/>
    <s v="CHECK"/>
    <s v="Net30"/>
    <m/>
    <x v="1"/>
    <x v="124"/>
    <s v="US-105"/>
    <x v="13"/>
    <s v="[]"/>
    <x v="0"/>
    <x v="0"/>
  </r>
  <r>
    <n v="10"/>
    <x v="46"/>
    <s v="True"/>
    <s v="USD1"/>
    <n v="0.2"/>
    <n v="0.2"/>
    <s v="2%D30"/>
    <d v="2020-06-10T00:00:00"/>
    <s v="USMF"/>
    <m/>
    <d v="2020-05-11T18:29:49"/>
    <s v="USD"/>
    <d v="2020-05-11T00:00:00"/>
    <d v="2020-05-11T00:00:00"/>
    <s v="svtesting1"/>
    <x v="0"/>
    <m/>
    <m/>
    <m/>
    <x v="4"/>
    <x v="124"/>
    <s v="1002"/>
    <x v="9"/>
    <s v="[]"/>
    <x v="0"/>
    <x v="0"/>
  </r>
  <r>
    <n v="10"/>
    <x v="46"/>
    <s v="True"/>
    <s v="USD1"/>
    <n v="0.2"/>
    <n v="0.2"/>
    <s v="2%D30"/>
    <d v="2020-06-10T00:00:00"/>
    <s v="USMF"/>
    <m/>
    <d v="2020-05-11T18:29:43"/>
    <s v="USD"/>
    <d v="2020-05-11T00:00:00"/>
    <d v="2020-05-11T00:00:00"/>
    <s v="onemoretest"/>
    <x v="0"/>
    <m/>
    <m/>
    <m/>
    <x v="1"/>
    <x v="124"/>
    <s v="1002"/>
    <x v="9"/>
    <s v="[]"/>
    <x v="0"/>
    <x v="0"/>
  </r>
  <r>
    <n v="100"/>
    <x v="1"/>
    <s v="True"/>
    <s v="USD1"/>
    <n v="2"/>
    <n v="2"/>
    <s v="2%D30"/>
    <d v="2020-06-10T00:00:00"/>
    <s v="USMF"/>
    <m/>
    <d v="2020-05-11T18:29:37"/>
    <s v="USD"/>
    <d v="2020-05-11T00:00:00"/>
    <d v="2020-05-11T00:00:00"/>
    <s v="sve120520"/>
    <x v="0"/>
    <m/>
    <m/>
    <m/>
    <x v="2"/>
    <x v="124"/>
    <s v="1002"/>
    <x v="9"/>
    <s v="[]"/>
    <x v="0"/>
    <x v="0"/>
  </r>
  <r>
    <n v="0"/>
    <x v="24"/>
    <s v="True"/>
    <s v="USD1"/>
    <n v="0"/>
    <n v="0"/>
    <s v="2%D30"/>
    <d v="2020-06-10T00:00:00"/>
    <s v="USMF"/>
    <m/>
    <d v="2020-05-11T18:29:32"/>
    <m/>
    <d v="2020-05-11T00:00:00"/>
    <d v="2020-05-11T00:00:00"/>
    <m/>
    <x v="0"/>
    <m/>
    <m/>
    <m/>
    <x v="2"/>
    <x v="124"/>
    <s v="1002"/>
    <x v="9"/>
    <s v="[]"/>
    <x v="1"/>
    <x v="0"/>
  </r>
  <r>
    <n v="100"/>
    <x v="1"/>
    <s v="True"/>
    <s v="USD1"/>
    <n v="2"/>
    <n v="2"/>
    <s v="2%D30"/>
    <d v="2020-06-10T00:00:00"/>
    <s v="USMF"/>
    <m/>
    <d v="2020-05-11T18:29:26"/>
    <s v="USD"/>
    <d v="2020-05-11T00:00:00"/>
    <d v="2020-05-11T00:00:00"/>
    <s v="happytest"/>
    <x v="0"/>
    <m/>
    <m/>
    <m/>
    <x v="1"/>
    <x v="124"/>
    <s v="1002"/>
    <x v="9"/>
    <s v="[]"/>
    <x v="0"/>
    <x v="0"/>
  </r>
  <r>
    <n v="100"/>
    <x v="1"/>
    <s v="True"/>
    <s v="new bank"/>
    <n v="2"/>
    <n v="2"/>
    <s v="2%D60"/>
    <d v="2020-07-10T00:00:00"/>
    <s v="USMF"/>
    <m/>
    <d v="2020-05-11T18:29:20"/>
    <s v="USD"/>
    <d v="2020-05-11T00:00:00"/>
    <d v="2020-06-10T00:00:00"/>
    <s v="mainaccname2"/>
    <x v="0"/>
    <s v="CHECK"/>
    <s v="Net30"/>
    <m/>
    <x v="1"/>
    <x v="124"/>
    <s v="US-105"/>
    <x v="13"/>
    <s v="[]"/>
    <x v="0"/>
    <x v="0"/>
  </r>
  <r>
    <n v="100"/>
    <x v="1"/>
    <s v="True"/>
    <s v="USD1"/>
    <n v="2"/>
    <n v="2"/>
    <s v="2%D30"/>
    <d v="2020-06-10T00:00:00"/>
    <s v="USMF"/>
    <m/>
    <d v="2020-05-11T18:29:14"/>
    <s v="USD"/>
    <d v="2020-05-11T00:00:00"/>
    <d v="2020-05-11T00:00:00"/>
    <s v="defaulltmainaccount"/>
    <x v="0"/>
    <m/>
    <m/>
    <m/>
    <x v="1"/>
    <x v="124"/>
    <s v="1002"/>
    <x v="9"/>
    <s v="[]"/>
    <x v="0"/>
    <x v="0"/>
  </r>
  <r>
    <n v="0"/>
    <x v="24"/>
    <s v="True"/>
    <m/>
    <n v="0"/>
    <n v="0"/>
    <m/>
    <m/>
    <s v="USMF"/>
    <m/>
    <d v="2020-05-11T18:29:09"/>
    <m/>
    <d v="2020-05-11T00:00:00"/>
    <d v="2020-05-11T00:00:00"/>
    <m/>
    <x v="0"/>
    <m/>
    <m/>
    <m/>
    <x v="2"/>
    <x v="124"/>
    <m/>
    <x v="7"/>
    <s v="[]"/>
    <x v="1"/>
    <x v="1"/>
  </r>
  <r>
    <n v="10"/>
    <x v="46"/>
    <s v="True"/>
    <s v="USD1"/>
    <n v="0.2"/>
    <n v="0.2"/>
    <s v="2%D30"/>
    <d v="2020-06-10T00:00:00"/>
    <s v="USMF"/>
    <m/>
    <d v="2020-05-11T18:29:03"/>
    <s v="USD"/>
    <d v="2020-05-11T00:00:00"/>
    <d v="2020-05-11T00:00:00"/>
    <s v="110520wf"/>
    <x v="0"/>
    <m/>
    <m/>
    <m/>
    <x v="3"/>
    <x v="124"/>
    <s v="1002"/>
    <x v="9"/>
    <s v="[]"/>
    <x v="0"/>
    <x v="0"/>
  </r>
  <r>
    <n v="0"/>
    <x v="24"/>
    <s v="True"/>
    <m/>
    <n v="0"/>
    <n v="0"/>
    <m/>
    <m/>
    <s v="USMF"/>
    <m/>
    <d v="2020-05-11T18:28:57"/>
    <m/>
    <d v="2020-05-11T00:00:00"/>
    <d v="2020-05-11T00:00:00"/>
    <m/>
    <x v="0"/>
    <m/>
    <m/>
    <m/>
    <x v="2"/>
    <x v="124"/>
    <m/>
    <x v="7"/>
    <s v="[]"/>
    <x v="1"/>
    <x v="1"/>
  </r>
  <r>
    <n v="1000"/>
    <x v="39"/>
    <s v="True"/>
    <s v="USD1"/>
    <n v="20"/>
    <n v="20"/>
    <s v="2%D30"/>
    <d v="2020-06-07T00:00:00"/>
    <s v="USMF"/>
    <m/>
    <d v="2020-05-08T06:04:25"/>
    <s v="USD"/>
    <d v="2020-05-08T00:00:00"/>
    <d v="2020-05-08T00:00:00"/>
    <s v="080520sve"/>
    <x v="0"/>
    <m/>
    <m/>
    <m/>
    <x v="1"/>
    <x v="125"/>
    <s v="1002"/>
    <x v="9"/>
    <s v="[]"/>
    <x v="0"/>
    <x v="0"/>
  </r>
  <r>
    <n v="100"/>
    <x v="1"/>
    <s v="True"/>
    <s v="USD1"/>
    <n v="2"/>
    <n v="2"/>
    <s v="2%D30"/>
    <d v="2020-06-07T00:00:00"/>
    <s v="USMF"/>
    <m/>
    <d v="2020-05-08T06:04:20"/>
    <s v="USD"/>
    <d v="2020-05-08T00:00:00"/>
    <d v="2020-05-08T00:00:00"/>
    <s v="080520project"/>
    <x v="0"/>
    <m/>
    <m/>
    <m/>
    <x v="2"/>
    <x v="125"/>
    <s v="1002"/>
    <x v="9"/>
    <s v="[]"/>
    <x v="0"/>
    <x v="0"/>
  </r>
  <r>
    <n v="100"/>
    <x v="1"/>
    <s v="True"/>
    <s v="new bank"/>
    <n v="2"/>
    <n v="2"/>
    <s v="2%D60"/>
    <d v="2020-07-07T00:00:00"/>
    <s v="USMF"/>
    <m/>
    <d v="2020-05-08T06:04:14"/>
    <s v="USD"/>
    <d v="2020-05-08T00:00:00"/>
    <d v="2020-06-07T00:00:00"/>
    <s v="dele080520"/>
    <x v="0"/>
    <s v="CHECK"/>
    <s v="Net30"/>
    <m/>
    <x v="3"/>
    <x v="125"/>
    <s v="US-105"/>
    <x v="13"/>
    <s v="[]"/>
    <x v="0"/>
    <x v="0"/>
  </r>
  <r>
    <n v="0"/>
    <x v="24"/>
    <s v="True"/>
    <s v="USD1"/>
    <n v="0"/>
    <n v="0"/>
    <s v="2%D30"/>
    <d v="2020-06-07T00:00:00"/>
    <s v="USMF"/>
    <m/>
    <d v="2020-05-08T06:04:08"/>
    <m/>
    <d v="2020-05-08T00:00:00"/>
    <d v="2020-05-08T00:00:00"/>
    <m/>
    <x v="0"/>
    <m/>
    <m/>
    <m/>
    <x v="2"/>
    <x v="125"/>
    <s v="1002"/>
    <x v="9"/>
    <s v="[]"/>
    <x v="1"/>
    <x v="0"/>
  </r>
  <r>
    <n v="0"/>
    <x v="24"/>
    <s v="True"/>
    <m/>
    <n v="0"/>
    <n v="0"/>
    <m/>
    <m/>
    <s v="USMF"/>
    <m/>
    <d v="2020-05-08T06:04:03"/>
    <m/>
    <d v="2020-05-08T00:00:00"/>
    <d v="2020-06-07T00:00:00"/>
    <s v="SIWA-1117"/>
    <x v="0"/>
    <m/>
    <s v="Net30"/>
    <m/>
    <x v="2"/>
    <x v="125"/>
    <s v="AirCarrier"/>
    <x v="18"/>
    <s v="[]"/>
    <x v="1"/>
    <x v="1"/>
  </r>
  <r>
    <n v="100"/>
    <x v="1"/>
    <s v="True"/>
    <s v="new bank"/>
    <n v="2"/>
    <n v="2"/>
    <s v="2%D60"/>
    <d v="2020-07-07T00:00:00"/>
    <s v="USMF"/>
    <m/>
    <d v="2020-05-08T06:03:57"/>
    <s v="USD"/>
    <d v="2020-05-08T00:00:00"/>
    <d v="2020-06-07T00:00:00"/>
    <s v="dele2080520"/>
    <x v="0"/>
    <s v="CHECK"/>
    <s v="Net30"/>
    <m/>
    <x v="3"/>
    <x v="125"/>
    <s v="US-105"/>
    <x v="13"/>
    <s v="[]"/>
    <x v="0"/>
    <x v="0"/>
  </r>
  <r>
    <n v="100"/>
    <x v="1"/>
    <s v="True"/>
    <s v="USD1"/>
    <n v="2"/>
    <n v="2"/>
    <s v="2%D30"/>
    <d v="2020-06-07T00:00:00"/>
    <s v="USMF"/>
    <m/>
    <d v="2020-05-08T06:03:51"/>
    <s v="USD"/>
    <d v="2020-05-08T00:00:00"/>
    <d v="2020-05-08T00:00:00"/>
    <s v="dele3080520"/>
    <x v="0"/>
    <m/>
    <m/>
    <m/>
    <x v="3"/>
    <x v="125"/>
    <s v="1002"/>
    <x v="9"/>
    <s v="[]"/>
    <x v="0"/>
    <x v="0"/>
  </r>
  <r>
    <n v="1"/>
    <x v="29"/>
    <s v="True"/>
    <s v="USD1"/>
    <n v="0"/>
    <n v="0"/>
    <m/>
    <m/>
    <s v="USMF"/>
    <m/>
    <d v="2020-05-08T06:03:45"/>
    <s v="USD"/>
    <d v="2020-05-08T00:00:00"/>
    <d v="2020-06-07T00:00:00"/>
    <s v="same time"/>
    <x v="0"/>
    <s v="BRIDGING"/>
    <s v="Net30"/>
    <m/>
    <x v="4"/>
    <x v="125"/>
    <s v="DEFAULCODE"/>
    <x v="4"/>
    <s v="[]"/>
    <x v="0"/>
    <x v="1"/>
  </r>
  <r>
    <n v="0"/>
    <x v="24"/>
    <s v="True"/>
    <s v="USD1"/>
    <n v="0"/>
    <n v="0"/>
    <m/>
    <m/>
    <s v="USMF"/>
    <m/>
    <d v="2020-05-08T06:03:40"/>
    <m/>
    <d v="2020-05-08T00:00:00"/>
    <d v="2020-06-07T00:00:00"/>
    <m/>
    <x v="0"/>
    <s v="BRIDGING"/>
    <s v="Net30"/>
    <m/>
    <x v="2"/>
    <x v="125"/>
    <s v="DEFAULCODE"/>
    <x v="4"/>
    <s v="[]"/>
    <x v="1"/>
    <x v="1"/>
  </r>
  <r>
    <n v="100"/>
    <x v="1"/>
    <s v="True"/>
    <s v="USD1"/>
    <n v="2"/>
    <n v="2"/>
    <s v="2%D30"/>
    <d v="2020-06-07T00:00:00"/>
    <s v="USMF"/>
    <m/>
    <d v="2020-05-08T06:03:34"/>
    <s v="USD"/>
    <d v="2020-05-08T00:00:00"/>
    <d v="2020-05-08T00:00:00"/>
    <s v="delegation1080520"/>
    <x v="0"/>
    <m/>
    <m/>
    <m/>
    <x v="1"/>
    <x v="125"/>
    <s v="1002"/>
    <x v="9"/>
    <s v="[]"/>
    <x v="0"/>
    <x v="0"/>
  </r>
  <r>
    <n v="0"/>
    <x v="24"/>
    <s v="True"/>
    <m/>
    <n v="0"/>
    <n v="0"/>
    <m/>
    <m/>
    <s v="USMF"/>
    <m/>
    <d v="2020-05-08T06:03:28"/>
    <m/>
    <d v="2020-05-08T00:00:00"/>
    <d v="2020-05-08T00:00:00"/>
    <m/>
    <x v="0"/>
    <m/>
    <m/>
    <m/>
    <x v="2"/>
    <x v="125"/>
    <m/>
    <x v="7"/>
    <s v="[]"/>
    <x v="1"/>
    <x v="1"/>
  </r>
  <r>
    <n v="0"/>
    <x v="24"/>
    <s v="True"/>
    <m/>
    <n v="0"/>
    <n v="0"/>
    <m/>
    <m/>
    <s v="USMF"/>
    <m/>
    <d v="2020-05-08T06:03:23"/>
    <m/>
    <d v="2020-05-08T00:00:00"/>
    <d v="2020-05-08T00:00:00"/>
    <m/>
    <x v="0"/>
    <m/>
    <m/>
    <m/>
    <x v="2"/>
    <x v="125"/>
    <m/>
    <x v="7"/>
    <s v="[]"/>
    <x v="1"/>
    <x v="1"/>
  </r>
  <r>
    <n v="100"/>
    <x v="1"/>
    <s v="True"/>
    <s v="USD1"/>
    <n v="2"/>
    <n v="2"/>
    <s v="2%D30"/>
    <d v="2020-06-06T00:00:00"/>
    <s v="USMF"/>
    <m/>
    <d v="2020-05-07T12:03:32"/>
    <s v="USD"/>
    <d v="2020-05-07T00:00:00"/>
    <d v="2020-05-07T00:00:00"/>
    <s v="070520dele3"/>
    <x v="0"/>
    <m/>
    <m/>
    <m/>
    <x v="3"/>
    <x v="126"/>
    <s v="1002"/>
    <x v="9"/>
    <s v="[]"/>
    <x v="0"/>
    <x v="0"/>
  </r>
  <r>
    <n v="100"/>
    <x v="1"/>
    <s v="True"/>
    <s v="USD1"/>
    <n v="2"/>
    <n v="2"/>
    <s v="2%D30"/>
    <d v="2020-06-06T00:00:00"/>
    <s v="USMF"/>
    <m/>
    <d v="2020-05-07T12:03:27"/>
    <s v="USD"/>
    <d v="2020-05-07T00:00:00"/>
    <d v="2020-05-07T00:00:00"/>
    <s v="dele4sve"/>
    <x v="0"/>
    <m/>
    <m/>
    <m/>
    <x v="1"/>
    <x v="126"/>
    <s v="1002"/>
    <x v="9"/>
    <s v="[]"/>
    <x v="0"/>
    <x v="0"/>
  </r>
  <r>
    <n v="0"/>
    <x v="24"/>
    <s v="True"/>
    <m/>
    <n v="0"/>
    <n v="0"/>
    <m/>
    <m/>
    <s v="USMF"/>
    <m/>
    <d v="2020-05-07T12:03:21"/>
    <m/>
    <d v="2020-05-07T00:00:00"/>
    <d v="2020-05-07T00:00:00"/>
    <m/>
    <x v="0"/>
    <m/>
    <m/>
    <m/>
    <x v="2"/>
    <x v="126"/>
    <m/>
    <x v="7"/>
    <s v="[]"/>
    <x v="1"/>
    <x v="1"/>
  </r>
  <r>
    <n v="0"/>
    <x v="24"/>
    <s v="True"/>
    <m/>
    <n v="0"/>
    <n v="0"/>
    <m/>
    <m/>
    <s v="USMF"/>
    <m/>
    <d v="2020-05-07T12:03:15"/>
    <m/>
    <d v="2020-05-07T00:00:00"/>
    <d v="2020-05-07T00:00:00"/>
    <m/>
    <x v="0"/>
    <m/>
    <m/>
    <m/>
    <x v="2"/>
    <x v="126"/>
    <m/>
    <x v="7"/>
    <s v="[]"/>
    <x v="1"/>
    <x v="1"/>
  </r>
  <r>
    <n v="0"/>
    <x v="24"/>
    <s v="True"/>
    <m/>
    <n v="0"/>
    <n v="0"/>
    <m/>
    <m/>
    <s v="USMF"/>
    <m/>
    <d v="2020-05-07T12:03:10"/>
    <m/>
    <d v="2020-05-07T00:00:00"/>
    <d v="2020-05-07T00:00:00"/>
    <m/>
    <x v="0"/>
    <m/>
    <m/>
    <m/>
    <x v="2"/>
    <x v="126"/>
    <m/>
    <x v="7"/>
    <s v="[]"/>
    <x v="1"/>
    <x v="1"/>
  </r>
  <r>
    <n v="0"/>
    <x v="24"/>
    <s v="True"/>
    <m/>
    <n v="0"/>
    <n v="0"/>
    <m/>
    <m/>
    <s v="USMF"/>
    <m/>
    <d v="2020-05-07T12:03:04"/>
    <m/>
    <d v="2020-05-07T00:00:00"/>
    <d v="2020-05-07T00:00:00"/>
    <m/>
    <x v="0"/>
    <m/>
    <m/>
    <m/>
    <x v="2"/>
    <x v="126"/>
    <m/>
    <x v="7"/>
    <s v="[]"/>
    <x v="1"/>
    <x v="1"/>
  </r>
  <r>
    <n v="0"/>
    <x v="24"/>
    <s v="True"/>
    <m/>
    <n v="0"/>
    <n v="0"/>
    <m/>
    <m/>
    <s v="USMF"/>
    <m/>
    <d v="2020-05-07T12:02:59"/>
    <m/>
    <d v="2020-05-07T00:00:00"/>
    <d v="2020-05-07T00:00:00"/>
    <m/>
    <x v="0"/>
    <m/>
    <m/>
    <m/>
    <x v="2"/>
    <x v="126"/>
    <m/>
    <x v="7"/>
    <s v="[]"/>
    <x v="1"/>
    <x v="1"/>
  </r>
  <r>
    <n v="0"/>
    <x v="24"/>
    <s v="True"/>
    <m/>
    <n v="0"/>
    <n v="0"/>
    <m/>
    <m/>
    <s v="USMF"/>
    <m/>
    <d v="2020-05-07T12:02:53"/>
    <m/>
    <d v="2020-05-07T00:00:00"/>
    <d v="2020-05-07T00:00:00"/>
    <m/>
    <x v="0"/>
    <m/>
    <m/>
    <m/>
    <x v="2"/>
    <x v="126"/>
    <m/>
    <x v="7"/>
    <s v="[]"/>
    <x v="1"/>
    <x v="1"/>
  </r>
  <r>
    <n v="100"/>
    <x v="1"/>
    <s v="True"/>
    <s v="USD1"/>
    <n v="2"/>
    <n v="2"/>
    <s v="2%D30"/>
    <d v="2020-06-06T00:00:00"/>
    <s v="USMF"/>
    <m/>
    <d v="2020-05-07T12:02:47"/>
    <s v="USD"/>
    <d v="2020-05-07T00:00:00"/>
    <d v="2020-05-07T00:00:00"/>
    <s v="070520dele2"/>
    <x v="0"/>
    <m/>
    <m/>
    <m/>
    <x v="2"/>
    <x v="126"/>
    <s v="1002"/>
    <x v="9"/>
    <s v="[]"/>
    <x v="0"/>
    <x v="0"/>
  </r>
  <r>
    <n v="0"/>
    <x v="24"/>
    <s v="True"/>
    <m/>
    <n v="0"/>
    <n v="0"/>
    <m/>
    <m/>
    <s v="USMF"/>
    <m/>
    <d v="2020-05-07T12:02:41"/>
    <m/>
    <d v="2020-05-07T00:00:00"/>
    <d v="2020-05-07T00:00:00"/>
    <m/>
    <x v="0"/>
    <m/>
    <m/>
    <m/>
    <x v="2"/>
    <x v="126"/>
    <m/>
    <x v="7"/>
    <s v="[]"/>
    <x v="1"/>
    <x v="1"/>
  </r>
  <r>
    <n v="0"/>
    <x v="24"/>
    <s v="True"/>
    <m/>
    <n v="0"/>
    <n v="0"/>
    <m/>
    <m/>
    <s v="USMF"/>
    <m/>
    <d v="2020-05-07T12:02:36"/>
    <m/>
    <d v="2020-05-07T00:00:00"/>
    <d v="2020-05-07T00:00:00"/>
    <m/>
    <x v="0"/>
    <m/>
    <m/>
    <m/>
    <x v="2"/>
    <x v="126"/>
    <m/>
    <x v="7"/>
    <s v="[]"/>
    <x v="1"/>
    <x v="1"/>
  </r>
  <r>
    <n v="0"/>
    <x v="24"/>
    <s v="True"/>
    <m/>
    <n v="0"/>
    <n v="0"/>
    <m/>
    <m/>
    <s v="USMF"/>
    <m/>
    <d v="2020-05-07T12:02:30"/>
    <m/>
    <d v="2020-05-07T00:00:00"/>
    <d v="2020-05-07T00:00:00"/>
    <m/>
    <x v="0"/>
    <m/>
    <m/>
    <m/>
    <x v="2"/>
    <x v="126"/>
    <m/>
    <x v="7"/>
    <s v="[]"/>
    <x v="1"/>
    <x v="1"/>
  </r>
  <r>
    <n v="0"/>
    <x v="24"/>
    <s v="True"/>
    <m/>
    <n v="0"/>
    <n v="0"/>
    <m/>
    <m/>
    <s v="USMF"/>
    <m/>
    <d v="2020-05-07T12:00:06"/>
    <m/>
    <d v="2020-05-07T00:00:00"/>
    <d v="2020-05-07T00:00:00"/>
    <m/>
    <x v="0"/>
    <m/>
    <m/>
    <m/>
    <x v="2"/>
    <x v="126"/>
    <m/>
    <x v="7"/>
    <s v="[]"/>
    <x v="1"/>
    <x v="1"/>
  </r>
  <r>
    <n v="0"/>
    <x v="24"/>
    <s v="True"/>
    <m/>
    <n v="0"/>
    <n v="0"/>
    <m/>
    <m/>
    <s v="USMF"/>
    <m/>
    <d v="2020-05-07T12:00:00"/>
    <m/>
    <d v="2020-05-07T00:00:00"/>
    <d v="2020-05-07T00:00:00"/>
    <m/>
    <x v="0"/>
    <m/>
    <m/>
    <m/>
    <x v="2"/>
    <x v="126"/>
    <m/>
    <x v="7"/>
    <s v="[]"/>
    <x v="1"/>
    <x v="1"/>
  </r>
  <r>
    <n v="0"/>
    <x v="24"/>
    <s v="True"/>
    <m/>
    <n v="0"/>
    <n v="0"/>
    <m/>
    <m/>
    <s v="USMF"/>
    <m/>
    <d v="2020-05-07T11:59:54"/>
    <m/>
    <d v="2020-05-07T00:00:00"/>
    <d v="2020-05-07T00:00:00"/>
    <m/>
    <x v="0"/>
    <m/>
    <m/>
    <m/>
    <x v="2"/>
    <x v="126"/>
    <m/>
    <x v="7"/>
    <s v="[]"/>
    <x v="1"/>
    <x v="1"/>
  </r>
  <r>
    <n v="0"/>
    <x v="24"/>
    <s v="True"/>
    <m/>
    <n v="0"/>
    <n v="0"/>
    <m/>
    <m/>
    <s v="USMF"/>
    <m/>
    <d v="2020-05-07T11:59:48"/>
    <m/>
    <d v="2020-05-07T00:00:00"/>
    <d v="2020-05-07T00:00:00"/>
    <m/>
    <x v="0"/>
    <m/>
    <m/>
    <m/>
    <x v="2"/>
    <x v="126"/>
    <m/>
    <x v="7"/>
    <s v="[]"/>
    <x v="1"/>
    <x v="1"/>
  </r>
  <r>
    <n v="0"/>
    <x v="24"/>
    <s v="True"/>
    <m/>
    <n v="0"/>
    <n v="0"/>
    <m/>
    <m/>
    <s v="USMF"/>
    <m/>
    <d v="2020-05-07T11:59:43"/>
    <m/>
    <d v="2020-05-07T00:00:00"/>
    <d v="2020-05-07T00:00:00"/>
    <m/>
    <x v="0"/>
    <m/>
    <m/>
    <m/>
    <x v="2"/>
    <x v="126"/>
    <m/>
    <x v="7"/>
    <s v="[]"/>
    <x v="1"/>
    <x v="1"/>
  </r>
  <r>
    <n v="0"/>
    <x v="24"/>
    <s v="True"/>
    <m/>
    <n v="0"/>
    <n v="0"/>
    <m/>
    <m/>
    <s v="USMF"/>
    <m/>
    <d v="2020-05-07T11:59:37"/>
    <m/>
    <d v="2020-05-07T00:00:00"/>
    <d v="2020-05-07T00:00:00"/>
    <m/>
    <x v="0"/>
    <m/>
    <m/>
    <m/>
    <x v="2"/>
    <x v="126"/>
    <m/>
    <x v="7"/>
    <s v="[]"/>
    <x v="1"/>
    <x v="1"/>
  </r>
  <r>
    <n v="0"/>
    <x v="24"/>
    <s v="True"/>
    <m/>
    <n v="0"/>
    <n v="0"/>
    <m/>
    <m/>
    <s v="USMF"/>
    <m/>
    <d v="2020-05-07T11:59:32"/>
    <m/>
    <d v="2020-05-07T00:00:00"/>
    <d v="2020-05-07T00:00:00"/>
    <m/>
    <x v="0"/>
    <m/>
    <m/>
    <m/>
    <x v="2"/>
    <x v="126"/>
    <m/>
    <x v="7"/>
    <s v="[]"/>
    <x v="1"/>
    <x v="1"/>
  </r>
  <r>
    <n v="0"/>
    <x v="24"/>
    <s v="True"/>
    <m/>
    <n v="0"/>
    <n v="0"/>
    <m/>
    <m/>
    <s v="USMF"/>
    <m/>
    <d v="2020-05-07T11:59:26"/>
    <m/>
    <d v="2020-05-07T00:00:00"/>
    <d v="2020-05-07T00:00:00"/>
    <m/>
    <x v="0"/>
    <m/>
    <m/>
    <m/>
    <x v="2"/>
    <x v="126"/>
    <m/>
    <x v="7"/>
    <s v="[]"/>
    <x v="1"/>
    <x v="1"/>
  </r>
  <r>
    <n v="0"/>
    <x v="24"/>
    <s v="True"/>
    <m/>
    <n v="0"/>
    <n v="0"/>
    <m/>
    <m/>
    <s v="USMF"/>
    <m/>
    <d v="2020-05-07T11:59:20"/>
    <m/>
    <d v="2020-05-07T00:00:00"/>
    <d v="2020-05-07T00:00:00"/>
    <m/>
    <x v="0"/>
    <m/>
    <m/>
    <m/>
    <x v="2"/>
    <x v="126"/>
    <m/>
    <x v="7"/>
    <s v="[]"/>
    <x v="1"/>
    <x v="1"/>
  </r>
  <r>
    <n v="0"/>
    <x v="24"/>
    <s v="True"/>
    <m/>
    <n v="0"/>
    <n v="0"/>
    <m/>
    <m/>
    <s v="USMF"/>
    <m/>
    <d v="2020-05-07T11:59:15"/>
    <m/>
    <d v="2020-05-07T00:00:00"/>
    <d v="2020-05-07T00:00:00"/>
    <m/>
    <x v="0"/>
    <m/>
    <m/>
    <m/>
    <x v="2"/>
    <x v="126"/>
    <m/>
    <x v="7"/>
    <s v="[]"/>
    <x v="1"/>
    <x v="1"/>
  </r>
  <r>
    <n v="0"/>
    <x v="24"/>
    <s v="True"/>
    <m/>
    <n v="0"/>
    <n v="0"/>
    <m/>
    <m/>
    <s v="USMF"/>
    <m/>
    <d v="2020-05-07T11:59:09"/>
    <m/>
    <d v="2020-05-07T00:00:00"/>
    <d v="2020-05-07T00:00:00"/>
    <m/>
    <x v="0"/>
    <m/>
    <m/>
    <m/>
    <x v="2"/>
    <x v="126"/>
    <m/>
    <x v="7"/>
    <s v="[]"/>
    <x v="1"/>
    <x v="1"/>
  </r>
  <r>
    <n v="0"/>
    <x v="24"/>
    <s v="True"/>
    <m/>
    <n v="0"/>
    <n v="0"/>
    <m/>
    <m/>
    <s v="USMF"/>
    <m/>
    <d v="2020-05-07T11:59:02"/>
    <m/>
    <d v="2020-05-07T00:00:00"/>
    <d v="2020-05-07T00:00:00"/>
    <m/>
    <x v="0"/>
    <m/>
    <m/>
    <m/>
    <x v="2"/>
    <x v="126"/>
    <m/>
    <x v="7"/>
    <s v="[]"/>
    <x v="1"/>
    <x v="1"/>
  </r>
  <r>
    <n v="100"/>
    <x v="1"/>
    <s v="True"/>
    <s v="USD1"/>
    <n v="2"/>
    <n v="2"/>
    <s v="2%D30"/>
    <d v="2020-06-05T00:00:00"/>
    <s v="USMF"/>
    <m/>
    <d v="2020-05-06T12:58:07"/>
    <s v="USD"/>
    <d v="2020-05-06T00:00:00"/>
    <d v="2020-05-06T00:00:00"/>
    <s v="060520dele2"/>
    <x v="0"/>
    <m/>
    <m/>
    <m/>
    <x v="1"/>
    <x v="127"/>
    <s v="1002"/>
    <x v="9"/>
    <s v="[{&quot;comment&quot;:&quot;send back&quot;,&quot;creator&quot;:&quot;Suvi Vesterinen&quot;,&quot;timeStamp&quot;:&quot;2020-05-06T13:10:07.727&quot;}]"/>
    <x v="0"/>
    <x v="0"/>
  </r>
  <r>
    <n v="100"/>
    <x v="1"/>
    <s v="True"/>
    <s v="USD1"/>
    <n v="2"/>
    <n v="2"/>
    <s v="2%D30"/>
    <d v="2020-06-05T00:00:00"/>
    <s v="USMF"/>
    <m/>
    <d v="2020-05-06T12:58:01"/>
    <s v="USD"/>
    <d v="2020-05-06T00:00:00"/>
    <d v="2020-05-06T00:00:00"/>
    <s v="DELE070520"/>
    <x v="0"/>
    <m/>
    <m/>
    <m/>
    <x v="2"/>
    <x v="127"/>
    <s v="1002"/>
    <x v="9"/>
    <s v="[]"/>
    <x v="0"/>
    <x v="0"/>
  </r>
  <r>
    <n v="10"/>
    <x v="46"/>
    <s v="True"/>
    <s v="USD1"/>
    <n v="2"/>
    <n v="2"/>
    <s v="2%D30"/>
    <d v="2020-06-05T00:00:00"/>
    <s v="USMF"/>
    <m/>
    <d v="2020-05-06T12:57:56"/>
    <s v="USD"/>
    <d v="2020-05-06T00:00:00"/>
    <d v="2020-05-06T00:00:00"/>
    <s v="060520dele3"/>
    <x v="0"/>
    <m/>
    <m/>
    <m/>
    <x v="1"/>
    <x v="127"/>
    <s v="1002"/>
    <x v="9"/>
    <s v="[]"/>
    <x v="0"/>
    <x v="0"/>
  </r>
  <r>
    <n v="100"/>
    <x v="1"/>
    <s v="True"/>
    <s v="USD1"/>
    <n v="2"/>
    <n v="2"/>
    <s v="2%D30"/>
    <d v="2020-06-05T00:00:00"/>
    <s v="USMF"/>
    <m/>
    <d v="2020-05-06T12:57:50"/>
    <s v="USD"/>
    <d v="2020-05-06T00:00:00"/>
    <d v="2020-05-06T00:00:00"/>
    <s v="070520dele1"/>
    <x v="0"/>
    <m/>
    <m/>
    <m/>
    <x v="1"/>
    <x v="127"/>
    <s v="1002"/>
    <x v="9"/>
    <s v="[]"/>
    <x v="0"/>
    <x v="0"/>
  </r>
  <r>
    <n v="0"/>
    <x v="24"/>
    <s v="True"/>
    <m/>
    <n v="0"/>
    <n v="0"/>
    <m/>
    <m/>
    <s v="USMF"/>
    <m/>
    <d v="2020-05-06T12:57:44"/>
    <m/>
    <d v="2020-05-06T00:00:00"/>
    <d v="2020-05-06T00:00:00"/>
    <m/>
    <x v="0"/>
    <m/>
    <m/>
    <m/>
    <x v="2"/>
    <x v="127"/>
    <m/>
    <x v="7"/>
    <s v="[]"/>
    <x v="1"/>
    <x v="1"/>
  </r>
  <r>
    <n v="0"/>
    <x v="24"/>
    <s v="True"/>
    <m/>
    <n v="0"/>
    <n v="0"/>
    <m/>
    <m/>
    <s v="USMF"/>
    <m/>
    <d v="2020-05-06T12:57:38"/>
    <m/>
    <d v="2020-05-06T00:00:00"/>
    <d v="2020-05-06T00:00:00"/>
    <m/>
    <x v="0"/>
    <m/>
    <m/>
    <m/>
    <x v="2"/>
    <x v="127"/>
    <m/>
    <x v="7"/>
    <s v="[]"/>
    <x v="1"/>
    <x v="1"/>
  </r>
  <r>
    <n v="0"/>
    <x v="24"/>
    <s v="True"/>
    <m/>
    <n v="0"/>
    <n v="0"/>
    <m/>
    <m/>
    <s v="USMF"/>
    <m/>
    <d v="2020-05-06T12:57:33"/>
    <m/>
    <d v="2020-05-06T00:00:00"/>
    <d v="2020-05-06T00:00:00"/>
    <m/>
    <x v="0"/>
    <m/>
    <m/>
    <m/>
    <x v="2"/>
    <x v="127"/>
    <m/>
    <x v="7"/>
    <s v="[]"/>
    <x v="1"/>
    <x v="1"/>
  </r>
  <r>
    <n v="0"/>
    <x v="24"/>
    <s v="True"/>
    <m/>
    <n v="0"/>
    <n v="0"/>
    <m/>
    <m/>
    <s v="USMF"/>
    <m/>
    <d v="2020-05-06T12:57:27"/>
    <m/>
    <d v="2020-05-06T00:00:00"/>
    <d v="2020-05-06T00:00:00"/>
    <m/>
    <x v="0"/>
    <m/>
    <m/>
    <m/>
    <x v="2"/>
    <x v="127"/>
    <m/>
    <x v="7"/>
    <s v="[]"/>
    <x v="1"/>
    <x v="1"/>
  </r>
  <r>
    <n v="0"/>
    <x v="24"/>
    <s v="True"/>
    <m/>
    <n v="0"/>
    <n v="0"/>
    <m/>
    <m/>
    <s v="USMF"/>
    <m/>
    <d v="2020-05-06T12:57:21"/>
    <m/>
    <d v="2020-05-06T00:00:00"/>
    <d v="2020-05-06T00:00:00"/>
    <m/>
    <x v="0"/>
    <m/>
    <m/>
    <m/>
    <x v="2"/>
    <x v="127"/>
    <m/>
    <x v="7"/>
    <s v="[]"/>
    <x v="1"/>
    <x v="1"/>
  </r>
  <r>
    <n v="0"/>
    <x v="24"/>
    <s v="True"/>
    <m/>
    <n v="0"/>
    <n v="0"/>
    <m/>
    <m/>
    <s v="USMF"/>
    <m/>
    <d v="2020-05-06T12:57:15"/>
    <m/>
    <d v="2020-05-06T00:00:00"/>
    <d v="2020-05-06T00:00:00"/>
    <m/>
    <x v="0"/>
    <m/>
    <m/>
    <m/>
    <x v="2"/>
    <x v="127"/>
    <m/>
    <x v="7"/>
    <s v="[]"/>
    <x v="1"/>
    <x v="1"/>
  </r>
  <r>
    <n v="100"/>
    <x v="1"/>
    <s v="True"/>
    <s v="USD1"/>
    <n v="2"/>
    <n v="2"/>
    <s v="2%D30"/>
    <d v="2020-06-05T00:00:00"/>
    <s v="USMF"/>
    <m/>
    <d v="2020-05-06T12:57:10"/>
    <s v="USD"/>
    <d v="2020-05-06T00:00:00"/>
    <d v="2020-05-06T00:00:00"/>
    <s v="060520dele1"/>
    <x v="0"/>
    <m/>
    <m/>
    <m/>
    <x v="1"/>
    <x v="127"/>
    <s v="1002"/>
    <x v="9"/>
    <s v="[]"/>
    <x v="0"/>
    <x v="0"/>
  </r>
  <r>
    <n v="0"/>
    <x v="24"/>
    <s v="True"/>
    <m/>
    <n v="0"/>
    <n v="0"/>
    <m/>
    <m/>
    <s v="USMF"/>
    <m/>
    <d v="2020-05-06T12:57:03"/>
    <m/>
    <d v="2020-05-06T00:00:00"/>
    <d v="2020-05-06T00:00:00"/>
    <m/>
    <x v="0"/>
    <m/>
    <m/>
    <m/>
    <x v="2"/>
    <x v="127"/>
    <m/>
    <x v="7"/>
    <s v="[]"/>
    <x v="1"/>
    <x v="1"/>
  </r>
  <r>
    <n v="100"/>
    <x v="1"/>
    <s v="True"/>
    <s v="USD1"/>
    <n v="2"/>
    <n v="2"/>
    <s v="2%D30"/>
    <d v="2020-06-04T00:00:00"/>
    <s v="USMF"/>
    <m/>
    <d v="2020-05-05T10:51:55"/>
    <s v="USD"/>
    <d v="2020-05-05T00:00:00"/>
    <d v="2020-05-05T00:00:00"/>
    <s v="0505sv10"/>
    <x v="0"/>
    <m/>
    <m/>
    <m/>
    <x v="2"/>
    <x v="128"/>
    <s v="1002"/>
    <x v="9"/>
    <s v="[]"/>
    <x v="0"/>
    <x v="0"/>
  </r>
  <r>
    <n v="100"/>
    <x v="1"/>
    <s v="True"/>
    <s v="USD1"/>
    <n v="2"/>
    <n v="2"/>
    <s v="2%D30"/>
    <d v="2020-06-04T00:00:00"/>
    <s v="USMF"/>
    <m/>
    <d v="2020-05-05T10:51:49"/>
    <s v="USD"/>
    <d v="2020-05-05T00:00:00"/>
    <d v="2020-05-05T00:00:00"/>
    <s v="050520sv11"/>
    <x v="0"/>
    <m/>
    <m/>
    <m/>
    <x v="1"/>
    <x v="128"/>
    <s v="1002"/>
    <x v="9"/>
    <s v="[]"/>
    <x v="0"/>
    <x v="0"/>
  </r>
  <r>
    <n v="100"/>
    <x v="1"/>
    <s v="True"/>
    <s v="USD1"/>
    <n v="2"/>
    <n v="2"/>
    <s v="2%D30"/>
    <d v="2020-06-04T00:00:00"/>
    <s v="USMF"/>
    <m/>
    <d v="2020-05-05T10:51:43"/>
    <s v="USD"/>
    <d v="2020-05-05T00:00:00"/>
    <d v="2020-05-05T00:00:00"/>
    <s v="060520sv1"/>
    <x v="0"/>
    <m/>
    <m/>
    <m/>
    <x v="4"/>
    <x v="128"/>
    <s v="1002"/>
    <x v="9"/>
    <s v="[]"/>
    <x v="0"/>
    <x v="0"/>
  </r>
  <r>
    <n v="100"/>
    <x v="1"/>
    <s v="True"/>
    <s v="USD1"/>
    <n v="2"/>
    <n v="2"/>
    <s v="2%D30"/>
    <d v="2020-06-04T00:00:00"/>
    <s v="USMF"/>
    <m/>
    <d v="2020-05-05T10:51:37"/>
    <s v="USD"/>
    <d v="2020-05-05T00:00:00"/>
    <d v="2020-05-05T00:00:00"/>
    <s v="060520sv2"/>
    <x v="0"/>
    <m/>
    <m/>
    <m/>
    <x v="1"/>
    <x v="128"/>
    <s v="1002"/>
    <x v="9"/>
    <s v="[]"/>
    <x v="0"/>
    <x v="0"/>
  </r>
  <r>
    <n v="100"/>
    <x v="1"/>
    <s v="True"/>
    <s v="USD1"/>
    <n v="2"/>
    <n v="2"/>
    <s v="2%D30"/>
    <d v="2020-06-04T00:00:00"/>
    <s v="USMF"/>
    <m/>
    <d v="2020-05-05T10:51:32"/>
    <s v="USD"/>
    <d v="2020-05-05T00:00:00"/>
    <d v="2020-05-05T00:00:00"/>
    <s v="060520sv4"/>
    <x v="0"/>
    <m/>
    <m/>
    <m/>
    <x v="3"/>
    <x v="128"/>
    <s v="1002"/>
    <x v="9"/>
    <s v="[]"/>
    <x v="0"/>
    <x v="0"/>
  </r>
  <r>
    <n v="100"/>
    <x v="1"/>
    <s v="True"/>
    <s v="USD1"/>
    <n v="2"/>
    <n v="2"/>
    <s v="2%D30"/>
    <d v="2020-06-04T00:00:00"/>
    <s v="USMF"/>
    <m/>
    <d v="2020-05-05T10:51:26"/>
    <s v="USD"/>
    <d v="2020-05-05T00:00:00"/>
    <d v="2020-05-05T00:00:00"/>
    <s v="060520sv9"/>
    <x v="0"/>
    <m/>
    <m/>
    <m/>
    <x v="3"/>
    <x v="128"/>
    <s v="1002"/>
    <x v="9"/>
    <s v="[]"/>
    <x v="0"/>
    <x v="0"/>
  </r>
  <r>
    <n v="0"/>
    <x v="24"/>
    <s v="True"/>
    <m/>
    <n v="0"/>
    <n v="0"/>
    <m/>
    <m/>
    <s v="USMF"/>
    <m/>
    <d v="2020-05-05T10:51:21"/>
    <m/>
    <d v="2020-05-05T00:00:00"/>
    <d v="2020-05-05T00:00:00"/>
    <m/>
    <x v="0"/>
    <m/>
    <m/>
    <m/>
    <x v="2"/>
    <x v="128"/>
    <m/>
    <x v="7"/>
    <s v="[]"/>
    <x v="1"/>
    <x v="1"/>
  </r>
  <r>
    <n v="1243.5"/>
    <x v="85"/>
    <s v="True"/>
    <s v="USD1"/>
    <n v="24.87"/>
    <n v="24.87"/>
    <s v="2%D30"/>
    <d v="2020-06-04T00:00:00"/>
    <s v="USMF"/>
    <m/>
    <d v="2020-05-05T10:51:15"/>
    <s v="USD"/>
    <d v="2020-05-05T00:00:00"/>
    <d v="2020-05-05T00:00:00"/>
    <s v="060520sv7"/>
    <x v="1"/>
    <m/>
    <m/>
    <m/>
    <x v="3"/>
    <x v="128"/>
    <s v="1002"/>
    <x v="9"/>
    <s v="[]"/>
    <x v="0"/>
    <x v="0"/>
  </r>
  <r>
    <n v="100"/>
    <x v="1"/>
    <s v="True"/>
    <s v="USD1"/>
    <n v="2"/>
    <n v="2"/>
    <s v="2%D30"/>
    <d v="2020-06-04T00:00:00"/>
    <s v="USMF"/>
    <m/>
    <d v="2020-05-05T10:51:09"/>
    <s v="USD"/>
    <d v="2020-05-05T00:00:00"/>
    <d v="2020-05-05T00:00:00"/>
    <s v="060520sv8"/>
    <x v="0"/>
    <m/>
    <m/>
    <m/>
    <x v="1"/>
    <x v="128"/>
    <s v="1002"/>
    <x v="9"/>
    <s v="[]"/>
    <x v="0"/>
    <x v="0"/>
  </r>
  <r>
    <n v="100"/>
    <x v="1"/>
    <s v="True"/>
    <s v="USD1"/>
    <n v="2"/>
    <n v="2"/>
    <s v="2%D30"/>
    <d v="2020-06-04T00:00:00"/>
    <s v="USMF"/>
    <m/>
    <d v="2020-05-05T10:51:04"/>
    <s v="USD"/>
    <d v="2020-05-05T00:00:00"/>
    <d v="2020-05-05T00:00:00"/>
    <s v="060520sv10"/>
    <x v="0"/>
    <m/>
    <m/>
    <m/>
    <x v="1"/>
    <x v="128"/>
    <s v="1002"/>
    <x v="9"/>
    <s v="[]"/>
    <x v="0"/>
    <x v="0"/>
  </r>
  <r>
    <n v="0"/>
    <x v="24"/>
    <s v="True"/>
    <m/>
    <n v="0"/>
    <n v="0"/>
    <m/>
    <m/>
    <s v="USMF"/>
    <m/>
    <d v="2020-05-05T10:50:58"/>
    <m/>
    <d v="2020-05-05T00:00:00"/>
    <d v="2020-05-05T00:00:00"/>
    <m/>
    <x v="0"/>
    <m/>
    <m/>
    <m/>
    <x v="2"/>
    <x v="128"/>
    <m/>
    <x v="7"/>
    <s v="[]"/>
    <x v="1"/>
    <x v="1"/>
  </r>
  <r>
    <n v="0"/>
    <x v="24"/>
    <s v="True"/>
    <m/>
    <n v="0"/>
    <n v="0"/>
    <m/>
    <m/>
    <s v="USMF"/>
    <m/>
    <d v="2020-05-05T10:50:52"/>
    <m/>
    <d v="2020-05-05T00:00:00"/>
    <d v="2020-05-05T00:00:00"/>
    <m/>
    <x v="0"/>
    <m/>
    <m/>
    <m/>
    <x v="2"/>
    <x v="128"/>
    <m/>
    <x v="7"/>
    <s v="[]"/>
    <x v="1"/>
    <x v="1"/>
  </r>
  <r>
    <n v="10"/>
    <x v="46"/>
    <s v="True"/>
    <s v="USD1"/>
    <n v="0.2"/>
    <n v="0.2"/>
    <s v="2%D30"/>
    <d v="2020-06-03T00:00:00"/>
    <s v="USMF"/>
    <m/>
    <d v="2020-05-04T05:38:40"/>
    <s v="USD"/>
    <d v="2020-05-04T00:00:00"/>
    <d v="2020-05-04T00:00:00"/>
    <s v="040520sve"/>
    <x v="0"/>
    <m/>
    <m/>
    <m/>
    <x v="4"/>
    <x v="129"/>
    <s v="1002"/>
    <x v="9"/>
    <s v="[]"/>
    <x v="0"/>
    <x v="0"/>
  </r>
  <r>
    <n v="100"/>
    <x v="1"/>
    <s v="True"/>
    <s v="USD1"/>
    <n v="2"/>
    <n v="2"/>
    <s v="2%D30"/>
    <d v="2020-06-03T00:00:00"/>
    <s v="USMF"/>
    <m/>
    <d v="2020-05-04T05:38:34"/>
    <s v="USD"/>
    <d v="2020-05-04T00:00:00"/>
    <d v="2020-05-04T00:00:00"/>
    <s v="FunInTheSun"/>
    <x v="0"/>
    <m/>
    <m/>
    <m/>
    <x v="1"/>
    <x v="129"/>
    <s v="1002"/>
    <x v="9"/>
    <s v="[]"/>
    <x v="0"/>
    <x v="0"/>
  </r>
  <r>
    <n v="100"/>
    <x v="1"/>
    <s v="True"/>
    <s v="USD1"/>
    <n v="2"/>
    <n v="2"/>
    <s v="2%D30"/>
    <d v="2020-06-03T00:00:00"/>
    <s v="USMF"/>
    <m/>
    <d v="2020-05-04T05:38:29"/>
    <s v="USD"/>
    <d v="2020-05-04T00:00:00"/>
    <d v="2020-05-04T00:00:00"/>
    <s v="WeHadFun"/>
    <x v="0"/>
    <m/>
    <m/>
    <m/>
    <x v="4"/>
    <x v="129"/>
    <s v="1002"/>
    <x v="9"/>
    <s v="[]"/>
    <x v="0"/>
    <x v="0"/>
  </r>
  <r>
    <n v="100"/>
    <x v="1"/>
    <s v="True"/>
    <s v="USD1"/>
    <n v="2"/>
    <n v="2"/>
    <s v="2%D30"/>
    <d v="2020-06-03T00:00:00"/>
    <s v="USMF"/>
    <m/>
    <d v="2020-05-04T05:38:23"/>
    <s v="USD"/>
    <d v="2020-05-04T00:00:00"/>
    <d v="2020-05-04T00:00:00"/>
    <s v="sve050520"/>
    <x v="0"/>
    <s v="CHECK"/>
    <m/>
    <m/>
    <x v="4"/>
    <x v="129"/>
    <s v="1002"/>
    <x v="9"/>
    <s v="[]"/>
    <x v="0"/>
    <x v="0"/>
  </r>
  <r>
    <n v="100"/>
    <x v="1"/>
    <s v="True"/>
    <s v="USD1"/>
    <n v="2"/>
    <n v="2"/>
    <s v="2%D30"/>
    <d v="2020-06-03T00:00:00"/>
    <s v="USMF"/>
    <m/>
    <d v="2020-05-04T05:38:18"/>
    <s v="USD"/>
    <d v="2020-05-04T00:00:00"/>
    <d v="2020-05-04T00:00:00"/>
    <s v="may4th"/>
    <x v="0"/>
    <m/>
    <m/>
    <m/>
    <x v="1"/>
    <x v="129"/>
    <s v="1002"/>
    <x v="9"/>
    <s v="[]"/>
    <x v="0"/>
    <x v="0"/>
  </r>
  <r>
    <n v="100"/>
    <x v="1"/>
    <s v="True"/>
    <s v="USD1"/>
    <n v="2"/>
    <n v="2"/>
    <s v="2%D30"/>
    <d v="2020-06-03T00:00:00"/>
    <s v="USMF"/>
    <m/>
    <d v="2020-05-04T05:38:12"/>
    <s v="USD"/>
    <d v="2020-05-04T00:00:00"/>
    <d v="2020-05-04T00:00:00"/>
    <s v="050520sv1"/>
    <x v="0"/>
    <m/>
    <m/>
    <m/>
    <x v="1"/>
    <x v="129"/>
    <s v="1002"/>
    <x v="9"/>
    <s v="[]"/>
    <x v="0"/>
    <x v="0"/>
  </r>
  <r>
    <n v="100"/>
    <x v="1"/>
    <s v="True"/>
    <s v="USD1"/>
    <n v="2"/>
    <n v="2"/>
    <s v="2%D30"/>
    <d v="2020-06-03T00:00:00"/>
    <s v="USMF"/>
    <m/>
    <d v="2020-05-04T05:38:07"/>
    <s v="USD"/>
    <d v="2020-05-04T00:00:00"/>
    <d v="2020-05-04T00:00:00"/>
    <s v="050520sv2"/>
    <x v="0"/>
    <m/>
    <m/>
    <m/>
    <x v="3"/>
    <x v="129"/>
    <s v="1002"/>
    <x v="9"/>
    <s v="[]"/>
    <x v="0"/>
    <x v="0"/>
  </r>
  <r>
    <n v="100"/>
    <x v="1"/>
    <s v="True"/>
    <s v="USD1"/>
    <n v="2"/>
    <n v="2"/>
    <s v="2%D30"/>
    <d v="2020-06-03T00:00:00"/>
    <s v="USMF"/>
    <m/>
    <d v="2020-05-04T05:38:01"/>
    <s v="USD"/>
    <d v="2020-05-04T00:00:00"/>
    <d v="2020-05-04T00:00:00"/>
    <s v="050520sv3"/>
    <x v="0"/>
    <m/>
    <m/>
    <m/>
    <x v="1"/>
    <x v="129"/>
    <s v="1002"/>
    <x v="9"/>
    <s v="[]"/>
    <x v="0"/>
    <x v="0"/>
  </r>
  <r>
    <n v="100"/>
    <x v="1"/>
    <s v="True"/>
    <s v="USD1"/>
    <n v="2"/>
    <n v="2"/>
    <s v="2%D30"/>
    <d v="2020-06-03T00:00:00"/>
    <s v="USMF"/>
    <m/>
    <d v="2020-05-04T05:37:55"/>
    <s v="USD"/>
    <d v="2020-05-04T00:00:00"/>
    <d v="2020-05-04T00:00:00"/>
    <s v="050520sv4"/>
    <x v="0"/>
    <m/>
    <m/>
    <m/>
    <x v="1"/>
    <x v="129"/>
    <s v="1002"/>
    <x v="9"/>
    <s v="[]"/>
    <x v="0"/>
    <x v="0"/>
  </r>
  <r>
    <n v="199"/>
    <x v="26"/>
    <s v="False"/>
    <s v="USD1"/>
    <n v="3.98"/>
    <n v="3.98"/>
    <s v="2%D30"/>
    <d v="2020-06-03T00:00:00"/>
    <s v="USMF"/>
    <m/>
    <d v="2020-05-04T05:37:50"/>
    <s v="USD"/>
    <d v="2020-05-04T00:00:00"/>
    <d v="2020-05-04T00:00:00"/>
    <s v="050520sv6"/>
    <x v="0"/>
    <m/>
    <m/>
    <m/>
    <x v="3"/>
    <x v="129"/>
    <s v="1002"/>
    <x v="9"/>
    <s v="[]"/>
    <x v="0"/>
    <x v="0"/>
  </r>
  <r>
    <n v="100"/>
    <x v="1"/>
    <s v="True"/>
    <s v="USD1"/>
    <n v="2"/>
    <n v="2"/>
    <s v="2%D30"/>
    <d v="2020-06-03T00:00:00"/>
    <s v="USMF"/>
    <m/>
    <d v="2020-05-04T05:37:44"/>
    <s v="USD"/>
    <d v="2020-05-04T00:00:00"/>
    <d v="2020-05-04T00:00:00"/>
    <s v="050520sv7"/>
    <x v="0"/>
    <m/>
    <m/>
    <m/>
    <x v="1"/>
    <x v="129"/>
    <s v="1002"/>
    <x v="9"/>
    <s v="[]"/>
    <x v="0"/>
    <x v="0"/>
  </r>
  <r>
    <n v="100"/>
    <x v="1"/>
    <s v="True"/>
    <s v="USD1"/>
    <n v="2"/>
    <n v="2"/>
    <s v="2%D30"/>
    <d v="2020-06-03T00:00:00"/>
    <s v="USMF"/>
    <m/>
    <d v="2020-05-04T05:37:39"/>
    <s v="USD"/>
    <d v="2020-05-04T00:00:00"/>
    <d v="2020-05-04T00:00:00"/>
    <s v="050520sv8"/>
    <x v="0"/>
    <m/>
    <m/>
    <m/>
    <x v="1"/>
    <x v="129"/>
    <s v="1002"/>
    <x v="9"/>
    <s v="[]"/>
    <x v="0"/>
    <x v="0"/>
  </r>
  <r>
    <n v="100"/>
    <x v="1"/>
    <s v="True"/>
    <s v="new bank"/>
    <n v="2"/>
    <n v="2"/>
    <s v="2%D60"/>
    <d v="2020-06-28T00:00:00"/>
    <s v="USMF"/>
    <m/>
    <d v="2020-04-29T10:06:11"/>
    <s v="USD"/>
    <d v="2020-04-29T00:00:00"/>
    <d v="2020-05-29T00:00:00"/>
    <s v="sve290420-2"/>
    <x v="0"/>
    <s v="CHECK"/>
    <s v="Net30"/>
    <m/>
    <x v="1"/>
    <x v="130"/>
    <s v="US-105"/>
    <x v="13"/>
    <s v="[]"/>
    <x v="0"/>
    <x v="0"/>
  </r>
  <r>
    <n v="100"/>
    <x v="1"/>
    <s v="True"/>
    <s v="USD1"/>
    <n v="2"/>
    <n v="2"/>
    <s v="2%D30"/>
    <d v="2020-05-29T00:00:00"/>
    <s v="USMF"/>
    <m/>
    <d v="2020-04-29T10:06:05"/>
    <s v="USD"/>
    <d v="2020-04-29T00:00:00"/>
    <d v="2020-04-29T00:00:00"/>
    <s v="30042020"/>
    <x v="0"/>
    <m/>
    <m/>
    <m/>
    <x v="3"/>
    <x v="130"/>
    <s v="1002"/>
    <x v="9"/>
    <s v="[]"/>
    <x v="0"/>
    <x v="0"/>
  </r>
  <r>
    <n v="100"/>
    <x v="1"/>
    <s v="True"/>
    <s v="USD1"/>
    <n v="2"/>
    <n v="2"/>
    <s v="2%D30"/>
    <d v="2020-05-29T00:00:00"/>
    <s v="USMF"/>
    <m/>
    <d v="2020-04-29T10:05:59"/>
    <s v="USD"/>
    <d v="2020-04-29T00:00:00"/>
    <d v="2020-04-29T00:00:00"/>
    <s v="sve300420201"/>
    <x v="0"/>
    <m/>
    <m/>
    <m/>
    <x v="3"/>
    <x v="130"/>
    <s v="1002"/>
    <x v="9"/>
    <s v="[]"/>
    <x v="0"/>
    <x v="0"/>
  </r>
  <r>
    <n v="1121.75"/>
    <x v="50"/>
    <s v="True"/>
    <s v="USD1"/>
    <n v="22.44"/>
    <n v="22.44"/>
    <s v="2%D30"/>
    <d v="2020-05-29T00:00:00"/>
    <s v="USMF"/>
    <m/>
    <d v="2020-04-29T10:05:53"/>
    <s v="USD"/>
    <d v="2020-04-29T00:00:00"/>
    <d v="2020-04-29T00:00:00"/>
    <s v="sve3004203"/>
    <x v="1"/>
    <m/>
    <m/>
    <m/>
    <x v="3"/>
    <x v="130"/>
    <s v="1002"/>
    <x v="9"/>
    <s v="[]"/>
    <x v="0"/>
    <x v="0"/>
  </r>
  <r>
    <n v="0"/>
    <x v="24"/>
    <s v="True"/>
    <m/>
    <n v="0"/>
    <n v="0"/>
    <m/>
    <m/>
    <s v="USMF"/>
    <m/>
    <d v="2020-04-29T10:05:48"/>
    <m/>
    <d v="2020-04-29T00:00:00"/>
    <d v="2020-04-29T00:00:00"/>
    <m/>
    <x v="0"/>
    <m/>
    <m/>
    <m/>
    <x v="2"/>
    <x v="130"/>
    <m/>
    <x v="7"/>
    <s v="[]"/>
    <x v="1"/>
    <x v="1"/>
  </r>
  <r>
    <n v="100"/>
    <x v="1"/>
    <s v="True"/>
    <s v="USD1"/>
    <n v="2"/>
    <n v="2"/>
    <s v="2%D30"/>
    <d v="2020-05-29T00:00:00"/>
    <s v="USMF"/>
    <m/>
    <d v="2020-04-29T10:05:42"/>
    <s v="USD"/>
    <d v="2020-04-29T00:00:00"/>
    <d v="2020-04-29T00:00:00"/>
    <s v="3004205"/>
    <x v="0"/>
    <m/>
    <m/>
    <m/>
    <x v="3"/>
    <x v="130"/>
    <s v="1002"/>
    <x v="9"/>
    <s v="[]"/>
    <x v="0"/>
    <x v="0"/>
  </r>
  <r>
    <n v="100"/>
    <x v="1"/>
    <s v="True"/>
    <s v="USD1"/>
    <n v="2"/>
    <n v="2"/>
    <s v="2%D30"/>
    <d v="2020-05-29T00:00:00"/>
    <s v="USMF"/>
    <m/>
    <d v="2020-04-29T10:05:36"/>
    <s v="USD"/>
    <d v="2020-04-29T00:00:00"/>
    <d v="2020-04-29T00:00:00"/>
    <s v="testeste"/>
    <x v="0"/>
    <m/>
    <m/>
    <m/>
    <x v="1"/>
    <x v="130"/>
    <s v="1002"/>
    <x v="9"/>
    <s v="[]"/>
    <x v="0"/>
    <x v="0"/>
  </r>
  <r>
    <n v="100"/>
    <x v="1"/>
    <s v="True"/>
    <s v="new bank"/>
    <n v="2"/>
    <n v="2"/>
    <s v="2%D60"/>
    <d v="2020-06-28T00:00:00"/>
    <s v="USMF"/>
    <m/>
    <d v="2020-04-29T10:05:31"/>
    <s v="USD"/>
    <d v="2020-04-29T00:00:00"/>
    <d v="2020-05-29T00:00:00"/>
    <s v="testingagain"/>
    <x v="0"/>
    <s v="CHECK"/>
    <s v="Net30"/>
    <m/>
    <x v="1"/>
    <x v="130"/>
    <s v="US-105"/>
    <x v="13"/>
    <s v="[]"/>
    <x v="0"/>
    <x v="0"/>
  </r>
  <r>
    <n v="0"/>
    <x v="24"/>
    <s v="True"/>
    <m/>
    <n v="0"/>
    <n v="0"/>
    <m/>
    <m/>
    <s v="USMF"/>
    <m/>
    <d v="2020-04-29T10:05:25"/>
    <m/>
    <d v="2020-04-29T00:00:00"/>
    <d v="2020-04-29T00:00:00"/>
    <m/>
    <x v="0"/>
    <m/>
    <m/>
    <m/>
    <x v="2"/>
    <x v="130"/>
    <m/>
    <x v="7"/>
    <s v="[]"/>
    <x v="1"/>
    <x v="1"/>
  </r>
  <r>
    <n v="100"/>
    <x v="1"/>
    <s v="True"/>
    <s v="USD1"/>
    <n v="2"/>
    <n v="2"/>
    <s v="2%D30"/>
    <d v="2020-05-29T00:00:00"/>
    <s v="USMF"/>
    <m/>
    <d v="2020-04-29T10:05:19"/>
    <s v="USD"/>
    <d v="2020-04-29T00:00:00"/>
    <d v="2020-04-29T00:00:00"/>
    <s v="sve290420"/>
    <x v="0"/>
    <m/>
    <m/>
    <m/>
    <x v="1"/>
    <x v="130"/>
    <s v="1002"/>
    <x v="9"/>
    <s v="[]"/>
    <x v="0"/>
    <x v="0"/>
  </r>
  <r>
    <n v="100"/>
    <x v="1"/>
    <s v="True"/>
    <s v="new bank"/>
    <n v="2"/>
    <n v="2"/>
    <s v="2%D60"/>
    <d v="2020-06-28T00:00:00"/>
    <s v="USMF"/>
    <m/>
    <d v="2020-04-29T10:05:14"/>
    <s v="USD"/>
    <d v="2020-04-29T00:00:00"/>
    <d v="2020-05-29T00:00:00"/>
    <s v="sve290420-1"/>
    <x v="0"/>
    <s v="CHECK"/>
    <s v="Net30"/>
    <m/>
    <x v="1"/>
    <x v="130"/>
    <s v="US-105"/>
    <x v="13"/>
    <s v="[]"/>
    <x v="0"/>
    <x v="0"/>
  </r>
  <r>
    <n v="0"/>
    <x v="24"/>
    <s v="True"/>
    <m/>
    <n v="0"/>
    <n v="0"/>
    <m/>
    <m/>
    <s v="USMF"/>
    <m/>
    <d v="2020-04-29T10:05:08"/>
    <m/>
    <d v="2020-04-29T00:00:00"/>
    <d v="2020-04-29T00:00:00"/>
    <m/>
    <x v="0"/>
    <m/>
    <m/>
    <m/>
    <x v="2"/>
    <x v="130"/>
    <m/>
    <x v="7"/>
    <s v="[]"/>
    <x v="1"/>
    <x v="1"/>
  </r>
  <r>
    <n v="0"/>
    <x v="24"/>
    <s v="True"/>
    <m/>
    <n v="0"/>
    <n v="0"/>
    <m/>
    <m/>
    <s v="USSI"/>
    <m/>
    <d v="2020-04-27T08:05:51"/>
    <m/>
    <d v="2020-04-27T00:00:00"/>
    <d v="2020-05-27T00:00:00"/>
    <s v="AMO27042020-17"/>
    <x v="0"/>
    <s v="CHECK"/>
    <s v="Net30"/>
    <m/>
    <x v="2"/>
    <x v="131"/>
    <s v="US_SI_000019"/>
    <x v="3"/>
    <s v="[]"/>
    <x v="1"/>
    <x v="1"/>
  </r>
  <r>
    <n v="100"/>
    <x v="1"/>
    <s v="True"/>
    <s v="USD1"/>
    <n v="2"/>
    <n v="2"/>
    <s v="2%D30"/>
    <d v="2020-05-27T00:00:00"/>
    <s v="USMF"/>
    <m/>
    <d v="2020-04-27T08:05:45"/>
    <s v="USD"/>
    <d v="2020-04-27T00:00:00"/>
    <d v="2020-04-27T00:00:00"/>
    <s v="AMO27042020-SUB1"/>
    <x v="0"/>
    <s v="BRIDGING"/>
    <s v="Cash"/>
    <m/>
    <x v="1"/>
    <x v="131"/>
    <s v="1002"/>
    <x v="9"/>
    <s v="[]"/>
    <x v="0"/>
    <x v="0"/>
  </r>
  <r>
    <n v="10000"/>
    <x v="67"/>
    <s v="True"/>
    <s v="USD1"/>
    <n v="0"/>
    <n v="0"/>
    <m/>
    <m/>
    <s v="USMF"/>
    <m/>
    <d v="2020-04-27T08:05:39"/>
    <s v="USD"/>
    <d v="2020-04-27T00:00:00"/>
    <d v="2020-05-27T00:00:00"/>
    <s v="AMO27042020-SUB2"/>
    <x v="0"/>
    <s v="BRIDGING"/>
    <s v="Net30"/>
    <m/>
    <x v="2"/>
    <x v="131"/>
    <s v="DEFAULCODE"/>
    <x v="4"/>
    <s v="[{&quot;comment&quot;:&quot;testi&quot;,&quot;creator&quot;:&quot;Heini Rantanen&quot;,&quot;timeStamp&quot;:&quot;2020-04-27T13:14:18.325&quot;}]"/>
    <x v="0"/>
    <x v="1"/>
  </r>
  <r>
    <n v="1000"/>
    <x v="39"/>
    <s v="True"/>
    <s v="USD1"/>
    <n v="20"/>
    <n v="20"/>
    <s v="2%D30"/>
    <d v="2020-05-27T00:00:00"/>
    <s v="USMF"/>
    <m/>
    <d v="2020-04-27T08:05:34"/>
    <s v="USD"/>
    <d v="2020-04-27T00:00:00"/>
    <d v="2020-04-27T00:00:00"/>
    <s v="AMO27042020-SUB3"/>
    <x v="0"/>
    <s v="BRIDGING"/>
    <m/>
    <m/>
    <x v="3"/>
    <x v="131"/>
    <s v="1002"/>
    <x v="9"/>
    <s v="[]"/>
    <x v="0"/>
    <x v="0"/>
  </r>
  <r>
    <n v="100"/>
    <x v="1"/>
    <s v="True"/>
    <s v="USD1"/>
    <n v="0"/>
    <n v="0"/>
    <m/>
    <m/>
    <s v="USMF"/>
    <m/>
    <d v="2020-04-27T08:05:27"/>
    <s v="USD"/>
    <d v="2020-04-27T00:00:00"/>
    <d v="2020-05-27T00:00:00"/>
    <s v="AMO27042020-99"/>
    <x v="0"/>
    <s v="BRIDGING"/>
    <s v="Net30"/>
    <m/>
    <x v="1"/>
    <x v="131"/>
    <s v="DEFAULCODE"/>
    <x v="4"/>
    <s v="[]"/>
    <x v="0"/>
    <x v="1"/>
  </r>
  <r>
    <n v="100"/>
    <x v="1"/>
    <s v="True"/>
    <s v="USD1"/>
    <n v="0"/>
    <n v="0"/>
    <m/>
    <m/>
    <s v="USMF"/>
    <m/>
    <d v="2020-04-27T08:05:22"/>
    <s v="USD"/>
    <d v="2020-04-27T00:00:00"/>
    <d v="2020-05-27T00:00:00"/>
    <s v="AMO27042020-98"/>
    <x v="0"/>
    <s v="BRIDGING"/>
    <s v="Net30"/>
    <m/>
    <x v="1"/>
    <x v="131"/>
    <s v="DEFAULCODE"/>
    <x v="4"/>
    <s v="[]"/>
    <x v="0"/>
    <x v="1"/>
  </r>
  <r>
    <n v="100"/>
    <x v="1"/>
    <s v="True"/>
    <s v="USD1"/>
    <n v="2"/>
    <n v="2"/>
    <s v="2%D30"/>
    <d v="2020-05-27T00:00:00"/>
    <s v="USMF"/>
    <m/>
    <d v="2020-04-27T08:05:16"/>
    <s v="USD"/>
    <d v="2020-04-27T00:00:00"/>
    <d v="2020-04-27T00:00:00"/>
    <s v="AMO27042020-10"/>
    <x v="0"/>
    <m/>
    <m/>
    <m/>
    <x v="1"/>
    <x v="131"/>
    <s v="1002"/>
    <x v="9"/>
    <s v="[]"/>
    <x v="0"/>
    <x v="0"/>
  </r>
  <r>
    <n v="100"/>
    <x v="1"/>
    <s v="True"/>
    <s v="USD1"/>
    <n v="2"/>
    <n v="2"/>
    <s v="2%D30"/>
    <d v="2020-05-27T00:00:00"/>
    <s v="USMF"/>
    <m/>
    <d v="2020-04-27T08:05:10"/>
    <s v="USD"/>
    <d v="2020-04-27T00:00:00"/>
    <d v="2020-04-27T00:00:00"/>
    <s v="AMO270402020-990"/>
    <x v="1"/>
    <m/>
    <m/>
    <m/>
    <x v="2"/>
    <x v="131"/>
    <s v="1002"/>
    <x v="9"/>
    <s v="[]"/>
    <x v="0"/>
    <x v="0"/>
  </r>
  <r>
    <n v="100"/>
    <x v="1"/>
    <s v="True"/>
    <s v="USD1"/>
    <n v="2"/>
    <n v="2"/>
    <s v="2%D30"/>
    <d v="2020-05-27T00:00:00"/>
    <s v="USMF"/>
    <m/>
    <d v="2020-04-27T08:05:04"/>
    <s v="USD"/>
    <d v="2020-04-27T00:00:00"/>
    <d v="2020-04-27T00:00:00"/>
    <s v="AMO2704112020"/>
    <x v="0"/>
    <m/>
    <m/>
    <m/>
    <x v="1"/>
    <x v="131"/>
    <s v="1002"/>
    <x v="9"/>
    <s v="[]"/>
    <x v="0"/>
    <x v="0"/>
  </r>
  <r>
    <n v="100"/>
    <x v="1"/>
    <s v="True"/>
    <s v="USD1"/>
    <n v="2"/>
    <n v="2"/>
    <s v="2%D30"/>
    <d v="2020-05-27T00:00:00"/>
    <s v="USMF"/>
    <m/>
    <d v="2020-04-27T08:04:59"/>
    <s v="USD"/>
    <d v="2020-04-27T00:00:00"/>
    <d v="2020-04-27T00:00:00"/>
    <s v="AMO27042020-11"/>
    <x v="0"/>
    <m/>
    <m/>
    <m/>
    <x v="1"/>
    <x v="131"/>
    <s v="1002"/>
    <x v="9"/>
    <s v="[]"/>
    <x v="0"/>
    <x v="0"/>
  </r>
  <r>
    <n v="100"/>
    <x v="1"/>
    <s v="True"/>
    <s v="USD1"/>
    <n v="0.5"/>
    <n v="0.5"/>
    <s v="0.5%D10"/>
    <d v="2020-05-07T00:00:00"/>
    <s v="USMF"/>
    <m/>
    <d v="2020-04-27T08:04:53"/>
    <s v="USD"/>
    <d v="2020-04-27T00:00:00"/>
    <d v="2020-05-27T00:00:00"/>
    <s v="sve270420"/>
    <x v="0"/>
    <s v="CHECK"/>
    <s v="Net30"/>
    <m/>
    <x v="3"/>
    <x v="131"/>
    <s v="1001"/>
    <x v="11"/>
    <s v="[]"/>
    <x v="0"/>
    <x v="0"/>
  </r>
  <r>
    <n v="100"/>
    <x v="1"/>
    <s v="True"/>
    <s v="USD1"/>
    <n v="2"/>
    <n v="2"/>
    <s v="2%D30"/>
    <d v="2020-05-27T00:00:00"/>
    <s v="USMF"/>
    <m/>
    <d v="2020-04-27T08:04:47"/>
    <s v="USD"/>
    <d v="2020-04-27T00:00:00"/>
    <d v="2020-04-27T00:00:00"/>
    <s v="AMO27242020-11"/>
    <x v="0"/>
    <m/>
    <m/>
    <m/>
    <x v="4"/>
    <x v="131"/>
    <s v="1002"/>
    <x v="9"/>
    <s v="[]"/>
    <x v="0"/>
    <x v="0"/>
  </r>
  <r>
    <n v="1000001"/>
    <x v="86"/>
    <s v="True"/>
    <s v="USD1"/>
    <n v="20000.02"/>
    <n v="20000.02"/>
    <s v="2%D30"/>
    <d v="2020-05-21T00:00:00"/>
    <s v="USMF"/>
    <m/>
    <d v="2020-04-21T16:57:23"/>
    <s v="USD"/>
    <d v="2020-04-21T00:00:00"/>
    <d v="2020-04-21T00:00:00"/>
    <s v="AMO-WF21042023"/>
    <x v="0"/>
    <s v="BRIDGING"/>
    <m/>
    <m/>
    <x v="4"/>
    <x v="132"/>
    <s v="1002"/>
    <x v="9"/>
    <s v="[]"/>
    <x v="0"/>
    <x v="0"/>
  </r>
  <r>
    <n v="0"/>
    <x v="24"/>
    <s v="True"/>
    <m/>
    <n v="0"/>
    <n v="0"/>
    <m/>
    <m/>
    <s v="USMF"/>
    <m/>
    <d v="2020-04-21T09:27:54"/>
    <m/>
    <d v="2020-04-21T00:00:00"/>
    <d v="2020-04-21T00:00:00"/>
    <m/>
    <x v="0"/>
    <m/>
    <m/>
    <m/>
    <x v="2"/>
    <x v="132"/>
    <m/>
    <x v="7"/>
    <s v="[]"/>
    <x v="1"/>
    <x v="1"/>
  </r>
  <r>
    <n v="0"/>
    <x v="24"/>
    <s v="True"/>
    <m/>
    <n v="0"/>
    <n v="0"/>
    <m/>
    <m/>
    <s v="USMF"/>
    <m/>
    <d v="2020-04-21T09:27:51"/>
    <m/>
    <d v="2020-04-21T00:00:00"/>
    <d v="2020-04-21T00:00:00"/>
    <m/>
    <x v="0"/>
    <m/>
    <m/>
    <m/>
    <x v="2"/>
    <x v="132"/>
    <m/>
    <x v="7"/>
    <s v="[]"/>
    <x v="1"/>
    <x v="1"/>
  </r>
  <r>
    <n v="100"/>
    <x v="1"/>
    <s v="True"/>
    <s v="new bank"/>
    <n v="2"/>
    <n v="2"/>
    <s v="2%D60"/>
    <d v="2020-06-20T00:00:00"/>
    <s v="USMF"/>
    <m/>
    <d v="2020-04-21T09:22:24"/>
    <s v="USD"/>
    <d v="2020-04-21T00:00:00"/>
    <d v="2020-05-21T00:00:00"/>
    <s v="ml-7"/>
    <x v="0"/>
    <s v="CHECK"/>
    <s v="Net30"/>
    <m/>
    <x v="4"/>
    <x v="132"/>
    <s v="US-105"/>
    <x v="13"/>
    <s v="[]"/>
    <x v="0"/>
    <x v="0"/>
  </r>
  <r>
    <n v="100"/>
    <x v="1"/>
    <s v="True"/>
    <s v="new bank"/>
    <n v="2"/>
    <n v="2"/>
    <s v="2%D60"/>
    <d v="2020-06-20T00:00:00"/>
    <s v="USMF"/>
    <m/>
    <d v="2020-04-21T09:22:21"/>
    <s v="USD"/>
    <d v="2020-04-21T00:00:00"/>
    <d v="2020-05-21T00:00:00"/>
    <s v="ml-8"/>
    <x v="0"/>
    <s v="CHECK"/>
    <s v="Net30"/>
    <m/>
    <x v="3"/>
    <x v="132"/>
    <s v="US-105"/>
    <x v="13"/>
    <s v="[]"/>
    <x v="0"/>
    <x v="0"/>
  </r>
  <r>
    <n v="100"/>
    <x v="1"/>
    <s v="True"/>
    <s v="new bank"/>
    <n v="2"/>
    <n v="2"/>
    <s v="2%D60"/>
    <d v="2020-06-20T00:00:00"/>
    <s v="USMF"/>
    <m/>
    <d v="2020-04-21T05:48:08"/>
    <s v="USD"/>
    <d v="2020-04-21T00:00:00"/>
    <d v="2020-05-21T00:00:00"/>
    <s v="ksdjgaoir"/>
    <x v="0"/>
    <s v="CHECK"/>
    <s v="Net30"/>
    <m/>
    <x v="2"/>
    <x v="132"/>
    <s v="US-105"/>
    <x v="13"/>
    <s v="[]"/>
    <x v="0"/>
    <x v="0"/>
  </r>
  <r>
    <n v="100"/>
    <x v="1"/>
    <s v="True"/>
    <s v="USD1"/>
    <n v="2"/>
    <n v="2"/>
    <s v="2%D30"/>
    <d v="2020-05-21T00:00:00"/>
    <s v="USMF"/>
    <m/>
    <d v="2020-04-21T05:48:01"/>
    <s v="USD"/>
    <d v="2020-04-21T00:00:00"/>
    <d v="2020-04-21T00:00:00"/>
    <s v="sve2104203"/>
    <x v="0"/>
    <s v="CHECK"/>
    <m/>
    <m/>
    <x v="1"/>
    <x v="132"/>
    <s v="1002"/>
    <x v="9"/>
    <s v="[]"/>
    <x v="0"/>
    <x v="0"/>
  </r>
  <r>
    <n v="100"/>
    <x v="1"/>
    <s v="True"/>
    <s v="USD1"/>
    <n v="2"/>
    <n v="2"/>
    <s v="2%D30"/>
    <d v="2020-05-21T00:00:00"/>
    <s v="USMF"/>
    <m/>
    <d v="2020-04-21T05:47:55"/>
    <s v="USD"/>
    <d v="2020-04-21T00:00:00"/>
    <d v="2020-04-21T00:00:00"/>
    <s v="inverinh"/>
    <x v="0"/>
    <s v="CHECK"/>
    <m/>
    <m/>
    <x v="1"/>
    <x v="132"/>
    <s v="1002"/>
    <x v="9"/>
    <s v="[]"/>
    <x v="0"/>
    <x v="0"/>
  </r>
  <r>
    <n v="100"/>
    <x v="1"/>
    <s v="True"/>
    <s v="USD1"/>
    <n v="2"/>
    <n v="2"/>
    <s v="2%D30"/>
    <d v="2020-05-21T00:00:00"/>
    <s v="USMF"/>
    <m/>
    <d v="2020-04-21T05:47:49"/>
    <s v="USD"/>
    <d v="2020-04-21T00:00:00"/>
    <d v="2020-04-21T00:00:00"/>
    <s v="test210420"/>
    <x v="0"/>
    <s v="CHECK"/>
    <m/>
    <m/>
    <x v="3"/>
    <x v="132"/>
    <s v="1002"/>
    <x v="9"/>
    <s v="[]"/>
    <x v="0"/>
    <x v="0"/>
  </r>
  <r>
    <n v="0"/>
    <x v="24"/>
    <s v="True"/>
    <m/>
    <n v="0"/>
    <n v="0"/>
    <m/>
    <m/>
    <s v="USMF"/>
    <m/>
    <d v="2020-04-21T05:47:42"/>
    <m/>
    <d v="2020-04-21T00:00:00"/>
    <d v="2020-04-21T00:00:00"/>
    <m/>
    <x v="0"/>
    <m/>
    <m/>
    <m/>
    <x v="2"/>
    <x v="132"/>
    <m/>
    <x v="7"/>
    <s v="[]"/>
    <x v="1"/>
    <x v="1"/>
  </r>
  <r>
    <n v="100"/>
    <x v="1"/>
    <s v="True"/>
    <s v="USD1"/>
    <n v="2"/>
    <n v="2"/>
    <s v="2%D30"/>
    <d v="2020-05-21T00:00:00"/>
    <s v="USMF"/>
    <m/>
    <d v="2020-04-21T05:47:22"/>
    <s v="USD"/>
    <d v="2020-04-21T00:00:00"/>
    <d v="2020-04-21T00:00:00"/>
    <s v="sve210420"/>
    <x v="0"/>
    <s v="CHECK"/>
    <m/>
    <m/>
    <x v="2"/>
    <x v="132"/>
    <s v="1002"/>
    <x v="9"/>
    <s v="[]"/>
    <x v="0"/>
    <x v="0"/>
  </r>
  <r>
    <n v="0"/>
    <x v="24"/>
    <s v="True"/>
    <m/>
    <n v="0"/>
    <n v="0"/>
    <m/>
    <m/>
    <s v="USMF"/>
    <m/>
    <d v="2020-04-21T05:47:16"/>
    <m/>
    <d v="2020-04-21T00:00:00"/>
    <d v="2020-04-21T00:00:00"/>
    <m/>
    <x v="0"/>
    <m/>
    <m/>
    <m/>
    <x v="2"/>
    <x v="132"/>
    <m/>
    <x v="7"/>
    <s v="[]"/>
    <x v="1"/>
    <x v="1"/>
  </r>
  <r>
    <n v="100"/>
    <x v="1"/>
    <s v="True"/>
    <s v="USD1"/>
    <n v="2"/>
    <n v="2"/>
    <s v="2%D30"/>
    <d v="2020-05-21T00:00:00"/>
    <s v="USMF"/>
    <m/>
    <d v="2020-04-21T05:47:09"/>
    <s v="USD"/>
    <d v="2020-04-21T00:00:00"/>
    <d v="2020-04-21T00:00:00"/>
    <s v="test240420"/>
    <x v="0"/>
    <m/>
    <m/>
    <m/>
    <x v="2"/>
    <x v="132"/>
    <s v="1002"/>
    <x v="9"/>
    <s v="[]"/>
    <x v="0"/>
    <x v="0"/>
  </r>
  <r>
    <n v="0"/>
    <x v="24"/>
    <s v="True"/>
    <m/>
    <n v="0"/>
    <n v="0"/>
    <m/>
    <m/>
    <s v="USMF"/>
    <m/>
    <d v="2020-04-21T05:47:03"/>
    <m/>
    <d v="2020-04-21T00:00:00"/>
    <d v="2020-04-21T00:00:00"/>
    <m/>
    <x v="0"/>
    <m/>
    <m/>
    <m/>
    <x v="2"/>
    <x v="132"/>
    <m/>
    <x v="7"/>
    <s v="[]"/>
    <x v="1"/>
    <x v="1"/>
  </r>
  <r>
    <n v="0"/>
    <x v="24"/>
    <s v="True"/>
    <m/>
    <n v="0"/>
    <n v="0"/>
    <m/>
    <m/>
    <s v="USMF"/>
    <m/>
    <d v="2020-04-21T05:46:57"/>
    <m/>
    <d v="2020-04-21T00:00:00"/>
    <d v="2020-04-21T00:00:00"/>
    <m/>
    <x v="0"/>
    <m/>
    <m/>
    <m/>
    <x v="2"/>
    <x v="132"/>
    <m/>
    <x v="7"/>
    <s v="[]"/>
    <x v="1"/>
    <x v="1"/>
  </r>
  <r>
    <n v="100"/>
    <x v="1"/>
    <s v="True"/>
    <s v="USD1"/>
    <n v="2"/>
    <n v="2"/>
    <s v="2%D30"/>
    <d v="2020-05-20T00:00:00"/>
    <s v="USMF"/>
    <m/>
    <d v="2020-04-20T12:15:24"/>
    <s v="USD"/>
    <d v="2020-04-20T00:00:00"/>
    <d v="2020-04-20T00:00:00"/>
    <s v="Default company"/>
    <x v="0"/>
    <m/>
    <m/>
    <m/>
    <x v="2"/>
    <x v="133"/>
    <s v="1002"/>
    <x v="9"/>
    <s v="[]"/>
    <x v="0"/>
    <x v="0"/>
  </r>
  <r>
    <n v="100"/>
    <x v="1"/>
    <s v="True"/>
    <m/>
    <n v="0"/>
    <n v="0"/>
    <m/>
    <m/>
    <s v="USSI"/>
    <m/>
    <d v="2020-04-20T12:15:18"/>
    <s v="USD"/>
    <d v="2020-04-20T00:00:00"/>
    <d v="2020-05-20T00:00:00"/>
    <s v="sveadvrule1test"/>
    <x v="0"/>
    <s v="CHECK"/>
    <s v="Net30"/>
    <m/>
    <x v="3"/>
    <x v="133"/>
    <s v="US_SI_000019"/>
    <x v="3"/>
    <s v="[]"/>
    <x v="0"/>
    <x v="1"/>
  </r>
  <r>
    <n v="100"/>
    <x v="1"/>
    <s v="True"/>
    <m/>
    <n v="0"/>
    <n v="0"/>
    <m/>
    <m/>
    <s v="USSI"/>
    <m/>
    <d v="2020-04-20T12:15:11"/>
    <s v="USD"/>
    <d v="2020-04-20T00:00:00"/>
    <d v="2020-05-20T00:00:00"/>
    <s v="AMO27042020-20"/>
    <x v="0"/>
    <m/>
    <m/>
    <m/>
    <x v="2"/>
    <x v="133"/>
    <m/>
    <x v="7"/>
    <s v="[]"/>
    <x v="0"/>
    <x v="1"/>
  </r>
  <r>
    <n v="100"/>
    <x v="1"/>
    <s v="True"/>
    <m/>
    <n v="0"/>
    <n v="0"/>
    <m/>
    <m/>
    <s v="USSI"/>
    <m/>
    <d v="2020-04-20T12:15:05"/>
    <s v="USD"/>
    <d v="2020-04-20T00:00:00"/>
    <d v="2020-05-20T00:00:00"/>
    <s v="sveadvrule2test"/>
    <x v="0"/>
    <s v="CHECK"/>
    <s v="Net30"/>
    <m/>
    <x v="1"/>
    <x v="133"/>
    <s v="US_SI_000019"/>
    <x v="3"/>
    <s v="[]"/>
    <x v="0"/>
    <x v="1"/>
  </r>
  <r>
    <n v="199"/>
    <x v="26"/>
    <s v="True"/>
    <m/>
    <n v="0"/>
    <n v="0"/>
    <m/>
    <m/>
    <s v="USSI"/>
    <m/>
    <d v="2020-04-20T12:14:59"/>
    <s v="USD"/>
    <d v="2020-04-20T00:00:00"/>
    <d v="2020-05-05T00:00:00"/>
    <s v="sve2004203"/>
    <x v="0"/>
    <s v="CHECK"/>
    <s v="Net15"/>
    <m/>
    <x v="1"/>
    <x v="133"/>
    <s v="US_SI_000006"/>
    <x v="10"/>
    <s v="[]"/>
    <x v="0"/>
    <x v="1"/>
  </r>
  <r>
    <n v="100"/>
    <x v="1"/>
    <s v="True"/>
    <m/>
    <n v="0"/>
    <n v="0"/>
    <m/>
    <m/>
    <s v="USSI"/>
    <m/>
    <d v="2020-04-20T12:14:53"/>
    <s v="USD"/>
    <d v="2020-04-20T00:00:00"/>
    <d v="2020-05-20T00:00:00"/>
    <s v="sve2004204"/>
    <x v="0"/>
    <s v="CHECK"/>
    <s v="Net30"/>
    <m/>
    <x v="1"/>
    <x v="133"/>
    <s v="US_SI_000019"/>
    <x v="3"/>
    <s v="[]"/>
    <x v="0"/>
    <x v="1"/>
  </r>
  <r>
    <n v="0"/>
    <x v="24"/>
    <s v="True"/>
    <m/>
    <n v="0"/>
    <n v="0"/>
    <m/>
    <m/>
    <s v="USMF"/>
    <m/>
    <d v="2020-04-20T12:14:46"/>
    <m/>
    <d v="2020-04-20T00:00:00"/>
    <d v="2020-04-20T00:00:00"/>
    <m/>
    <x v="0"/>
    <m/>
    <m/>
    <m/>
    <x v="2"/>
    <x v="133"/>
    <m/>
    <x v="7"/>
    <s v="[]"/>
    <x v="1"/>
    <x v="1"/>
  </r>
  <r>
    <n v="0"/>
    <x v="24"/>
    <s v="True"/>
    <m/>
    <n v="0"/>
    <n v="0"/>
    <m/>
    <m/>
    <s v="USSI"/>
    <m/>
    <d v="2020-04-20T12:14:40"/>
    <m/>
    <d v="2020-04-20T00:00:00"/>
    <d v="2020-04-20T00:00:00"/>
    <m/>
    <x v="0"/>
    <m/>
    <m/>
    <m/>
    <x v="2"/>
    <x v="133"/>
    <m/>
    <x v="7"/>
    <s v="[]"/>
    <x v="1"/>
    <x v="1"/>
  </r>
  <r>
    <n v="0"/>
    <x v="24"/>
    <s v="True"/>
    <m/>
    <n v="0"/>
    <n v="0"/>
    <m/>
    <m/>
    <s v="USMF"/>
    <m/>
    <d v="2020-04-20T12:14:34"/>
    <m/>
    <d v="2020-04-20T00:00:00"/>
    <d v="2020-04-20T00:00:00"/>
    <m/>
    <x v="0"/>
    <m/>
    <m/>
    <m/>
    <x v="2"/>
    <x v="133"/>
    <m/>
    <x v="7"/>
    <s v="[]"/>
    <x v="1"/>
    <x v="1"/>
  </r>
  <r>
    <n v="0"/>
    <x v="24"/>
    <s v="True"/>
    <m/>
    <n v="0"/>
    <n v="0"/>
    <m/>
    <m/>
    <s v="USMF"/>
    <m/>
    <d v="2020-04-20T12:14:27"/>
    <m/>
    <d v="2020-04-20T00:00:00"/>
    <d v="2020-04-20T00:00:00"/>
    <m/>
    <x v="0"/>
    <m/>
    <m/>
    <m/>
    <x v="2"/>
    <x v="133"/>
    <m/>
    <x v="7"/>
    <s v="[]"/>
    <x v="1"/>
    <x v="1"/>
  </r>
  <r>
    <n v="0"/>
    <x v="24"/>
    <s v="True"/>
    <m/>
    <n v="0"/>
    <n v="0"/>
    <m/>
    <m/>
    <s v="USMF"/>
    <m/>
    <d v="2020-04-20T12:14:21"/>
    <m/>
    <d v="2020-04-20T00:00:00"/>
    <d v="2020-04-20T00:00:00"/>
    <m/>
    <x v="0"/>
    <m/>
    <m/>
    <m/>
    <x v="2"/>
    <x v="133"/>
    <m/>
    <x v="7"/>
    <s v="[]"/>
    <x v="1"/>
    <x v="1"/>
  </r>
  <r>
    <n v="0"/>
    <x v="24"/>
    <s v="True"/>
    <m/>
    <n v="0"/>
    <n v="0"/>
    <m/>
    <m/>
    <s v="USMF"/>
    <m/>
    <d v="2020-04-20T12:14:15"/>
    <m/>
    <d v="2020-04-20T00:00:00"/>
    <d v="2020-04-20T00:00:00"/>
    <m/>
    <x v="0"/>
    <m/>
    <m/>
    <m/>
    <x v="2"/>
    <x v="133"/>
    <m/>
    <x v="7"/>
    <s v="[]"/>
    <x v="1"/>
    <x v="1"/>
  </r>
  <r>
    <n v="10"/>
    <x v="46"/>
    <s v="True"/>
    <m/>
    <n v="0"/>
    <n v="0"/>
    <m/>
    <m/>
    <s v="USSI"/>
    <m/>
    <d v="2020-04-16T08:17:41"/>
    <s v="USD"/>
    <d v="2020-04-16T00:00:00"/>
    <d v="2020-05-16T00:00:00"/>
    <s v="aha"/>
    <x v="0"/>
    <s v="CHECK"/>
    <s v="Net30"/>
    <m/>
    <x v="3"/>
    <x v="134"/>
    <s v="US_SI_000019"/>
    <x v="3"/>
    <s v="[]"/>
    <x v="0"/>
    <x v="1"/>
  </r>
  <r>
    <n v="100"/>
    <x v="1"/>
    <s v="True"/>
    <s v="USD1"/>
    <n v="2"/>
    <n v="2"/>
    <s v="2%D30"/>
    <d v="2020-05-16T00:00:00"/>
    <s v="USMF"/>
    <m/>
    <d v="2020-04-16T08:17:34"/>
    <s v="USD"/>
    <d v="2020-04-16T00:00:00"/>
    <d v="2020-04-16T00:00:00"/>
    <s v="hr-1099"/>
    <x v="0"/>
    <s v="CHECK"/>
    <m/>
    <m/>
    <x v="3"/>
    <x v="134"/>
    <s v="1002"/>
    <x v="9"/>
    <s v="[]"/>
    <x v="0"/>
    <x v="0"/>
  </r>
  <r>
    <n v="100"/>
    <x v="1"/>
    <s v="True"/>
    <s v="USD1"/>
    <n v="2"/>
    <n v="2"/>
    <s v="2%D30"/>
    <d v="2020-05-16T00:00:00"/>
    <s v="USMF"/>
    <m/>
    <d v="2020-04-16T08:17:27"/>
    <s v="USD"/>
    <d v="2020-04-16T00:00:00"/>
    <d v="2020-04-16T00:00:00"/>
    <s v="AMO17042020"/>
    <x v="0"/>
    <s v="BRIDGING"/>
    <m/>
    <m/>
    <x v="3"/>
    <x v="134"/>
    <s v="1002"/>
    <x v="9"/>
    <s v="[]"/>
    <x v="0"/>
    <x v="0"/>
  </r>
  <r>
    <n v="100"/>
    <x v="1"/>
    <s v="True"/>
    <s v="USD1"/>
    <n v="2"/>
    <n v="2"/>
    <s v="2%D30"/>
    <d v="2020-05-16T00:00:00"/>
    <s v="USMF"/>
    <m/>
    <d v="2020-04-16T08:17:17"/>
    <s v="USD"/>
    <d v="2020-04-16T00:00:00"/>
    <d v="2020-04-16T00:00:00"/>
    <s v="sve170420"/>
    <x v="0"/>
    <s v="CHECK"/>
    <m/>
    <m/>
    <x v="2"/>
    <x v="134"/>
    <s v="1002"/>
    <x v="9"/>
    <s v="[]"/>
    <x v="0"/>
    <x v="0"/>
  </r>
  <r>
    <n v="100"/>
    <x v="1"/>
    <s v="True"/>
    <s v="USD1"/>
    <n v="2"/>
    <n v="2"/>
    <s v="2%D30"/>
    <d v="2020-05-16T00:00:00"/>
    <s v="USMF"/>
    <m/>
    <d v="2020-04-16T08:17:10"/>
    <s v="USD"/>
    <d v="2020-04-16T00:00:00"/>
    <d v="2020-04-16T00:00:00"/>
    <s v="sve1704201"/>
    <x v="0"/>
    <s v="CHECK"/>
    <m/>
    <m/>
    <x v="2"/>
    <x v="134"/>
    <s v="1002"/>
    <x v="9"/>
    <s v="[]"/>
    <x v="0"/>
    <x v="0"/>
  </r>
  <r>
    <n v="100"/>
    <x v="1"/>
    <s v="True"/>
    <s v="USD1"/>
    <n v="2"/>
    <n v="2"/>
    <s v="2%D30"/>
    <d v="2020-05-16T00:00:00"/>
    <s v="USMF"/>
    <m/>
    <d v="2020-04-16T08:16:55"/>
    <s v="USD"/>
    <d v="2020-04-16T00:00:00"/>
    <d v="2020-04-16T00:00:00"/>
    <s v="sve1704203"/>
    <x v="0"/>
    <s v="CHECK"/>
    <m/>
    <m/>
    <x v="0"/>
    <x v="134"/>
    <s v="1002"/>
    <x v="9"/>
    <s v="[]"/>
    <x v="0"/>
    <x v="0"/>
  </r>
  <r>
    <n v="100"/>
    <x v="1"/>
    <s v="True"/>
    <s v="new bank"/>
    <n v="2"/>
    <n v="2"/>
    <s v="2%D60"/>
    <d v="2020-06-15T00:00:00"/>
    <s v="USMF"/>
    <m/>
    <d v="2020-04-16T08:16:46"/>
    <s v="USD"/>
    <d v="2020-04-16T00:00:00"/>
    <d v="2020-05-16T00:00:00"/>
    <s v="AMO0202"/>
    <x v="0"/>
    <s v="CHECK"/>
    <s v="Net30"/>
    <m/>
    <x v="1"/>
    <x v="134"/>
    <s v="US-105"/>
    <x v="13"/>
    <s v="[]"/>
    <x v="0"/>
    <x v="0"/>
  </r>
  <r>
    <n v="0"/>
    <x v="24"/>
    <s v="True"/>
    <m/>
    <n v="0"/>
    <n v="0"/>
    <m/>
    <m/>
    <s v="USSI"/>
    <m/>
    <d v="2020-04-16T08:16:39"/>
    <s v="USD"/>
    <d v="2020-04-16T00:00:00"/>
    <d v="2020-05-16T00:00:00"/>
    <s v="hdhfkegfjegf"/>
    <x v="0"/>
    <s v="CHECK"/>
    <s v="Net30"/>
    <m/>
    <x v="2"/>
    <x v="134"/>
    <s v="US_SI_000019"/>
    <x v="3"/>
    <s v="[]"/>
    <x v="1"/>
    <x v="1"/>
  </r>
  <r>
    <n v="0"/>
    <x v="24"/>
    <s v="True"/>
    <m/>
    <n v="0"/>
    <n v="0"/>
    <m/>
    <m/>
    <s v="USMF"/>
    <m/>
    <d v="2020-04-16T08:16:32"/>
    <m/>
    <d v="2020-04-16T00:00:00"/>
    <d v="2020-04-16T00:00:00"/>
    <m/>
    <x v="1"/>
    <m/>
    <m/>
    <m/>
    <x v="2"/>
    <x v="134"/>
    <m/>
    <x v="7"/>
    <s v="[]"/>
    <x v="1"/>
    <x v="1"/>
  </r>
  <r>
    <n v="0"/>
    <x v="24"/>
    <s v="True"/>
    <m/>
    <n v="0"/>
    <n v="0"/>
    <m/>
    <m/>
    <s v="USMF"/>
    <m/>
    <d v="2020-04-16T08:16:25"/>
    <m/>
    <d v="2020-04-16T00:00:00"/>
    <d v="2020-04-16T00:00:00"/>
    <m/>
    <x v="1"/>
    <m/>
    <m/>
    <m/>
    <x v="2"/>
    <x v="134"/>
    <m/>
    <x v="7"/>
    <s v="[]"/>
    <x v="1"/>
    <x v="1"/>
  </r>
  <r>
    <n v="0"/>
    <x v="24"/>
    <s v="True"/>
    <m/>
    <n v="0"/>
    <n v="0"/>
    <m/>
    <m/>
    <s v="USMF"/>
    <m/>
    <d v="2020-04-16T08:16:16"/>
    <m/>
    <d v="2020-04-16T00:00:00"/>
    <d v="2020-04-16T00:00:00"/>
    <m/>
    <x v="1"/>
    <m/>
    <m/>
    <m/>
    <x v="2"/>
    <x v="134"/>
    <m/>
    <x v="7"/>
    <s v="[]"/>
    <x v="1"/>
    <x v="1"/>
  </r>
  <r>
    <n v="100"/>
    <x v="1"/>
    <s v="True"/>
    <s v="USD1"/>
    <n v="2"/>
    <n v="2"/>
    <s v="2%D30"/>
    <d v="2020-05-16T00:00:00"/>
    <s v="USMF"/>
    <m/>
    <d v="2020-04-16T05:48:18"/>
    <s v="USD"/>
    <d v="2020-04-16T00:00:00"/>
    <d v="2020-04-16T00:00:00"/>
    <s v="sve160420"/>
    <x v="0"/>
    <s v="CHECK"/>
    <m/>
    <m/>
    <x v="2"/>
    <x v="134"/>
    <s v="1002"/>
    <x v="9"/>
    <s v="[]"/>
    <x v="0"/>
    <x v="0"/>
  </r>
  <r>
    <n v="0"/>
    <x v="24"/>
    <s v="True"/>
    <m/>
    <n v="0"/>
    <n v="0"/>
    <m/>
    <m/>
    <s v="USMF"/>
    <m/>
    <d v="2020-04-16T05:48:11"/>
    <m/>
    <d v="2020-04-16T00:00:00"/>
    <d v="2020-04-16T00:00:00"/>
    <m/>
    <x v="1"/>
    <m/>
    <m/>
    <m/>
    <x v="2"/>
    <x v="134"/>
    <m/>
    <x v="7"/>
    <s v="[]"/>
    <x v="1"/>
    <x v="1"/>
  </r>
  <r>
    <n v="0"/>
    <x v="24"/>
    <s v="True"/>
    <m/>
    <n v="0"/>
    <n v="0"/>
    <m/>
    <m/>
    <s v="USMF"/>
    <m/>
    <d v="2020-04-16T05:48:05"/>
    <m/>
    <d v="2020-04-16T00:00:00"/>
    <d v="2020-04-16T00:00:00"/>
    <m/>
    <x v="1"/>
    <m/>
    <m/>
    <m/>
    <x v="2"/>
    <x v="134"/>
    <m/>
    <x v="7"/>
    <s v="[]"/>
    <x v="1"/>
    <x v="1"/>
  </r>
  <r>
    <n v="0"/>
    <x v="24"/>
    <s v="True"/>
    <m/>
    <n v="0"/>
    <n v="0"/>
    <m/>
    <m/>
    <s v="USMF"/>
    <m/>
    <d v="2020-04-16T05:47:58"/>
    <m/>
    <d v="2020-04-16T00:00:00"/>
    <d v="2020-04-16T00:00:00"/>
    <m/>
    <x v="1"/>
    <m/>
    <m/>
    <m/>
    <x v="2"/>
    <x v="134"/>
    <m/>
    <x v="7"/>
    <s v="[]"/>
    <x v="1"/>
    <x v="1"/>
  </r>
  <r>
    <n v="0"/>
    <x v="24"/>
    <s v="True"/>
    <m/>
    <n v="0"/>
    <n v="0"/>
    <m/>
    <m/>
    <s v="USMF"/>
    <m/>
    <d v="2020-04-16T05:47:52"/>
    <m/>
    <d v="2020-04-16T00:00:00"/>
    <d v="2020-04-16T00:00:00"/>
    <m/>
    <x v="1"/>
    <m/>
    <m/>
    <m/>
    <x v="2"/>
    <x v="134"/>
    <m/>
    <x v="7"/>
    <s v="[]"/>
    <x v="1"/>
    <x v="1"/>
  </r>
  <r>
    <n v="0"/>
    <x v="24"/>
    <s v="True"/>
    <m/>
    <n v="0"/>
    <n v="0"/>
    <m/>
    <m/>
    <s v="USMF"/>
    <m/>
    <d v="2020-04-16T05:47:46"/>
    <m/>
    <d v="2020-04-16T00:00:00"/>
    <d v="2020-04-16T00:00:00"/>
    <m/>
    <x v="1"/>
    <m/>
    <m/>
    <m/>
    <x v="2"/>
    <x v="134"/>
    <m/>
    <x v="7"/>
    <s v="[]"/>
    <x v="1"/>
    <x v="1"/>
  </r>
  <r>
    <n v="0"/>
    <x v="24"/>
    <s v="True"/>
    <m/>
    <n v="0"/>
    <n v="0"/>
    <m/>
    <m/>
    <s v="USMF"/>
    <m/>
    <d v="2020-04-16T05:47:40"/>
    <m/>
    <d v="2020-04-16T00:00:00"/>
    <d v="2020-04-16T00:00:00"/>
    <m/>
    <x v="1"/>
    <m/>
    <m/>
    <m/>
    <x v="2"/>
    <x v="134"/>
    <m/>
    <x v="7"/>
    <s v="[]"/>
    <x v="1"/>
    <x v="1"/>
  </r>
  <r>
    <n v="0"/>
    <x v="24"/>
    <s v="True"/>
    <m/>
    <n v="0"/>
    <n v="0"/>
    <m/>
    <m/>
    <s v="USMF"/>
    <m/>
    <d v="2020-04-16T05:47:34"/>
    <m/>
    <d v="2020-04-16T00:00:00"/>
    <d v="2020-04-16T00:00:00"/>
    <m/>
    <x v="1"/>
    <m/>
    <m/>
    <m/>
    <x v="2"/>
    <x v="134"/>
    <m/>
    <x v="7"/>
    <s v="[]"/>
    <x v="1"/>
    <x v="1"/>
  </r>
  <r>
    <n v="0"/>
    <x v="24"/>
    <s v="True"/>
    <m/>
    <n v="0"/>
    <n v="0"/>
    <m/>
    <m/>
    <s v="USMF"/>
    <m/>
    <d v="2020-04-16T05:47:27"/>
    <m/>
    <d v="2020-04-16T00:00:00"/>
    <d v="2020-04-16T00:00:00"/>
    <m/>
    <x v="1"/>
    <m/>
    <m/>
    <m/>
    <x v="2"/>
    <x v="134"/>
    <m/>
    <x v="7"/>
    <s v="[]"/>
    <x v="1"/>
    <x v="1"/>
  </r>
  <r>
    <n v="0"/>
    <x v="24"/>
    <s v="True"/>
    <m/>
    <n v="0"/>
    <n v="0"/>
    <m/>
    <m/>
    <s v="USMF"/>
    <m/>
    <d v="2020-04-16T05:47:21"/>
    <m/>
    <d v="2020-04-16T00:00:00"/>
    <d v="2020-04-16T00:00:00"/>
    <m/>
    <x v="1"/>
    <m/>
    <m/>
    <m/>
    <x v="2"/>
    <x v="134"/>
    <m/>
    <x v="7"/>
    <s v="[]"/>
    <x v="1"/>
    <x v="1"/>
  </r>
  <r>
    <n v="0"/>
    <x v="24"/>
    <s v="True"/>
    <m/>
    <n v="0"/>
    <n v="0"/>
    <m/>
    <m/>
    <s v="USMF"/>
    <m/>
    <d v="2020-04-16T05:47:14"/>
    <m/>
    <d v="2020-04-16T00:00:00"/>
    <d v="2020-04-16T00:00:00"/>
    <m/>
    <x v="1"/>
    <m/>
    <m/>
    <m/>
    <x v="2"/>
    <x v="134"/>
    <m/>
    <x v="7"/>
    <s v="[]"/>
    <x v="1"/>
    <x v="1"/>
  </r>
  <r>
    <n v="0"/>
    <x v="24"/>
    <s v="True"/>
    <m/>
    <n v="0"/>
    <n v="0"/>
    <m/>
    <m/>
    <s v="USMF"/>
    <m/>
    <d v="2020-04-16T05:47:08"/>
    <m/>
    <d v="2020-04-16T00:00:00"/>
    <d v="2020-04-16T00:00:00"/>
    <m/>
    <x v="1"/>
    <m/>
    <m/>
    <m/>
    <x v="2"/>
    <x v="134"/>
    <m/>
    <x v="7"/>
    <s v="[]"/>
    <x v="1"/>
    <x v="1"/>
  </r>
  <r>
    <n v="0"/>
    <x v="24"/>
    <s v="True"/>
    <m/>
    <n v="0"/>
    <n v="0"/>
    <m/>
    <m/>
    <s v="USMF"/>
    <m/>
    <d v="2020-04-14T06:54:19"/>
    <m/>
    <d v="2020-04-14T00:00:00"/>
    <d v="2020-04-14T00:00:00"/>
    <m/>
    <x v="0"/>
    <m/>
    <m/>
    <m/>
    <x v="2"/>
    <x v="135"/>
    <m/>
    <x v="7"/>
    <s v="[]"/>
    <x v="1"/>
    <x v="1"/>
  </r>
  <r>
    <n v="0"/>
    <x v="24"/>
    <s v="True"/>
    <m/>
    <n v="0"/>
    <n v="0"/>
    <m/>
    <m/>
    <s v="USMF"/>
    <m/>
    <d v="2020-04-14T06:54:13"/>
    <m/>
    <d v="2020-04-14T00:00:00"/>
    <d v="2020-04-14T00:00:00"/>
    <m/>
    <x v="0"/>
    <m/>
    <m/>
    <m/>
    <x v="2"/>
    <x v="135"/>
    <m/>
    <x v="7"/>
    <s v="[]"/>
    <x v="1"/>
    <x v="1"/>
  </r>
  <r>
    <n v="100"/>
    <x v="1"/>
    <s v="True"/>
    <m/>
    <n v="2"/>
    <n v="2"/>
    <s v="2%D30"/>
    <d v="2020-05-06T00:00:00"/>
    <s v="USMF"/>
    <m/>
    <d v="2020-04-06T07:46:47"/>
    <s v="USD"/>
    <d v="2020-04-06T00:00:00"/>
    <d v="2020-04-06T00:00:00"/>
    <s v="delegation test"/>
    <x v="1"/>
    <s v="CHECK"/>
    <m/>
    <m/>
    <x v="4"/>
    <x v="136"/>
    <s v="1002"/>
    <x v="9"/>
    <s v="[]"/>
    <x v="0"/>
    <x v="0"/>
  </r>
  <r>
    <n v="0"/>
    <x v="24"/>
    <s v="True"/>
    <m/>
    <n v="0"/>
    <n v="0"/>
    <m/>
    <m/>
    <s v="USMF"/>
    <m/>
    <d v="2020-04-06T07:46:41"/>
    <m/>
    <d v="2020-04-06T00:00:00"/>
    <d v="2020-04-06T00:00:00"/>
    <m/>
    <x v="0"/>
    <m/>
    <m/>
    <m/>
    <x v="2"/>
    <x v="136"/>
    <m/>
    <x v="7"/>
    <s v="[]"/>
    <x v="1"/>
    <x v="1"/>
  </r>
  <r>
    <n v="0"/>
    <x v="24"/>
    <s v="True"/>
    <m/>
    <n v="0"/>
    <n v="0"/>
    <m/>
    <m/>
    <s v="USMF"/>
    <m/>
    <d v="2020-04-06T07:46:35"/>
    <m/>
    <d v="2020-04-06T00:00:00"/>
    <d v="2020-04-06T00:00:00"/>
    <m/>
    <x v="0"/>
    <m/>
    <m/>
    <m/>
    <x v="2"/>
    <x v="136"/>
    <m/>
    <x v="7"/>
    <s v="[]"/>
    <x v="1"/>
    <x v="1"/>
  </r>
  <r>
    <n v="0"/>
    <x v="24"/>
    <s v="True"/>
    <m/>
    <n v="0"/>
    <n v="0"/>
    <m/>
    <m/>
    <s v="USMF"/>
    <m/>
    <d v="2020-04-06T07:46:30"/>
    <m/>
    <d v="2020-04-06T00:00:00"/>
    <d v="2020-04-06T00:00:00"/>
    <m/>
    <x v="0"/>
    <m/>
    <m/>
    <m/>
    <x v="2"/>
    <x v="136"/>
    <m/>
    <x v="7"/>
    <s v="[]"/>
    <x v="1"/>
    <x v="1"/>
  </r>
  <r>
    <n v="0"/>
    <x v="24"/>
    <s v="True"/>
    <m/>
    <n v="0"/>
    <n v="0"/>
    <m/>
    <m/>
    <s v="USMF"/>
    <m/>
    <d v="2020-04-06T07:46:24"/>
    <m/>
    <d v="2020-04-06T00:00:00"/>
    <d v="2020-04-06T00:00:00"/>
    <m/>
    <x v="0"/>
    <m/>
    <m/>
    <m/>
    <x v="2"/>
    <x v="136"/>
    <m/>
    <x v="7"/>
    <s v="[]"/>
    <x v="1"/>
    <x v="1"/>
  </r>
  <r>
    <n v="0"/>
    <x v="24"/>
    <s v="True"/>
    <m/>
    <n v="0"/>
    <n v="0"/>
    <m/>
    <m/>
    <s v="USMF"/>
    <m/>
    <d v="2020-04-06T07:46:18"/>
    <m/>
    <d v="2020-04-06T00:00:00"/>
    <d v="2020-04-06T00:00:00"/>
    <m/>
    <x v="0"/>
    <m/>
    <m/>
    <m/>
    <x v="2"/>
    <x v="136"/>
    <m/>
    <x v="7"/>
    <s v="[]"/>
    <x v="1"/>
    <x v="1"/>
  </r>
  <r>
    <n v="0"/>
    <x v="24"/>
    <s v="True"/>
    <m/>
    <n v="0"/>
    <n v="0"/>
    <m/>
    <m/>
    <s v="USMF"/>
    <m/>
    <d v="2020-04-06T07:46:12"/>
    <m/>
    <d v="2020-04-06T00:00:00"/>
    <d v="2020-04-06T00:00:00"/>
    <m/>
    <x v="0"/>
    <m/>
    <m/>
    <m/>
    <x v="2"/>
    <x v="136"/>
    <m/>
    <x v="7"/>
    <s v="[]"/>
    <x v="1"/>
    <x v="1"/>
  </r>
  <r>
    <n v="0"/>
    <x v="24"/>
    <s v="True"/>
    <m/>
    <n v="0"/>
    <n v="0"/>
    <m/>
    <m/>
    <s v="USMF"/>
    <m/>
    <d v="2020-04-06T07:46:07"/>
    <m/>
    <d v="2020-04-06T00:00:00"/>
    <d v="2020-04-06T00:00:00"/>
    <m/>
    <x v="0"/>
    <m/>
    <m/>
    <m/>
    <x v="2"/>
    <x v="136"/>
    <m/>
    <x v="7"/>
    <s v="[]"/>
    <x v="1"/>
    <x v="1"/>
  </r>
  <r>
    <n v="0"/>
    <x v="24"/>
    <s v="True"/>
    <m/>
    <n v="0"/>
    <n v="0"/>
    <m/>
    <m/>
    <s v="USMF"/>
    <m/>
    <d v="2020-04-06T07:46:01"/>
    <m/>
    <d v="2020-04-06T00:00:00"/>
    <d v="2020-04-06T00:00:00"/>
    <m/>
    <x v="0"/>
    <m/>
    <m/>
    <m/>
    <x v="2"/>
    <x v="136"/>
    <m/>
    <x v="7"/>
    <s v="[]"/>
    <x v="1"/>
    <x v="1"/>
  </r>
  <r>
    <n v="0"/>
    <x v="24"/>
    <s v="True"/>
    <m/>
    <n v="0"/>
    <n v="0"/>
    <m/>
    <m/>
    <s v="USMF"/>
    <m/>
    <d v="2020-04-06T07:45:55"/>
    <m/>
    <d v="2020-04-06T00:00:00"/>
    <d v="2020-04-06T00:00:00"/>
    <m/>
    <x v="0"/>
    <m/>
    <m/>
    <m/>
    <x v="2"/>
    <x v="136"/>
    <m/>
    <x v="7"/>
    <s v="[]"/>
    <x v="1"/>
    <x v="1"/>
  </r>
  <r>
    <n v="100"/>
    <x v="1"/>
    <s v="True"/>
    <m/>
    <n v="0.5"/>
    <n v="0.5"/>
    <s v="0.5%D10"/>
    <d v="2020-04-16T00:00:00"/>
    <s v="USMF"/>
    <m/>
    <d v="2020-04-06T07:45:49"/>
    <s v="USD"/>
    <d v="2020-04-06T00:00:00"/>
    <d v="2020-05-06T00:00:00"/>
    <s v="sve0604202"/>
    <x v="0"/>
    <s v="CHECK"/>
    <s v="Net30"/>
    <m/>
    <x v="2"/>
    <x v="136"/>
    <s v="1001"/>
    <x v="11"/>
    <s v="[]"/>
    <x v="0"/>
    <x v="0"/>
  </r>
  <r>
    <n v="400"/>
    <x v="87"/>
    <s v="True"/>
    <m/>
    <n v="8"/>
    <n v="8.69"/>
    <s v="2%D30"/>
    <d v="2020-03-14T00:00:00"/>
    <s v="DEMF"/>
    <m/>
    <d v="2020-04-02T06:42:55"/>
    <s v="EUR"/>
    <d v="2020-02-13T00:00:00"/>
    <d v="2020-02-27T00:00:00"/>
    <s v="AMO02042020-00"/>
    <x v="0"/>
    <s v="SEPA CT"/>
    <m/>
    <s v="RF40180000055700"/>
    <x v="3"/>
    <x v="137"/>
    <s v="1002"/>
    <x v="9"/>
    <s v="[]"/>
    <x v="0"/>
    <x v="0"/>
  </r>
  <r>
    <n v="200"/>
    <x v="88"/>
    <s v="True"/>
    <m/>
    <n v="4"/>
    <n v="4.3499999999999996"/>
    <s v="2%D30"/>
    <d v="2020-05-02T00:00:00"/>
    <s v="DEMF"/>
    <m/>
    <d v="2020-04-02T06:41:12"/>
    <s v="EUR"/>
    <d v="2020-04-02T00:00:00"/>
    <d v="2020-04-02T00:00:00"/>
    <s v="AMO02042020-998"/>
    <x v="0"/>
    <s v="SEPA CT"/>
    <m/>
    <m/>
    <x v="3"/>
    <x v="138"/>
    <s v="1002"/>
    <x v="9"/>
    <s v="[]"/>
    <x v="0"/>
    <x v="0"/>
  </r>
  <r>
    <n v="14.61"/>
    <x v="72"/>
    <s v="True"/>
    <m/>
    <n v="0.28999999999999998"/>
    <n v="0.28999999999999998"/>
    <s v="2%D30"/>
    <d v="2020-05-02T00:00:00"/>
    <s v="USMF"/>
    <m/>
    <d v="2020-04-02T06:41:07"/>
    <s v="USD"/>
    <d v="2020-04-02T00:00:00"/>
    <d v="2020-04-02T00:00:00"/>
    <s v="sve0204207"/>
    <x v="1"/>
    <s v="CHECK"/>
    <m/>
    <m/>
    <x v="3"/>
    <x v="138"/>
    <s v="1002"/>
    <x v="9"/>
    <s v="[]"/>
    <x v="0"/>
    <x v="0"/>
  </r>
  <r>
    <n v="100"/>
    <x v="1"/>
    <s v="True"/>
    <m/>
    <n v="2"/>
    <n v="2"/>
    <s v="2%D30"/>
    <d v="2020-05-02T00:00:00"/>
    <s v="USMF"/>
    <m/>
    <d v="2020-04-02T06:40:56"/>
    <s v="USD"/>
    <d v="2020-04-02T00:00:00"/>
    <d v="2020-04-02T00:00:00"/>
    <s v="0304201"/>
    <x v="0"/>
    <s v="CHECK"/>
    <m/>
    <m/>
    <x v="2"/>
    <x v="138"/>
    <s v="1002"/>
    <x v="9"/>
    <s v="[]"/>
    <x v="0"/>
    <x v="0"/>
  </r>
  <r>
    <n v="100"/>
    <x v="1"/>
    <s v="True"/>
    <m/>
    <n v="0.5"/>
    <n v="0.5"/>
    <s v="0.5%D10"/>
    <d v="2020-04-12T00:00:00"/>
    <s v="USMF"/>
    <m/>
    <d v="2020-04-02T06:40:50"/>
    <s v="USD"/>
    <d v="2020-04-02T00:00:00"/>
    <d v="2020-05-02T00:00:00"/>
    <s v="sve0604201"/>
    <x v="0"/>
    <s v="CHECK"/>
    <s v="Net30"/>
    <m/>
    <x v="4"/>
    <x v="138"/>
    <s v="1001"/>
    <x v="11"/>
    <s v="[]"/>
    <x v="0"/>
    <x v="0"/>
  </r>
  <r>
    <n v="100"/>
    <x v="1"/>
    <s v="True"/>
    <m/>
    <n v="2"/>
    <n v="2"/>
    <s v="2%D30"/>
    <d v="2020-05-02T00:00:00"/>
    <s v="USMF"/>
    <m/>
    <d v="2020-04-02T06:40:45"/>
    <s v="USD"/>
    <d v="2020-04-02T00:00:00"/>
    <d v="2020-04-02T00:00:00"/>
    <s v="0204201"/>
    <x v="0"/>
    <s v="CHECK"/>
    <m/>
    <m/>
    <x v="1"/>
    <x v="138"/>
    <s v="1002"/>
    <x v="9"/>
    <s v="[]"/>
    <x v="0"/>
    <x v="0"/>
  </r>
  <r>
    <n v="100"/>
    <x v="1"/>
    <s v="True"/>
    <m/>
    <n v="2"/>
    <n v="2"/>
    <s v="2%D30"/>
    <d v="2020-05-02T00:00:00"/>
    <s v="USMF"/>
    <m/>
    <d v="2020-04-02T06:40:33"/>
    <s v="USD"/>
    <d v="2020-04-02T00:00:00"/>
    <d v="2020-04-02T00:00:00"/>
    <s v="sve0204203"/>
    <x v="1"/>
    <s v="CHECK"/>
    <m/>
    <m/>
    <x v="2"/>
    <x v="138"/>
    <s v="1002"/>
    <x v="9"/>
    <s v="[]"/>
    <x v="0"/>
    <x v="0"/>
  </r>
  <r>
    <n v="0"/>
    <x v="24"/>
    <s v="True"/>
    <m/>
    <n v="0"/>
    <n v="0"/>
    <m/>
    <m/>
    <s v="USMF"/>
    <m/>
    <d v="2020-04-02T06:40:22"/>
    <m/>
    <d v="2020-04-02T00:00:00"/>
    <d v="2020-04-02T00:00:00"/>
    <m/>
    <x v="0"/>
    <m/>
    <m/>
    <m/>
    <x v="2"/>
    <x v="138"/>
    <m/>
    <x v="7"/>
    <s v="[]"/>
    <x v="1"/>
    <x v="1"/>
  </r>
  <r>
    <n v="0"/>
    <x v="24"/>
    <s v="True"/>
    <m/>
    <n v="0"/>
    <n v="0"/>
    <m/>
    <m/>
    <s v="USMF"/>
    <m/>
    <d v="2020-04-02T06:40:16"/>
    <m/>
    <d v="2020-04-02T00:00:00"/>
    <d v="2020-04-02T00:00:00"/>
    <m/>
    <x v="0"/>
    <m/>
    <m/>
    <m/>
    <x v="2"/>
    <x v="138"/>
    <m/>
    <x v="7"/>
    <s v="[]"/>
    <x v="1"/>
    <x v="1"/>
  </r>
  <r>
    <n v="0"/>
    <x v="24"/>
    <s v="True"/>
    <m/>
    <n v="0"/>
    <n v="0"/>
    <m/>
    <m/>
    <s v="USMF"/>
    <m/>
    <d v="2020-04-02T06:40:11"/>
    <m/>
    <d v="2020-04-02T00:00:00"/>
    <d v="2020-04-02T00:00:00"/>
    <m/>
    <x v="0"/>
    <m/>
    <m/>
    <m/>
    <x v="2"/>
    <x v="138"/>
    <m/>
    <x v="7"/>
    <s v="[]"/>
    <x v="1"/>
    <x v="1"/>
  </r>
  <r>
    <n v="0"/>
    <x v="24"/>
    <s v="True"/>
    <m/>
    <n v="0"/>
    <n v="0"/>
    <m/>
    <m/>
    <s v="USMF"/>
    <m/>
    <d v="2020-04-01T10:39:11"/>
    <m/>
    <d v="2020-04-01T00:00:00"/>
    <d v="2020-04-01T00:00:00"/>
    <m/>
    <x v="0"/>
    <m/>
    <m/>
    <m/>
    <x v="2"/>
    <x v="139"/>
    <m/>
    <x v="7"/>
    <s v="[]"/>
    <x v="1"/>
    <x v="1"/>
  </r>
  <r>
    <n v="0"/>
    <x v="24"/>
    <s v="True"/>
    <m/>
    <n v="0"/>
    <n v="0"/>
    <m/>
    <m/>
    <s v="USMF"/>
    <m/>
    <d v="2020-04-01T10:39:05"/>
    <m/>
    <d v="2020-04-01T00:00:00"/>
    <d v="2020-04-01T00:00:00"/>
    <m/>
    <x v="0"/>
    <m/>
    <m/>
    <m/>
    <x v="2"/>
    <x v="139"/>
    <m/>
    <x v="7"/>
    <s v="[]"/>
    <x v="1"/>
    <x v="1"/>
  </r>
  <r>
    <n v="100"/>
    <x v="1"/>
    <s v="True"/>
    <m/>
    <n v="2"/>
    <n v="2"/>
    <s v="2%D10"/>
    <d v="2020-04-11T00:00:00"/>
    <s v="USMF"/>
    <m/>
    <d v="2020-04-01T10:38:58"/>
    <s v="USD"/>
    <d v="2020-04-01T00:00:00"/>
    <d v="2020-05-01T00:00:00"/>
    <s v="AMO01042020-9"/>
    <x v="0"/>
    <s v="CHECK"/>
    <s v="Net30"/>
    <m/>
    <x v="2"/>
    <x v="139"/>
    <s v="US-111"/>
    <x v="0"/>
    <s v="[]"/>
    <x v="0"/>
    <x v="0"/>
  </r>
  <r>
    <n v="100"/>
    <x v="1"/>
    <s v="True"/>
    <m/>
    <n v="2"/>
    <n v="2"/>
    <s v="2%D30"/>
    <d v="2020-04-29T00:00:00"/>
    <s v="USMF"/>
    <m/>
    <d v="2020-03-30T04:58:36"/>
    <s v="USD"/>
    <d v="2020-03-30T00:00:00"/>
    <d v="2020-03-30T00:00:00"/>
    <s v="sve30032001"/>
    <x v="1"/>
    <s v="CHECK"/>
    <m/>
    <m/>
    <x v="2"/>
    <x v="140"/>
    <s v="1002"/>
    <x v="9"/>
    <s v="[]"/>
    <x v="0"/>
    <x v="0"/>
  </r>
  <r>
    <n v="1232.74"/>
    <x v="89"/>
    <s v="True"/>
    <m/>
    <n v="24.65"/>
    <n v="24.65"/>
    <s v="2%D30"/>
    <d v="2020-04-29T00:00:00"/>
    <s v="USMF"/>
    <m/>
    <d v="2020-03-30T04:58:30"/>
    <s v="USD"/>
    <d v="2020-03-30T00:00:00"/>
    <d v="2020-03-30T00:00:00"/>
    <s v="3103201"/>
    <x v="1"/>
    <s v="CHECK"/>
    <m/>
    <m/>
    <x v="3"/>
    <x v="140"/>
    <s v="1002"/>
    <x v="9"/>
    <s v="[]"/>
    <x v="0"/>
    <x v="0"/>
  </r>
  <r>
    <n v="1340.5"/>
    <x v="90"/>
    <s v="True"/>
    <m/>
    <n v="26.81"/>
    <n v="26.81"/>
    <s v="2%D30"/>
    <d v="2020-04-29T00:00:00"/>
    <s v="USMF"/>
    <m/>
    <d v="2020-03-30T04:58:25"/>
    <s v="USD"/>
    <d v="2020-03-30T00:00:00"/>
    <d v="2020-03-30T00:00:00"/>
    <s v="sve310320"/>
    <x v="1"/>
    <s v="CHECK"/>
    <m/>
    <m/>
    <x v="3"/>
    <x v="140"/>
    <s v="1002"/>
    <x v="9"/>
    <s v="[]"/>
    <x v="0"/>
    <x v="0"/>
  </r>
  <r>
    <n v="1340.5"/>
    <x v="90"/>
    <s v="True"/>
    <m/>
    <n v="26.81"/>
    <n v="26.81"/>
    <s v="2%D30"/>
    <d v="2020-04-29T00:00:00"/>
    <s v="USMF"/>
    <m/>
    <d v="2020-03-30T04:58:19"/>
    <s v="USD"/>
    <d v="2020-03-30T00:00:00"/>
    <d v="2020-03-30T00:00:00"/>
    <s v="vihtori1"/>
    <x v="1"/>
    <s v="CHECK"/>
    <m/>
    <m/>
    <x v="3"/>
    <x v="140"/>
    <s v="1002"/>
    <x v="9"/>
    <s v="[]"/>
    <x v="0"/>
    <x v="0"/>
  </r>
  <r>
    <n v="2804.5"/>
    <x v="91"/>
    <s v="True"/>
    <m/>
    <n v="56.09"/>
    <n v="56.09"/>
    <s v="2%D30"/>
    <d v="2020-04-29T00:00:00"/>
    <s v="USMF"/>
    <m/>
    <d v="2020-03-30T04:58:13"/>
    <s v="USD"/>
    <d v="2020-03-30T00:00:00"/>
    <d v="2020-03-30T00:00:00"/>
    <s v="sve3103203"/>
    <x v="1"/>
    <s v="CHECK"/>
    <m/>
    <m/>
    <x v="3"/>
    <x v="140"/>
    <s v="1002"/>
    <x v="9"/>
    <s v="[]"/>
    <x v="0"/>
    <x v="0"/>
  </r>
  <r>
    <n v="1339.25"/>
    <x v="92"/>
    <s v="True"/>
    <m/>
    <n v="26.79"/>
    <n v="26.79"/>
    <s v="2%D30"/>
    <d v="2020-04-29T00:00:00"/>
    <s v="USMF"/>
    <m/>
    <d v="2020-03-30T04:58:08"/>
    <s v="USD"/>
    <d v="2020-03-30T00:00:00"/>
    <d v="2020-03-30T00:00:00"/>
    <s v="sve3103204"/>
    <x v="1"/>
    <s v="CHECK"/>
    <m/>
    <m/>
    <x v="3"/>
    <x v="140"/>
    <s v="1002"/>
    <x v="9"/>
    <s v="[]"/>
    <x v="0"/>
    <x v="0"/>
  </r>
  <r>
    <n v="100"/>
    <x v="1"/>
    <s v="True"/>
    <s v="USD1"/>
    <n v="2"/>
    <n v="2"/>
    <s v="2%D30"/>
    <d v="2020-04-29T00:00:00"/>
    <s v="USMF"/>
    <m/>
    <d v="2020-03-30T04:58:02"/>
    <s v="USD"/>
    <d v="2020-03-30T00:00:00"/>
    <d v="2020-03-30T00:00:00"/>
    <s v="sve31032005"/>
    <x v="0"/>
    <s v="CHECK"/>
    <m/>
    <m/>
    <x v="1"/>
    <x v="140"/>
    <s v="1002"/>
    <x v="9"/>
    <s v="[]"/>
    <x v="0"/>
    <x v="0"/>
  </r>
  <r>
    <n v="100"/>
    <x v="1"/>
    <s v="True"/>
    <s v="USD1"/>
    <n v="2"/>
    <n v="2"/>
    <s v="2%D30"/>
    <d v="2020-04-29T00:00:00"/>
    <s v="USMF"/>
    <m/>
    <d v="2020-03-30T04:57:56"/>
    <s v="USD"/>
    <d v="2020-03-30T00:00:00"/>
    <d v="2020-03-30T00:00:00"/>
    <s v="01042020"/>
    <x v="1"/>
    <s v="CHECK"/>
    <m/>
    <m/>
    <x v="2"/>
    <x v="140"/>
    <s v="1002"/>
    <x v="9"/>
    <s v="[]"/>
    <x v="0"/>
    <x v="0"/>
  </r>
  <r>
    <n v="0"/>
    <x v="24"/>
    <s v="True"/>
    <m/>
    <n v="0"/>
    <n v="0"/>
    <m/>
    <m/>
    <s v="USMF"/>
    <m/>
    <d v="2020-03-30T04:57:51"/>
    <m/>
    <d v="2020-03-30T00:00:00"/>
    <d v="2020-03-30T00:00:00"/>
    <m/>
    <x v="0"/>
    <m/>
    <m/>
    <m/>
    <x v="2"/>
    <x v="140"/>
    <m/>
    <x v="7"/>
    <s v="[]"/>
    <x v="1"/>
    <x v="1"/>
  </r>
  <r>
    <n v="0"/>
    <x v="24"/>
    <s v="True"/>
    <m/>
    <n v="0"/>
    <n v="0"/>
    <m/>
    <m/>
    <s v="USMF"/>
    <m/>
    <d v="2020-03-30T04:57:45"/>
    <m/>
    <d v="2020-03-30T00:00:00"/>
    <d v="2020-03-30T00:00:00"/>
    <m/>
    <x v="0"/>
    <m/>
    <m/>
    <m/>
    <x v="2"/>
    <x v="140"/>
    <m/>
    <x v="7"/>
    <s v="[]"/>
    <x v="1"/>
    <x v="1"/>
  </r>
  <r>
    <n v="0"/>
    <x v="24"/>
    <s v="True"/>
    <m/>
    <n v="0"/>
    <n v="0"/>
    <m/>
    <m/>
    <s v="USMF"/>
    <m/>
    <d v="2020-03-30T04:57:39"/>
    <m/>
    <d v="2020-03-30T00:00:00"/>
    <d v="2020-03-30T00:00:00"/>
    <m/>
    <x v="0"/>
    <m/>
    <m/>
    <m/>
    <x v="2"/>
    <x v="140"/>
    <m/>
    <x v="7"/>
    <s v="[]"/>
    <x v="1"/>
    <x v="1"/>
  </r>
  <r>
    <n v="0"/>
    <x v="24"/>
    <s v="True"/>
    <m/>
    <n v="0"/>
    <n v="0"/>
    <m/>
    <m/>
    <s v="USMF"/>
    <m/>
    <d v="2020-03-30T04:57:33"/>
    <m/>
    <d v="2020-03-30T00:00:00"/>
    <d v="2020-03-30T00:00:00"/>
    <m/>
    <x v="0"/>
    <m/>
    <m/>
    <m/>
    <x v="2"/>
    <x v="140"/>
    <m/>
    <x v="7"/>
    <s v="[]"/>
    <x v="1"/>
    <x v="1"/>
  </r>
  <r>
    <n v="12353.65"/>
    <x v="93"/>
    <s v="True"/>
    <m/>
    <n v="0"/>
    <n v="0"/>
    <m/>
    <m/>
    <s v="USSI"/>
    <s v="341276350"/>
    <d v="2020-03-28T07:48:11"/>
    <s v="EUR"/>
    <d v="2019-12-04T00:00:00"/>
    <d v="2020-01-03T00:00:00"/>
    <s v="AMO29032020-4"/>
    <x v="0"/>
    <s v="CHECK"/>
    <s v="Net30"/>
    <s v="903079484725"/>
    <x v="3"/>
    <x v="141"/>
    <s v="US_SI_000019"/>
    <x v="3"/>
    <s v="[]"/>
    <x v="0"/>
    <x v="1"/>
  </r>
  <r>
    <n v="12353.65"/>
    <x v="93"/>
    <s v="True"/>
    <m/>
    <n v="0"/>
    <n v="0"/>
    <m/>
    <m/>
    <s v="USSI"/>
    <s v="341276350"/>
    <d v="2020-03-28T07:38:26"/>
    <s v="EUR"/>
    <d v="2019-12-04T00:00:00"/>
    <d v="2020-01-03T00:00:00"/>
    <s v="AMO29032020-5"/>
    <x v="0"/>
    <s v="CHECK"/>
    <s v="Net30"/>
    <s v="903079484725"/>
    <x v="3"/>
    <x v="141"/>
    <s v="US_SI_000019"/>
    <x v="3"/>
    <s v="[]"/>
    <x v="0"/>
    <x v="1"/>
  </r>
  <r>
    <n v="12353.65"/>
    <x v="93"/>
    <s v="True"/>
    <m/>
    <n v="0"/>
    <n v="0"/>
    <m/>
    <m/>
    <s v="USSI"/>
    <s v="341276350"/>
    <d v="2020-03-28T07:02:29"/>
    <s v="EUR"/>
    <d v="2019-12-04T00:00:00"/>
    <d v="2020-01-03T00:00:00"/>
    <s v="AMO27042020-21"/>
    <x v="0"/>
    <s v="CHECK"/>
    <s v="Net30"/>
    <s v="903079484725"/>
    <x v="2"/>
    <x v="141"/>
    <s v="US_SI_000019"/>
    <x v="3"/>
    <s v="[]"/>
    <x v="0"/>
    <x v="1"/>
  </r>
  <r>
    <n v="928391"/>
    <x v="94"/>
    <s v="True"/>
    <m/>
    <n v="18567.82"/>
    <n v="18567.82"/>
    <s v="2%D30"/>
    <d v="2020-04-24T00:00:00"/>
    <s v="USMF"/>
    <m/>
    <d v="2020-03-25T11:34:33"/>
    <s v="USD"/>
    <d v="2020-03-25T00:00:00"/>
    <d v="2020-03-25T00:00:00"/>
    <s v="khdhskd"/>
    <x v="0"/>
    <s v="BRIDGING"/>
    <m/>
    <m/>
    <x v="2"/>
    <x v="142"/>
    <s v="1002"/>
    <x v="9"/>
    <s v="[]"/>
    <x v="0"/>
    <x v="0"/>
  </r>
  <r>
    <n v="100"/>
    <x v="1"/>
    <s v="True"/>
    <m/>
    <n v="2"/>
    <n v="2"/>
    <s v="2%D30"/>
    <d v="2020-04-23T00:00:00"/>
    <s v="USMF"/>
    <m/>
    <d v="2020-03-24T11:18:27"/>
    <s v="USD"/>
    <d v="2020-03-24T00:00:00"/>
    <d v="2020-03-24T00:00:00"/>
    <s v="sve240320"/>
    <x v="1"/>
    <s v="CHECK"/>
    <m/>
    <m/>
    <x v="2"/>
    <x v="143"/>
    <s v="1002"/>
    <x v="9"/>
    <s v="[]"/>
    <x v="0"/>
    <x v="0"/>
  </r>
  <r>
    <n v="0"/>
    <x v="24"/>
    <s v="True"/>
    <m/>
    <n v="0"/>
    <n v="0"/>
    <s v="2%D30"/>
    <d v="2020-04-23T00:00:00"/>
    <s v="USMF"/>
    <m/>
    <d v="2020-03-24T11:18:20"/>
    <m/>
    <d v="2020-03-24T00:00:00"/>
    <d v="2020-03-24T00:00:00"/>
    <m/>
    <x v="0"/>
    <m/>
    <m/>
    <m/>
    <x v="2"/>
    <x v="143"/>
    <s v="1002"/>
    <x v="9"/>
    <s v="[]"/>
    <x v="1"/>
    <x v="0"/>
  </r>
  <r>
    <n v="100"/>
    <x v="1"/>
    <s v="True"/>
    <m/>
    <n v="2"/>
    <n v="2"/>
    <s v="2%D30"/>
    <d v="2020-04-23T00:00:00"/>
    <s v="USMF"/>
    <m/>
    <d v="2020-03-24T11:18:13"/>
    <s v="USD"/>
    <d v="2020-03-24T00:00:00"/>
    <d v="2020-03-24T00:00:00"/>
    <s v="svetest5"/>
    <x v="0"/>
    <s v="PAYROLL_CK"/>
    <m/>
    <m/>
    <x v="3"/>
    <x v="143"/>
    <s v="1002"/>
    <x v="9"/>
    <s v="[]"/>
    <x v="0"/>
    <x v="0"/>
  </r>
  <r>
    <n v="14.62"/>
    <x v="95"/>
    <s v="True"/>
    <m/>
    <n v="0.28999999999999998"/>
    <n v="0.28999999999999998"/>
    <s v="2%D30"/>
    <d v="2020-04-23T00:00:00"/>
    <s v="USMF"/>
    <m/>
    <d v="2020-03-24T11:18:06"/>
    <s v="USD"/>
    <d v="2020-03-24T00:00:00"/>
    <d v="2020-03-24T00:00:00"/>
    <s v="AMO2503202-1"/>
    <x v="1"/>
    <s v="BRIDGING"/>
    <m/>
    <m/>
    <x v="3"/>
    <x v="143"/>
    <s v="1002"/>
    <x v="9"/>
    <s v="[]"/>
    <x v="0"/>
    <x v="0"/>
  </r>
  <r>
    <n v="1"/>
    <x v="29"/>
    <s v="True"/>
    <m/>
    <n v="0.01"/>
    <n v="0.01"/>
    <s v="0.5%D10"/>
    <d v="2020-04-03T00:00:00"/>
    <s v="USMF"/>
    <m/>
    <d v="2020-03-24T11:17:59"/>
    <s v="USD"/>
    <d v="2020-03-24T00:00:00"/>
    <d v="2020-04-23T00:00:00"/>
    <s v="jokunumero"/>
    <x v="1"/>
    <s v="CHECK"/>
    <s v="Net30"/>
    <m/>
    <x v="2"/>
    <x v="143"/>
    <s v="1001"/>
    <x v="11"/>
    <s v="[]"/>
    <x v="0"/>
    <x v="0"/>
  </r>
  <r>
    <n v="0"/>
    <x v="24"/>
    <s v="True"/>
    <m/>
    <n v="0"/>
    <n v="0"/>
    <s v="2%D30"/>
    <d v="2020-04-23T00:00:00"/>
    <s v="USMF"/>
    <m/>
    <d v="2020-03-24T11:17:52"/>
    <m/>
    <d v="2020-03-24T00:00:00"/>
    <d v="2020-03-24T00:00:00"/>
    <s v="AMO26032020-3"/>
    <x v="0"/>
    <m/>
    <m/>
    <m/>
    <x v="2"/>
    <x v="143"/>
    <s v="1002"/>
    <x v="9"/>
    <s v="[]"/>
    <x v="1"/>
    <x v="0"/>
  </r>
  <r>
    <n v="0"/>
    <x v="24"/>
    <s v="True"/>
    <m/>
    <n v="0"/>
    <n v="0"/>
    <m/>
    <m/>
    <s v="USMF"/>
    <m/>
    <d v="2020-03-24T11:17:45"/>
    <m/>
    <d v="2020-03-24T00:00:00"/>
    <d v="2020-03-24T00:00:00"/>
    <m/>
    <x v="0"/>
    <m/>
    <m/>
    <m/>
    <x v="2"/>
    <x v="143"/>
    <m/>
    <x v="7"/>
    <s v="[]"/>
    <x v="1"/>
    <x v="1"/>
  </r>
  <r>
    <n v="0"/>
    <x v="24"/>
    <s v="True"/>
    <m/>
    <n v="0"/>
    <n v="0"/>
    <m/>
    <m/>
    <s v="USMF"/>
    <m/>
    <d v="2020-03-24T11:17:39"/>
    <m/>
    <d v="2020-03-24T00:00:00"/>
    <d v="2020-03-24T00:00:00"/>
    <m/>
    <x v="0"/>
    <m/>
    <m/>
    <m/>
    <x v="2"/>
    <x v="143"/>
    <m/>
    <x v="7"/>
    <s v="[]"/>
    <x v="1"/>
    <x v="1"/>
  </r>
  <r>
    <n v="0"/>
    <x v="24"/>
    <s v="True"/>
    <m/>
    <n v="0"/>
    <n v="0"/>
    <m/>
    <m/>
    <s v="USMF"/>
    <m/>
    <d v="2020-03-24T11:17:32"/>
    <m/>
    <d v="2020-03-24T00:00:00"/>
    <d v="2020-03-24T00:00:00"/>
    <m/>
    <x v="0"/>
    <m/>
    <m/>
    <m/>
    <x v="2"/>
    <x v="143"/>
    <m/>
    <x v="7"/>
    <s v="[]"/>
    <x v="1"/>
    <x v="1"/>
  </r>
  <r>
    <n v="0"/>
    <x v="24"/>
    <s v="True"/>
    <m/>
    <n v="0"/>
    <n v="0"/>
    <m/>
    <m/>
    <s v="USMF"/>
    <m/>
    <d v="2020-03-24T11:17:25"/>
    <m/>
    <d v="2020-03-24T00:00:00"/>
    <d v="2020-03-24T00:00:00"/>
    <m/>
    <x v="0"/>
    <m/>
    <m/>
    <m/>
    <x v="2"/>
    <x v="143"/>
    <m/>
    <x v="7"/>
    <s v="[]"/>
    <x v="1"/>
    <x v="1"/>
  </r>
  <r>
    <n v="0"/>
    <x v="24"/>
    <s v="True"/>
    <m/>
    <n v="0"/>
    <n v="0"/>
    <m/>
    <m/>
    <s v="USMF"/>
    <m/>
    <d v="2020-03-24T11:17:18"/>
    <m/>
    <d v="2020-03-24T00:00:00"/>
    <d v="2020-03-24T00:00:00"/>
    <m/>
    <x v="0"/>
    <m/>
    <m/>
    <m/>
    <x v="2"/>
    <x v="143"/>
    <m/>
    <x v="7"/>
    <s v="[]"/>
    <x v="1"/>
    <x v="1"/>
  </r>
  <r>
    <n v="0"/>
    <x v="24"/>
    <s v="True"/>
    <m/>
    <n v="0"/>
    <n v="0"/>
    <m/>
    <m/>
    <s v="USMF"/>
    <m/>
    <d v="2020-03-24T11:17:09"/>
    <m/>
    <d v="2020-03-24T00:00:00"/>
    <d v="2020-03-24T00:00:00"/>
    <m/>
    <x v="0"/>
    <m/>
    <m/>
    <m/>
    <x v="2"/>
    <x v="143"/>
    <m/>
    <x v="7"/>
    <s v="[]"/>
    <x v="1"/>
    <x v="1"/>
  </r>
  <r>
    <n v="12"/>
    <x v="31"/>
    <s v="True"/>
    <m/>
    <n v="0.24"/>
    <n v="0.24"/>
    <s v="2%D30"/>
    <d v="2020-03-31T00:00:00"/>
    <s v="USMF"/>
    <m/>
    <d v="2020-03-24T07:38:47"/>
    <s v="USD"/>
    <d v="2020-03-01T00:00:00"/>
    <d v="2020-03-01T00:00:00"/>
    <s v="RED03"/>
    <x v="0"/>
    <m/>
    <m/>
    <m/>
    <x v="2"/>
    <x v="99"/>
    <s v="1002"/>
    <x v="9"/>
    <s v="[]"/>
    <x v="0"/>
    <x v="0"/>
  </r>
  <r>
    <n v="12"/>
    <x v="31"/>
    <s v="True"/>
    <m/>
    <n v="0.24"/>
    <n v="0.24"/>
    <s v="2%D30"/>
    <d v="2020-03-31T00:00:00"/>
    <s v="USMF"/>
    <m/>
    <d v="2020-03-24T07:35:49"/>
    <s v="USD"/>
    <d v="2020-03-01T00:00:00"/>
    <d v="2020-03-01T00:00:00"/>
    <s v="RED03"/>
    <x v="1"/>
    <m/>
    <m/>
    <m/>
    <x v="2"/>
    <x v="99"/>
    <s v="1002"/>
    <x v="9"/>
    <s v="[]"/>
    <x v="0"/>
    <x v="0"/>
  </r>
  <r>
    <n v="4590"/>
    <x v="96"/>
    <s v="True"/>
    <m/>
    <n v="91.8"/>
    <n v="91.8"/>
    <s v="2%D30"/>
    <d v="2020-03-31T00:00:00"/>
    <s v="USMF"/>
    <m/>
    <d v="2020-03-23T06:20:29"/>
    <s v="USD"/>
    <d v="2020-03-01T00:00:00"/>
    <d v="2020-03-01T00:00:00"/>
    <s v="suvi02"/>
    <x v="0"/>
    <s v="CHECK"/>
    <m/>
    <m/>
    <x v="1"/>
    <x v="99"/>
    <s v="1002"/>
    <x v="9"/>
    <s v="[]"/>
    <x v="0"/>
    <x v="0"/>
  </r>
  <r>
    <n v="4590"/>
    <x v="96"/>
    <s v="True"/>
    <m/>
    <n v="91.8"/>
    <n v="91.8"/>
    <s v="2%D30"/>
    <d v="2020-03-31T00:00:00"/>
    <s v="USMF"/>
    <m/>
    <d v="2020-03-23T06:17:03"/>
    <s v="USD"/>
    <d v="2020-03-01T00:00:00"/>
    <d v="2020-03-01T00:00:00"/>
    <s v="suvi01"/>
    <x v="0"/>
    <s v="CHECK"/>
    <m/>
    <m/>
    <x v="1"/>
    <x v="99"/>
    <s v="1002"/>
    <x v="9"/>
    <s v="[]"/>
    <x v="0"/>
    <x v="0"/>
  </r>
  <r>
    <n v="0"/>
    <x v="24"/>
    <s v="True"/>
    <m/>
    <n v="0"/>
    <n v="0"/>
    <m/>
    <m/>
    <s v="USMF"/>
    <m/>
    <d v="2020-03-20T08:00:37"/>
    <m/>
    <d v="2020-03-20T00:00:00"/>
    <d v="2020-03-20T00:00:00"/>
    <m/>
    <x v="0"/>
    <m/>
    <m/>
    <m/>
    <x v="2"/>
    <x v="144"/>
    <m/>
    <x v="7"/>
    <s v="[]"/>
    <x v="1"/>
    <x v="1"/>
  </r>
  <r>
    <n v="0"/>
    <x v="24"/>
    <s v="True"/>
    <m/>
    <n v="0"/>
    <n v="0"/>
    <m/>
    <m/>
    <s v="USMF"/>
    <m/>
    <d v="2020-03-20T07:55:29"/>
    <m/>
    <d v="2020-03-20T00:00:00"/>
    <d v="2020-03-20T00:00:00"/>
    <m/>
    <x v="0"/>
    <m/>
    <m/>
    <m/>
    <x v="2"/>
    <x v="144"/>
    <m/>
    <x v="7"/>
    <s v="[]"/>
    <x v="1"/>
    <x v="1"/>
  </r>
  <r>
    <n v="0"/>
    <x v="24"/>
    <s v="True"/>
    <m/>
    <n v="0"/>
    <n v="0"/>
    <m/>
    <m/>
    <s v="USMF"/>
    <m/>
    <d v="2020-03-19T07:21:41"/>
    <m/>
    <d v="2020-03-19T00:00:00"/>
    <d v="2020-03-19T00:00:00"/>
    <m/>
    <x v="0"/>
    <m/>
    <m/>
    <m/>
    <x v="2"/>
    <x v="145"/>
    <m/>
    <x v="7"/>
    <s v="[]"/>
    <x v="1"/>
    <x v="1"/>
  </r>
  <r>
    <n v="0"/>
    <x v="24"/>
    <s v="True"/>
    <m/>
    <n v="0"/>
    <n v="0"/>
    <m/>
    <m/>
    <s v="USMF"/>
    <m/>
    <d v="2020-03-19T07:21:35"/>
    <m/>
    <d v="2020-03-19T00:00:00"/>
    <d v="2020-03-19T00:00:00"/>
    <m/>
    <x v="0"/>
    <m/>
    <m/>
    <m/>
    <x v="2"/>
    <x v="145"/>
    <m/>
    <x v="7"/>
    <s v="[]"/>
    <x v="1"/>
    <x v="1"/>
  </r>
  <r>
    <n v="0"/>
    <x v="24"/>
    <s v="True"/>
    <m/>
    <n v="0"/>
    <n v="0"/>
    <m/>
    <m/>
    <s v="USMF"/>
    <m/>
    <d v="2020-03-19T07:21:29"/>
    <m/>
    <d v="2020-03-19T00:00:00"/>
    <d v="2020-03-19T00:00:00"/>
    <m/>
    <x v="0"/>
    <m/>
    <m/>
    <m/>
    <x v="2"/>
    <x v="145"/>
    <m/>
    <x v="7"/>
    <s v="[]"/>
    <x v="1"/>
    <x v="1"/>
  </r>
  <r>
    <n v="0"/>
    <x v="24"/>
    <s v="True"/>
    <m/>
    <n v="0"/>
    <n v="0"/>
    <m/>
    <m/>
    <s v="USMF"/>
    <m/>
    <d v="2020-03-19T07:21:23"/>
    <m/>
    <d v="2020-03-19T00:00:00"/>
    <d v="2020-03-19T00:00:00"/>
    <m/>
    <x v="0"/>
    <m/>
    <m/>
    <m/>
    <x v="2"/>
    <x v="145"/>
    <m/>
    <x v="7"/>
    <s v="[]"/>
    <x v="1"/>
    <x v="1"/>
  </r>
  <r>
    <n v="0"/>
    <x v="24"/>
    <s v="True"/>
    <m/>
    <n v="0"/>
    <n v="0"/>
    <m/>
    <m/>
    <s v="USMF"/>
    <m/>
    <d v="2020-03-19T07:21:17"/>
    <m/>
    <d v="2020-03-19T00:00:00"/>
    <d v="2020-03-19T00:00:00"/>
    <m/>
    <x v="0"/>
    <m/>
    <m/>
    <m/>
    <x v="2"/>
    <x v="145"/>
    <m/>
    <x v="7"/>
    <s v="[]"/>
    <x v="1"/>
    <x v="1"/>
  </r>
  <r>
    <n v="0"/>
    <x v="24"/>
    <s v="True"/>
    <m/>
    <n v="0"/>
    <n v="0"/>
    <m/>
    <m/>
    <s v="USMF"/>
    <m/>
    <d v="2020-03-19T07:21:11"/>
    <m/>
    <d v="2020-03-19T00:00:00"/>
    <d v="2020-03-19T00:00:00"/>
    <m/>
    <x v="0"/>
    <m/>
    <m/>
    <m/>
    <x v="2"/>
    <x v="145"/>
    <m/>
    <x v="7"/>
    <s v="[]"/>
    <x v="1"/>
    <x v="1"/>
  </r>
  <r>
    <n v="0"/>
    <x v="24"/>
    <s v="True"/>
    <m/>
    <n v="0"/>
    <n v="0"/>
    <m/>
    <m/>
    <s v="USMF"/>
    <m/>
    <d v="2020-03-19T07:21:05"/>
    <m/>
    <d v="2020-03-19T00:00:00"/>
    <d v="2020-03-19T00:00:00"/>
    <m/>
    <x v="0"/>
    <m/>
    <m/>
    <m/>
    <x v="2"/>
    <x v="145"/>
    <m/>
    <x v="7"/>
    <s v="[]"/>
    <x v="1"/>
    <x v="1"/>
  </r>
  <r>
    <n v="0"/>
    <x v="24"/>
    <s v="True"/>
    <m/>
    <n v="0"/>
    <n v="0"/>
    <m/>
    <m/>
    <s v="USMF"/>
    <m/>
    <d v="2020-03-19T07:20:59"/>
    <m/>
    <d v="2020-03-19T00:00:00"/>
    <d v="2020-03-19T00:00:00"/>
    <m/>
    <x v="0"/>
    <m/>
    <m/>
    <m/>
    <x v="2"/>
    <x v="145"/>
    <m/>
    <x v="7"/>
    <s v="[]"/>
    <x v="1"/>
    <x v="1"/>
  </r>
  <r>
    <n v="0"/>
    <x v="24"/>
    <s v="True"/>
    <m/>
    <n v="0"/>
    <n v="0"/>
    <m/>
    <m/>
    <s v="USMF"/>
    <m/>
    <d v="2020-03-19T07:20:53"/>
    <m/>
    <d v="2020-03-19T00:00:00"/>
    <d v="2020-03-19T00:00:00"/>
    <m/>
    <x v="0"/>
    <m/>
    <m/>
    <m/>
    <x v="2"/>
    <x v="145"/>
    <m/>
    <x v="7"/>
    <s v="[]"/>
    <x v="1"/>
    <x v="1"/>
  </r>
  <r>
    <n v="0"/>
    <x v="24"/>
    <s v="True"/>
    <m/>
    <n v="0"/>
    <n v="0"/>
    <m/>
    <m/>
    <s v="USMF"/>
    <m/>
    <d v="2020-03-19T07:20:47"/>
    <m/>
    <d v="2020-03-19T00:00:00"/>
    <d v="2020-03-19T00:00:00"/>
    <m/>
    <x v="0"/>
    <m/>
    <m/>
    <m/>
    <x v="2"/>
    <x v="145"/>
    <m/>
    <x v="7"/>
    <s v="[]"/>
    <x v="1"/>
    <x v="1"/>
  </r>
  <r>
    <n v="0"/>
    <x v="24"/>
    <s v="True"/>
    <m/>
    <n v="0"/>
    <n v="0"/>
    <m/>
    <m/>
    <s v="USMF"/>
    <m/>
    <d v="2020-03-19T07:20:40"/>
    <m/>
    <d v="2020-03-19T00:00:00"/>
    <d v="2020-03-19T00:00:00"/>
    <m/>
    <x v="0"/>
    <m/>
    <m/>
    <m/>
    <x v="2"/>
    <x v="145"/>
    <m/>
    <x v="7"/>
    <s v="[]"/>
    <x v="1"/>
    <x v="1"/>
  </r>
  <r>
    <n v="100"/>
    <x v="1"/>
    <s v="True"/>
    <m/>
    <n v="2"/>
    <n v="2"/>
    <s v="2%D30"/>
    <d v="2020-04-18T00:00:00"/>
    <s v="USMF"/>
    <m/>
    <d v="2020-03-19T07:20:34"/>
    <s v="USD"/>
    <d v="2020-03-19T00:00:00"/>
    <d v="2020-03-19T00:00:00"/>
    <s v="sve190320"/>
    <x v="0"/>
    <s v="CHECK"/>
    <m/>
    <m/>
    <x v="3"/>
    <x v="145"/>
    <s v="1002"/>
    <x v="9"/>
    <s v="[]"/>
    <x v="0"/>
    <x v="0"/>
  </r>
  <r>
    <n v="4590"/>
    <x v="96"/>
    <s v="True"/>
    <m/>
    <n v="0"/>
    <n v="0"/>
    <m/>
    <m/>
    <s v="USMF"/>
    <m/>
    <d v="2020-03-17T12:47:46"/>
    <s v="USD"/>
    <d v="2020-03-01T00:00:00"/>
    <d v="2020-03-01T00:00:00"/>
    <s v="RED03"/>
    <x v="0"/>
    <m/>
    <m/>
    <m/>
    <x v="2"/>
    <x v="99"/>
    <m/>
    <x v="7"/>
    <s v="[]"/>
    <x v="0"/>
    <x v="1"/>
  </r>
  <r>
    <n v="0"/>
    <x v="24"/>
    <s v="True"/>
    <m/>
    <n v="0"/>
    <n v="0"/>
    <s v="2%D60"/>
    <d v="2020-05-16T00:00:00"/>
    <s v="USMF"/>
    <m/>
    <d v="2020-03-17T10:21:42"/>
    <m/>
    <d v="2020-03-17T00:00:00"/>
    <d v="2020-04-16T00:00:00"/>
    <m/>
    <x v="0"/>
    <s v="CHECK"/>
    <s v="Net30"/>
    <m/>
    <x v="2"/>
    <x v="146"/>
    <s v="US-105"/>
    <x v="13"/>
    <s v="[]"/>
    <x v="1"/>
    <x v="0"/>
  </r>
  <r>
    <n v="100"/>
    <x v="1"/>
    <s v="True"/>
    <m/>
    <n v="2"/>
    <n v="2"/>
    <s v="2%D30"/>
    <d v="2020-04-16T00:00:00"/>
    <s v="USMF"/>
    <m/>
    <d v="2020-03-17T10:21:36"/>
    <s v="USD"/>
    <d v="2020-03-17T00:00:00"/>
    <d v="2020-03-17T00:00:00"/>
    <s v="sve17032002"/>
    <x v="0"/>
    <s v="CHECK"/>
    <m/>
    <m/>
    <x v="1"/>
    <x v="146"/>
    <s v="1002"/>
    <x v="9"/>
    <s v="[]"/>
    <x v="0"/>
    <x v="0"/>
  </r>
  <r>
    <n v="100"/>
    <x v="1"/>
    <s v="True"/>
    <m/>
    <n v="2"/>
    <n v="2"/>
    <s v="2%D30"/>
    <d v="2020-04-16T00:00:00"/>
    <s v="USMF"/>
    <m/>
    <d v="2020-03-17T10:21:30"/>
    <s v="USD"/>
    <d v="2020-03-17T00:00:00"/>
    <d v="2020-03-17T00:00:00"/>
    <s v="sve17032003"/>
    <x v="0"/>
    <s v="CHECK"/>
    <m/>
    <m/>
    <x v="1"/>
    <x v="146"/>
    <s v="1002"/>
    <x v="9"/>
    <s v="[]"/>
    <x v="0"/>
    <x v="0"/>
  </r>
  <r>
    <n v="0"/>
    <x v="24"/>
    <s v="True"/>
    <m/>
    <n v="0"/>
    <n v="0"/>
    <m/>
    <m/>
    <s v="USMF"/>
    <m/>
    <d v="2020-03-17T10:21:24"/>
    <m/>
    <d v="2020-03-17T00:00:00"/>
    <d v="2020-03-17T00:00:00"/>
    <m/>
    <x v="0"/>
    <m/>
    <m/>
    <m/>
    <x v="2"/>
    <x v="146"/>
    <m/>
    <x v="7"/>
    <s v="[]"/>
    <x v="1"/>
    <x v="1"/>
  </r>
  <r>
    <n v="1"/>
    <x v="29"/>
    <s v="True"/>
    <m/>
    <n v="0.02"/>
    <n v="0.02"/>
    <s v="2%D60"/>
    <d v="2020-05-16T00:00:00"/>
    <s v="USMF"/>
    <m/>
    <d v="2020-03-17T10:21:18"/>
    <s v="USD"/>
    <d v="2020-03-17T00:00:00"/>
    <d v="2020-04-16T00:00:00"/>
    <s v="hjgfd"/>
    <x v="0"/>
    <s v="CHECK"/>
    <s v="Net30"/>
    <m/>
    <x v="2"/>
    <x v="146"/>
    <s v="US-105"/>
    <x v="13"/>
    <s v="[]"/>
    <x v="0"/>
    <x v="0"/>
  </r>
  <r>
    <n v="0"/>
    <x v="24"/>
    <s v="True"/>
    <m/>
    <n v="0"/>
    <n v="0"/>
    <m/>
    <m/>
    <s v="USMF"/>
    <m/>
    <d v="2020-03-17T10:21:12"/>
    <m/>
    <d v="2020-03-17T00:00:00"/>
    <d v="2020-03-17T00:00:00"/>
    <m/>
    <x v="0"/>
    <m/>
    <m/>
    <m/>
    <x v="2"/>
    <x v="146"/>
    <m/>
    <x v="7"/>
    <s v="[]"/>
    <x v="1"/>
    <x v="1"/>
  </r>
  <r>
    <n v="0"/>
    <x v="24"/>
    <s v="True"/>
    <m/>
    <n v="0"/>
    <n v="0"/>
    <m/>
    <m/>
    <s v="USMF"/>
    <m/>
    <d v="2020-03-17T10:21:07"/>
    <m/>
    <d v="2020-03-17T00:00:00"/>
    <d v="2020-03-17T00:00:00"/>
    <m/>
    <x v="0"/>
    <m/>
    <m/>
    <m/>
    <x v="2"/>
    <x v="146"/>
    <m/>
    <x v="7"/>
    <s v="[]"/>
    <x v="1"/>
    <x v="1"/>
  </r>
  <r>
    <n v="0"/>
    <x v="24"/>
    <s v="True"/>
    <m/>
    <n v="0"/>
    <n v="0"/>
    <m/>
    <m/>
    <s v="USMF"/>
    <m/>
    <d v="2020-03-17T10:21:01"/>
    <m/>
    <d v="2020-03-17T00:00:00"/>
    <d v="2020-03-17T00:00:00"/>
    <m/>
    <x v="0"/>
    <m/>
    <m/>
    <m/>
    <x v="2"/>
    <x v="146"/>
    <m/>
    <x v="7"/>
    <s v="[]"/>
    <x v="1"/>
    <x v="1"/>
  </r>
  <r>
    <n v="100"/>
    <x v="1"/>
    <s v="True"/>
    <m/>
    <n v="2"/>
    <n v="2"/>
    <s v="2%D30"/>
    <d v="2020-04-16T00:00:00"/>
    <s v="USMF"/>
    <m/>
    <d v="2020-03-17T10:20:55"/>
    <s v="USD"/>
    <d v="2020-03-17T00:00:00"/>
    <d v="2020-03-17T00:00:00"/>
    <s v="sve170320"/>
    <x v="0"/>
    <s v="CHECK"/>
    <m/>
    <m/>
    <x v="3"/>
    <x v="146"/>
    <s v="1002"/>
    <x v="9"/>
    <s v="[]"/>
    <x v="0"/>
    <x v="0"/>
  </r>
  <r>
    <n v="100"/>
    <x v="1"/>
    <s v="True"/>
    <m/>
    <n v="2"/>
    <n v="2"/>
    <s v="2%D30"/>
    <d v="2020-04-16T00:00:00"/>
    <s v="USMF"/>
    <m/>
    <d v="2020-03-17T10:20:49"/>
    <s v="USD"/>
    <d v="2020-03-17T00:00:00"/>
    <d v="2020-03-17T00:00:00"/>
    <s v="sve17032001"/>
    <x v="0"/>
    <s v="CHECK"/>
    <m/>
    <m/>
    <x v="1"/>
    <x v="146"/>
    <s v="1002"/>
    <x v="9"/>
    <s v="[]"/>
    <x v="0"/>
    <x v="0"/>
  </r>
  <r>
    <n v="0"/>
    <x v="24"/>
    <s v="True"/>
    <m/>
    <n v="0"/>
    <n v="0"/>
    <m/>
    <m/>
    <s v="USSI"/>
    <m/>
    <d v="2020-03-13T11:46:05"/>
    <m/>
    <d v="2020-03-13T00:00:00"/>
    <d v="2020-03-13T00:00:00"/>
    <m/>
    <x v="0"/>
    <m/>
    <m/>
    <m/>
    <x v="2"/>
    <x v="147"/>
    <m/>
    <x v="7"/>
    <s v="[]"/>
    <x v="1"/>
    <x v="1"/>
  </r>
  <r>
    <n v="100"/>
    <x v="1"/>
    <s v="True"/>
    <m/>
    <n v="2"/>
    <n v="2"/>
    <s v="2%D30"/>
    <d v="2020-04-12T00:00:00"/>
    <s v="USMF"/>
    <m/>
    <d v="2020-03-13T11:42:35"/>
    <s v="USD"/>
    <d v="2020-03-13T00:00:00"/>
    <d v="2020-03-13T00:00:00"/>
    <s v="2"/>
    <x v="0"/>
    <s v="CHECK"/>
    <m/>
    <m/>
    <x v="2"/>
    <x v="147"/>
    <s v="1002"/>
    <x v="9"/>
    <s v="[]"/>
    <x v="0"/>
    <x v="0"/>
  </r>
  <r>
    <n v="14.61"/>
    <x v="72"/>
    <s v="True"/>
    <m/>
    <n v="0.28999999999999998"/>
    <n v="0.28999999999999998"/>
    <s v="2%D30"/>
    <d v="2020-04-10T00:00:00"/>
    <s v="USMF"/>
    <m/>
    <d v="2020-03-11T13:21:18"/>
    <s v="USD"/>
    <d v="2020-03-11T00:00:00"/>
    <d v="2020-03-11T00:00:00"/>
    <s v="sve1103202001"/>
    <x v="1"/>
    <s v="CHECK"/>
    <m/>
    <m/>
    <x v="3"/>
    <x v="148"/>
    <s v="1002"/>
    <x v="9"/>
    <s v="[]"/>
    <x v="0"/>
    <x v="0"/>
  </r>
  <r>
    <n v="6.09"/>
    <x v="97"/>
    <s v="True"/>
    <m/>
    <n v="0.12"/>
    <n v="0.12"/>
    <s v="2%D30"/>
    <d v="2020-04-10T00:00:00"/>
    <s v="USMF"/>
    <m/>
    <d v="2020-03-11T13:21:13"/>
    <s v="USD"/>
    <d v="2020-03-11T00:00:00"/>
    <d v="2020-03-11T00:00:00"/>
    <s v="svetest11032020003"/>
    <x v="1"/>
    <s v="CHECK"/>
    <m/>
    <m/>
    <x v="3"/>
    <x v="148"/>
    <s v="1002"/>
    <x v="9"/>
    <s v="[]"/>
    <x v="0"/>
    <x v="0"/>
  </r>
  <r>
    <n v="60.88"/>
    <x v="98"/>
    <s v="True"/>
    <m/>
    <n v="1.22"/>
    <n v="1.22"/>
    <s v="2%D30"/>
    <d v="2020-04-10T00:00:00"/>
    <s v="USMF"/>
    <m/>
    <d v="2020-03-11T13:21:08"/>
    <s v="USD"/>
    <d v="2020-03-11T00:00:00"/>
    <d v="2020-03-11T00:00:00"/>
    <s v="svetest11032020002"/>
    <x v="1"/>
    <s v="CHECK"/>
    <m/>
    <m/>
    <x v="3"/>
    <x v="148"/>
    <s v="1002"/>
    <x v="9"/>
    <s v="[]"/>
    <x v="0"/>
    <x v="0"/>
  </r>
  <r>
    <n v="17.68"/>
    <x v="99"/>
    <s v="True"/>
    <m/>
    <n v="0.35"/>
    <n v="0.35"/>
    <s v="2%D30"/>
    <d v="2020-04-10T00:00:00"/>
    <s v="USMF"/>
    <m/>
    <d v="2020-03-11T13:21:03"/>
    <s v="USD"/>
    <d v="2020-03-11T00:00:00"/>
    <d v="2020-03-11T00:00:00"/>
    <s v="svetest11032020004"/>
    <x v="1"/>
    <s v="CHECK"/>
    <m/>
    <m/>
    <x v="3"/>
    <x v="148"/>
    <s v="1002"/>
    <x v="9"/>
    <s v="[]"/>
    <x v="0"/>
    <x v="0"/>
  </r>
  <r>
    <n v="1066.0899999999999"/>
    <x v="100"/>
    <s v="True"/>
    <m/>
    <n v="21.32"/>
    <n v="21.32"/>
    <s v="2%D30"/>
    <d v="2020-04-10T00:00:00"/>
    <s v="USMF"/>
    <m/>
    <d v="2020-03-11T13:20:58"/>
    <s v="USD"/>
    <d v="2020-03-11T00:00:00"/>
    <d v="2020-03-11T00:00:00"/>
    <s v="svetest11032020005"/>
    <x v="1"/>
    <s v="CHECK"/>
    <m/>
    <m/>
    <x v="3"/>
    <x v="148"/>
    <s v="1002"/>
    <x v="9"/>
    <s v="[]"/>
    <x v="0"/>
    <x v="0"/>
  </r>
  <r>
    <n v="1246.72"/>
    <x v="101"/>
    <s v="True"/>
    <m/>
    <n v="24.93"/>
    <n v="24.93"/>
    <s v="2%D30"/>
    <d v="2020-04-10T00:00:00"/>
    <s v="USMF"/>
    <m/>
    <d v="2020-03-11T13:20:53"/>
    <s v="USD"/>
    <d v="2020-03-11T00:00:00"/>
    <d v="2020-03-11T00:00:00"/>
    <s v="sve11032020008"/>
    <x v="1"/>
    <s v="CHECK"/>
    <m/>
    <m/>
    <x v="3"/>
    <x v="148"/>
    <s v="1002"/>
    <x v="9"/>
    <s v="[]"/>
    <x v="0"/>
    <x v="0"/>
  </r>
  <r>
    <n v="1259.1099999999999"/>
    <x v="102"/>
    <s v="True"/>
    <m/>
    <n v="25.18"/>
    <n v="25.18"/>
    <s v="2%D30"/>
    <d v="2020-04-10T00:00:00"/>
    <s v="USMF"/>
    <m/>
    <d v="2020-03-11T13:20:47"/>
    <s v="USD"/>
    <d v="2020-03-11T00:00:00"/>
    <d v="2020-03-11T00:00:00"/>
    <s v="svetest11032020009"/>
    <x v="1"/>
    <s v="CHECK"/>
    <m/>
    <m/>
    <x v="3"/>
    <x v="148"/>
    <s v="1002"/>
    <x v="9"/>
    <s v="[]"/>
    <x v="0"/>
    <x v="0"/>
  </r>
  <r>
    <n v="12"/>
    <x v="31"/>
    <s v="True"/>
    <m/>
    <n v="0.24"/>
    <n v="0.24"/>
    <s v="2%D30"/>
    <d v="2020-04-10T00:00:00"/>
    <s v="USMF"/>
    <m/>
    <d v="2020-03-11T13:20:42"/>
    <s v="USD"/>
    <d v="2020-03-11T00:00:00"/>
    <d v="2020-03-11T00:00:00"/>
    <s v="svetest1103202010"/>
    <x v="1"/>
    <s v="CHECK"/>
    <m/>
    <m/>
    <x v="3"/>
    <x v="148"/>
    <s v="1002"/>
    <x v="9"/>
    <s v="[]"/>
    <x v="0"/>
    <x v="0"/>
  </r>
  <r>
    <n v="1367.5"/>
    <x v="103"/>
    <s v="True"/>
    <m/>
    <n v="27.35"/>
    <n v="27.35"/>
    <s v="2%D30"/>
    <d v="2020-04-10T00:00:00"/>
    <s v="USMF"/>
    <m/>
    <d v="2020-03-11T13:20:37"/>
    <s v="USD"/>
    <d v="2020-03-11T00:00:00"/>
    <d v="2020-03-11T00:00:00"/>
    <s v="sve11032020"/>
    <x v="1"/>
    <s v="CHECK"/>
    <m/>
    <m/>
    <x v="3"/>
    <x v="148"/>
    <s v="1002"/>
    <x v="9"/>
    <s v="[]"/>
    <x v="0"/>
    <x v="0"/>
  </r>
  <r>
    <n v="219.15"/>
    <x v="104"/>
    <s v="True"/>
    <m/>
    <n v="4.38"/>
    <n v="4.38"/>
    <s v="2%D30"/>
    <d v="2020-04-10T00:00:00"/>
    <s v="USMF"/>
    <m/>
    <d v="2020-03-11T13:20:32"/>
    <s v="USD"/>
    <d v="2020-03-11T00:00:00"/>
    <d v="2020-03-11T00:00:00"/>
    <s v="AMO11032020-7"/>
    <x v="1"/>
    <s v="BRIDGING"/>
    <m/>
    <m/>
    <x v="3"/>
    <x v="148"/>
    <s v="1002"/>
    <x v="9"/>
    <s v="[]"/>
    <x v="0"/>
    <x v="0"/>
  </r>
  <r>
    <n v="219.15"/>
    <x v="104"/>
    <s v="True"/>
    <m/>
    <n v="4.38"/>
    <n v="4.38"/>
    <s v="2%D30"/>
    <d v="2020-04-10T00:00:00"/>
    <s v="USMF"/>
    <m/>
    <d v="2020-03-11T13:20:27"/>
    <s v="USD"/>
    <d v="2020-03-11T00:00:00"/>
    <d v="2020-03-11T00:00:00"/>
    <s v="AMO11032020-2"/>
    <x v="1"/>
    <s v="BRIDGING"/>
    <m/>
    <m/>
    <x v="3"/>
    <x v="148"/>
    <s v="1002"/>
    <x v="9"/>
    <s v="[]"/>
    <x v="0"/>
    <x v="0"/>
  </r>
  <r>
    <n v="487"/>
    <x v="105"/>
    <s v="True"/>
    <m/>
    <n v="9.74"/>
    <n v="9.74"/>
    <s v="2%D30"/>
    <d v="2020-04-10T00:00:00"/>
    <s v="USMF"/>
    <m/>
    <d v="2020-03-11T13:20:20"/>
    <s v="USD"/>
    <d v="2020-03-11T00:00:00"/>
    <d v="2020-03-11T00:00:00"/>
    <s v="AMO11032020-4"/>
    <x v="1"/>
    <s v="BRIDGING"/>
    <m/>
    <m/>
    <x v="3"/>
    <x v="148"/>
    <s v="1002"/>
    <x v="9"/>
    <s v="[]"/>
    <x v="0"/>
    <x v="0"/>
  </r>
  <r>
    <n v="6.09"/>
    <x v="97"/>
    <s v="True"/>
    <m/>
    <n v="0.12"/>
    <n v="0.12"/>
    <s v="2%D30"/>
    <d v="2020-04-05T00:00:00"/>
    <s v="USMF"/>
    <m/>
    <d v="2020-03-06T07:23:58"/>
    <s v="USD"/>
    <d v="2020-03-06T00:00:00"/>
    <d v="2020-03-06T00:00:00"/>
    <s v="sve0603202"/>
    <x v="1"/>
    <s v="CHECK"/>
    <m/>
    <m/>
    <x v="3"/>
    <x v="149"/>
    <s v="1002"/>
    <x v="9"/>
    <s v="[]"/>
    <x v="0"/>
    <x v="0"/>
  </r>
  <r>
    <n v="7.32"/>
    <x v="106"/>
    <s v="True"/>
    <m/>
    <n v="0.15"/>
    <n v="0.15"/>
    <s v="2%D30"/>
    <d v="2020-04-05T00:00:00"/>
    <s v="USMF"/>
    <m/>
    <d v="2020-03-06T07:23:52"/>
    <s v="USD"/>
    <d v="2020-03-06T00:00:00"/>
    <d v="2020-03-06T00:00:00"/>
    <s v="sve06032003"/>
    <x v="1"/>
    <s v="CHECK"/>
    <m/>
    <m/>
    <x v="3"/>
    <x v="149"/>
    <s v="1002"/>
    <x v="9"/>
    <s v="[]"/>
    <x v="0"/>
    <x v="0"/>
  </r>
  <r>
    <n v="4383"/>
    <x v="107"/>
    <s v="True"/>
    <m/>
    <n v="87.66"/>
    <n v="87.66"/>
    <s v="2%D30"/>
    <d v="2020-04-05T00:00:00"/>
    <s v="USMF"/>
    <m/>
    <d v="2020-03-06T07:23:47"/>
    <s v="USD"/>
    <d v="2020-03-06T00:00:00"/>
    <d v="2020-03-06T00:00:00"/>
    <s v="sve06032004"/>
    <x v="1"/>
    <s v="CHECK"/>
    <m/>
    <m/>
    <x v="3"/>
    <x v="149"/>
    <s v="1002"/>
    <x v="9"/>
    <s v="[]"/>
    <x v="0"/>
    <x v="0"/>
  </r>
  <r>
    <n v="24.35"/>
    <x v="108"/>
    <s v="True"/>
    <m/>
    <n v="0.49"/>
    <n v="0.49"/>
    <s v="2%D30"/>
    <d v="2020-04-05T00:00:00"/>
    <s v="USMF"/>
    <m/>
    <d v="2020-03-06T07:23:42"/>
    <s v="USD"/>
    <d v="2020-03-06T00:00:00"/>
    <d v="2020-03-06T00:00:00"/>
    <s v="sve060320"/>
    <x v="1"/>
    <s v="CHECK"/>
    <m/>
    <m/>
    <x v="3"/>
    <x v="149"/>
    <s v="1002"/>
    <x v="9"/>
    <s v="[]"/>
    <x v="0"/>
    <x v="0"/>
  </r>
  <r>
    <n v="1448.83"/>
    <x v="109"/>
    <s v="True"/>
    <m/>
    <n v="28.98"/>
    <n v="28.98"/>
    <s v="2%D30"/>
    <d v="2020-04-05T00:00:00"/>
    <s v="USMF"/>
    <m/>
    <d v="2020-03-06T07:23:36"/>
    <s v="USD"/>
    <d v="2020-03-06T00:00:00"/>
    <d v="2020-03-06T00:00:00"/>
    <s v="sve06032005"/>
    <x v="1"/>
    <s v="CHECK"/>
    <m/>
    <m/>
    <x v="3"/>
    <x v="149"/>
    <s v="1002"/>
    <x v="9"/>
    <s v="[]"/>
    <x v="0"/>
    <x v="0"/>
  </r>
  <r>
    <n v="14.61"/>
    <x v="72"/>
    <s v="True"/>
    <m/>
    <n v="0.28999999999999998"/>
    <n v="0.28999999999999998"/>
    <s v="2%D30"/>
    <d v="2020-04-05T00:00:00"/>
    <s v="USMF"/>
    <m/>
    <d v="2020-03-06T07:23:31"/>
    <s v="USD"/>
    <d v="2020-03-06T00:00:00"/>
    <d v="2020-03-06T00:00:00"/>
    <s v="sve06032006"/>
    <x v="1"/>
    <s v="CHECK"/>
    <m/>
    <m/>
    <x v="3"/>
    <x v="149"/>
    <s v="1002"/>
    <x v="9"/>
    <s v="[]"/>
    <x v="0"/>
    <x v="0"/>
  </r>
  <r>
    <n v="1275.94"/>
    <x v="110"/>
    <s v="True"/>
    <m/>
    <n v="25.52"/>
    <n v="25.52"/>
    <s v="2%D30"/>
    <d v="2020-04-05T00:00:00"/>
    <s v="USMF"/>
    <m/>
    <d v="2020-03-06T07:23:26"/>
    <s v="USD"/>
    <d v="2020-03-06T00:00:00"/>
    <d v="2020-03-06T00:00:00"/>
    <s v="sve06032007"/>
    <x v="1"/>
    <s v="CHECK"/>
    <m/>
    <m/>
    <x v="3"/>
    <x v="149"/>
    <s v="1002"/>
    <x v="9"/>
    <s v="[]"/>
    <x v="0"/>
    <x v="0"/>
  </r>
  <r>
    <n v="1290.55"/>
    <x v="111"/>
    <s v="True"/>
    <m/>
    <n v="25.81"/>
    <n v="25.81"/>
    <s v="2%D30"/>
    <d v="2020-04-05T00:00:00"/>
    <s v="USMF"/>
    <m/>
    <d v="2020-03-06T07:23:20"/>
    <s v="USD"/>
    <d v="2020-03-06T00:00:00"/>
    <d v="2020-03-06T00:00:00"/>
    <s v="sve06032008"/>
    <x v="1"/>
    <s v="CHECK"/>
    <m/>
    <m/>
    <x v="3"/>
    <x v="149"/>
    <s v="1002"/>
    <x v="9"/>
    <s v="[]"/>
    <x v="0"/>
    <x v="0"/>
  </r>
  <r>
    <n v="1"/>
    <x v="29"/>
    <s v="True"/>
    <m/>
    <n v="0"/>
    <n v="0"/>
    <m/>
    <m/>
    <s v="USSI"/>
    <m/>
    <d v="2020-03-06T07:23:15"/>
    <s v="USD"/>
    <d v="2020-03-06T00:00:00"/>
    <d v="2020-04-05T00:00:00"/>
    <s v="AMO12122019-type"/>
    <x v="0"/>
    <s v="CHECK"/>
    <s v="Net30"/>
    <m/>
    <x v="2"/>
    <x v="149"/>
    <s v="US_SI_000019"/>
    <x v="3"/>
    <s v="[]"/>
    <x v="0"/>
    <x v="1"/>
  </r>
  <r>
    <n v="219.15"/>
    <x v="104"/>
    <s v="True"/>
    <m/>
    <n v="4.38"/>
    <n v="4.38"/>
    <s v="2%D30"/>
    <d v="2020-04-05T00:00:00"/>
    <s v="USMF"/>
    <m/>
    <d v="2020-03-06T07:23:10"/>
    <s v="USD"/>
    <d v="2020-03-06T00:00:00"/>
    <d v="2020-03-06T00:00:00"/>
    <s v="AMO06032020-6565"/>
    <x v="1"/>
    <s v="BRIDGING"/>
    <m/>
    <m/>
    <x v="3"/>
    <x v="149"/>
    <s v="1002"/>
    <x v="9"/>
    <s v="[]"/>
    <x v="0"/>
    <x v="0"/>
  </r>
  <r>
    <n v="21.92"/>
    <x v="112"/>
    <s v="True"/>
    <m/>
    <n v="0.44"/>
    <n v="0.44"/>
    <s v="2%D30"/>
    <d v="2020-04-05T00:00:00"/>
    <s v="USMF"/>
    <m/>
    <d v="2020-03-06T07:23:05"/>
    <s v="USD"/>
    <d v="2020-03-06T00:00:00"/>
    <d v="2020-03-06T00:00:00"/>
    <s v="AMO09032020-1"/>
    <x v="1"/>
    <s v="BRIDGING"/>
    <m/>
    <m/>
    <x v="3"/>
    <x v="149"/>
    <s v="1002"/>
    <x v="9"/>
    <s v="[]"/>
    <x v="0"/>
    <x v="0"/>
  </r>
  <r>
    <n v="21.92"/>
    <x v="112"/>
    <s v="True"/>
    <m/>
    <n v="0.44"/>
    <n v="0.44"/>
    <s v="2%D30"/>
    <d v="2020-04-05T00:00:00"/>
    <s v="USMF"/>
    <m/>
    <d v="2020-03-06T07:23:00"/>
    <s v="USD"/>
    <d v="2020-03-06T00:00:00"/>
    <d v="2020-03-06T00:00:00"/>
    <s v="AMO09032020-2"/>
    <x v="1"/>
    <s v="BRIDGING"/>
    <m/>
    <m/>
    <x v="3"/>
    <x v="149"/>
    <s v="1002"/>
    <x v="9"/>
    <s v="[]"/>
    <x v="0"/>
    <x v="0"/>
  </r>
  <r>
    <n v="1"/>
    <x v="29"/>
    <s v="True"/>
    <m/>
    <n v="0.02"/>
    <n v="0.02"/>
    <s v="2%D30"/>
    <d v="2020-04-04T00:00:00"/>
    <s v="USMF"/>
    <m/>
    <d v="2020-03-05T06:22:25"/>
    <s v="USD"/>
    <d v="2020-03-05T00:00:00"/>
    <d v="2020-03-05T00:00:00"/>
    <s v="AMO05032020-1"/>
    <x v="1"/>
    <s v="BRIDGING"/>
    <m/>
    <m/>
    <x v="2"/>
    <x v="150"/>
    <s v="1002"/>
    <x v="9"/>
    <s v="[]"/>
    <x v="0"/>
    <x v="0"/>
  </r>
  <r>
    <n v="121.75"/>
    <x v="8"/>
    <s v="True"/>
    <m/>
    <n v="2.44"/>
    <n v="2.44"/>
    <s v="2%D30"/>
    <d v="2020-03-25T00:00:00"/>
    <s v="USMF"/>
    <m/>
    <d v="2020-02-24T12:54:30"/>
    <s v="USD"/>
    <d v="2020-02-24T00:00:00"/>
    <d v="2020-02-24T00:00:00"/>
    <s v="AMO24022020-99"/>
    <x v="1"/>
    <s v="BRIDGING"/>
    <m/>
    <m/>
    <x v="3"/>
    <x v="151"/>
    <s v="1002"/>
    <x v="9"/>
    <s v="[]"/>
    <x v="0"/>
    <x v="0"/>
  </r>
  <r>
    <n v="100"/>
    <x v="1"/>
    <s v="True"/>
    <m/>
    <n v="2"/>
    <n v="2"/>
    <s v="2%D60"/>
    <d v="2020-04-24T00:00:00"/>
    <s v="USMF"/>
    <m/>
    <d v="2020-02-24T05:57:03"/>
    <s v="USD"/>
    <d v="2020-02-24T00:00:00"/>
    <d v="2020-03-25T00:00:00"/>
    <s v="AMO24022020-1"/>
    <x v="0"/>
    <s v="CHECK"/>
    <s v="Net30"/>
    <m/>
    <x v="3"/>
    <x v="151"/>
    <s v="US-105"/>
    <x v="13"/>
    <s v="[]"/>
    <x v="0"/>
    <x v="0"/>
  </r>
  <r>
    <n v="100"/>
    <x v="1"/>
    <s v="True"/>
    <m/>
    <n v="0"/>
    <n v="0"/>
    <m/>
    <m/>
    <s v="USSI"/>
    <m/>
    <d v="2020-02-23T16:52:09"/>
    <s v="USD"/>
    <d v="2020-02-23T00:00:00"/>
    <d v="2020-03-09T00:00:00"/>
    <s v="AMO240220202-1"/>
    <x v="1"/>
    <s v="CHECK"/>
    <s v="Net15"/>
    <m/>
    <x v="3"/>
    <x v="152"/>
    <s v="US_SI_000006"/>
    <x v="10"/>
    <s v="[]"/>
    <x v="0"/>
    <x v="1"/>
  </r>
  <r>
    <n v="100"/>
    <x v="1"/>
    <s v="True"/>
    <m/>
    <n v="2"/>
    <n v="2"/>
    <s v="2%D30"/>
    <d v="2020-03-24T00:00:00"/>
    <s v="USMF"/>
    <m/>
    <d v="2020-02-23T16:51:54"/>
    <s v="USD"/>
    <d v="2020-02-23T00:00:00"/>
    <d v="2020-02-23T00:00:00"/>
    <s v="AMO23022020-2"/>
    <x v="0"/>
    <s v="BRIDGING"/>
    <m/>
    <m/>
    <x v="2"/>
    <x v="152"/>
    <s v="1002"/>
    <x v="9"/>
    <s v="[]"/>
    <x v="0"/>
    <x v="0"/>
  </r>
  <r>
    <n v="100"/>
    <x v="1"/>
    <s v="True"/>
    <m/>
    <n v="2"/>
    <n v="2"/>
    <s v="2%D30"/>
    <d v="2020-03-21T00:00:00"/>
    <s v="USMF"/>
    <m/>
    <d v="2020-02-20T15:47:16"/>
    <s v="USD"/>
    <d v="2020-02-20T00:00:00"/>
    <d v="2020-02-20T00:00:00"/>
    <s v="AMO-self approval2"/>
    <x v="0"/>
    <s v="BRIDGING"/>
    <m/>
    <m/>
    <x v="1"/>
    <x v="153"/>
    <s v="1002"/>
    <x v="9"/>
    <s v="[]"/>
    <x v="0"/>
    <x v="0"/>
  </r>
  <r>
    <n v="100"/>
    <x v="1"/>
    <s v="True"/>
    <m/>
    <n v="0"/>
    <n v="0"/>
    <m/>
    <m/>
    <s v="USSI"/>
    <m/>
    <d v="2020-02-20T07:23:30"/>
    <s v="USD"/>
    <d v="2020-02-20T00:00:00"/>
    <d v="2020-03-21T00:00:00"/>
    <s v="AMO20022020-01"/>
    <x v="0"/>
    <s v="CHECK"/>
    <s v="Net30"/>
    <m/>
    <x v="4"/>
    <x v="153"/>
    <s v="US_SI_000019"/>
    <x v="3"/>
    <s v="[]"/>
    <x v="0"/>
    <x v="1"/>
  </r>
  <r>
    <n v="100"/>
    <x v="1"/>
    <s v="True"/>
    <m/>
    <n v="0"/>
    <n v="0"/>
    <m/>
    <m/>
    <s v="USSI"/>
    <m/>
    <d v="2020-02-18T17:40:40"/>
    <s v="USD"/>
    <d v="2020-02-18T00:00:00"/>
    <d v="2020-03-19T00:00:00"/>
    <s v="AMO18022020-1"/>
    <x v="0"/>
    <s v="CHECK"/>
    <s v="Net30"/>
    <m/>
    <x v="2"/>
    <x v="154"/>
    <s v="US_SI_000019"/>
    <x v="3"/>
    <s v="[]"/>
    <x v="0"/>
    <x v="1"/>
  </r>
  <r>
    <n v="150"/>
    <x v="52"/>
    <s v="True"/>
    <m/>
    <n v="3"/>
    <n v="3"/>
    <s v="2%D30"/>
    <d v="2020-03-19T00:00:00"/>
    <s v="USMF"/>
    <m/>
    <d v="2020-02-18T17:40:34"/>
    <s v="USD"/>
    <d v="2020-02-18T00:00:00"/>
    <d v="2020-02-18T00:00:00"/>
    <s v="AMO19022020-1"/>
    <x v="0"/>
    <s v="BRIDGING"/>
    <m/>
    <m/>
    <x v="2"/>
    <x v="154"/>
    <s v="1002"/>
    <x v="9"/>
    <s v="[]"/>
    <x v="0"/>
    <x v="0"/>
  </r>
  <r>
    <n v="0"/>
    <x v="24"/>
    <s v="True"/>
    <m/>
    <n v="0"/>
    <n v="0"/>
    <m/>
    <m/>
    <s v="USMF"/>
    <m/>
    <d v="2020-02-18T17:40:27"/>
    <m/>
    <d v="2020-02-18T00:00:00"/>
    <d v="2020-02-18T00:00:00"/>
    <m/>
    <x v="0"/>
    <m/>
    <m/>
    <m/>
    <x v="2"/>
    <x v="154"/>
    <m/>
    <x v="7"/>
    <s v="[]"/>
    <x v="1"/>
    <x v="1"/>
  </r>
  <r>
    <n v="0"/>
    <x v="24"/>
    <s v="True"/>
    <m/>
    <n v="0"/>
    <n v="0"/>
    <m/>
    <m/>
    <s v="USMF"/>
    <m/>
    <d v="2020-02-06T06:23:21"/>
    <m/>
    <d v="2020-02-06T00:00:00"/>
    <d v="2020-02-06T00:00:00"/>
    <m/>
    <x v="0"/>
    <m/>
    <m/>
    <m/>
    <x v="2"/>
    <x v="155"/>
    <m/>
    <x v="7"/>
    <s v="[]"/>
    <x v="1"/>
    <x v="1"/>
  </r>
  <r>
    <n v="0"/>
    <x v="24"/>
    <s v="True"/>
    <m/>
    <n v="0"/>
    <n v="0"/>
    <m/>
    <m/>
    <s v="USMF"/>
    <m/>
    <d v="2020-02-06T06:23:15"/>
    <m/>
    <d v="2020-02-06T00:00:00"/>
    <d v="2020-02-06T00:00:00"/>
    <m/>
    <x v="0"/>
    <m/>
    <m/>
    <m/>
    <x v="2"/>
    <x v="155"/>
    <m/>
    <x v="7"/>
    <s v="[]"/>
    <x v="1"/>
    <x v="1"/>
  </r>
  <r>
    <n v="0"/>
    <x v="24"/>
    <s v="True"/>
    <m/>
    <n v="0"/>
    <n v="0"/>
    <m/>
    <m/>
    <s v="USMF"/>
    <m/>
    <d v="2020-02-06T06:23:09"/>
    <m/>
    <d v="2020-02-06T00:00:00"/>
    <d v="2020-02-06T00:00:00"/>
    <m/>
    <x v="0"/>
    <m/>
    <m/>
    <m/>
    <x v="2"/>
    <x v="155"/>
    <m/>
    <x v="7"/>
    <s v="[]"/>
    <x v="1"/>
    <x v="1"/>
  </r>
  <r>
    <n v="0"/>
    <x v="24"/>
    <s v="True"/>
    <m/>
    <n v="0"/>
    <n v="0"/>
    <m/>
    <m/>
    <s v="USMF"/>
    <m/>
    <d v="2020-02-06T06:23:02"/>
    <m/>
    <d v="2020-02-06T00:00:00"/>
    <d v="2020-02-06T00:00:00"/>
    <m/>
    <x v="0"/>
    <m/>
    <m/>
    <m/>
    <x v="2"/>
    <x v="155"/>
    <m/>
    <x v="7"/>
    <s v="[]"/>
    <x v="1"/>
    <x v="1"/>
  </r>
  <r>
    <n v="19"/>
    <x v="113"/>
    <s v="True"/>
    <m/>
    <n v="0.38"/>
    <n v="0.38"/>
    <s v="2%D30"/>
    <d v="2020-02-26T00:00:00"/>
    <s v="USMF"/>
    <m/>
    <d v="2020-01-27T12:21:12"/>
    <s v="EUR"/>
    <d v="2020-01-27T00:00:00"/>
    <d v="2020-01-27T00:00:00"/>
    <s v="AMO27012020-1"/>
    <x v="1"/>
    <s v="BRIDGING"/>
    <m/>
    <m/>
    <x v="2"/>
    <x v="156"/>
    <s v="1002"/>
    <x v="9"/>
    <s v="[]"/>
    <x v="0"/>
    <x v="0"/>
  </r>
  <r>
    <n v="232.49"/>
    <x v="114"/>
    <s v="True"/>
    <m/>
    <n v="4.6500000000000004"/>
    <n v="4.6500000000000004"/>
    <s v="2%D30"/>
    <d v="2020-02-19T00:00:00"/>
    <s v="USMF"/>
    <m/>
    <d v="2020-01-20T08:24:46"/>
    <s v="USD"/>
    <d v="2020-01-20T00:00:00"/>
    <d v="2020-01-20T00:00:00"/>
    <s v="AMO2012020-8"/>
    <x v="1"/>
    <s v="BRIDGING"/>
    <m/>
    <m/>
    <x v="3"/>
    <x v="157"/>
    <s v="1002"/>
    <x v="9"/>
    <s v="[]"/>
    <x v="0"/>
    <x v="0"/>
  </r>
  <r>
    <n v="232.49"/>
    <x v="114"/>
    <s v="True"/>
    <m/>
    <n v="4.6500000000000004"/>
    <n v="4.6500000000000004"/>
    <s v="2%D30"/>
    <d v="2020-02-19T00:00:00"/>
    <s v="USMF"/>
    <m/>
    <d v="2020-01-20T08:24:40"/>
    <s v="USD"/>
    <d v="2020-01-20T00:00:00"/>
    <d v="2020-01-20T00:00:00"/>
    <s v="AMO20012020-9"/>
    <x v="1"/>
    <s v="BRIDGING"/>
    <m/>
    <m/>
    <x v="3"/>
    <x v="157"/>
    <s v="1002"/>
    <x v="9"/>
    <s v="[]"/>
    <x v="0"/>
    <x v="0"/>
  </r>
  <r>
    <n v="0"/>
    <x v="24"/>
    <s v="True"/>
    <m/>
    <n v="0"/>
    <n v="0"/>
    <m/>
    <m/>
    <s v="USMF"/>
    <m/>
    <d v="2020-01-20T08:24:35"/>
    <m/>
    <d v="2020-01-20T00:00:00"/>
    <d v="2020-01-20T00:00:00"/>
    <m/>
    <x v="0"/>
    <m/>
    <m/>
    <m/>
    <x v="2"/>
    <x v="157"/>
    <m/>
    <x v="7"/>
    <s v="[]"/>
    <x v="1"/>
    <x v="1"/>
  </r>
  <r>
    <n v="0"/>
    <x v="24"/>
    <s v="True"/>
    <m/>
    <n v="0"/>
    <n v="0"/>
    <m/>
    <m/>
    <s v="USMF"/>
    <m/>
    <d v="2020-01-20T08:24:29"/>
    <m/>
    <d v="2020-01-20T00:00:00"/>
    <d v="2020-01-20T00:00:00"/>
    <m/>
    <x v="0"/>
    <m/>
    <m/>
    <m/>
    <x v="2"/>
    <x v="157"/>
    <m/>
    <x v="7"/>
    <s v="[]"/>
    <x v="1"/>
    <x v="1"/>
  </r>
  <r>
    <n v="220"/>
    <x v="115"/>
    <s v="True"/>
    <m/>
    <n v="4.4000000000000004"/>
    <n v="4.4000000000000004"/>
    <s v="2%D30"/>
    <d v="2020-02-19T00:00:00"/>
    <s v="USMF"/>
    <m/>
    <d v="2020-01-20T08:00:52"/>
    <s v="USD"/>
    <d v="2020-01-20T00:00:00"/>
    <d v="2020-01-20T00:00:00"/>
    <s v="AMO20012020-5a"/>
    <x v="1"/>
    <s v="BRIDGING"/>
    <m/>
    <m/>
    <x v="3"/>
    <x v="157"/>
    <s v="1002"/>
    <x v="9"/>
    <s v="[]"/>
    <x v="0"/>
    <x v="0"/>
  </r>
  <r>
    <n v="220"/>
    <x v="115"/>
    <s v="True"/>
    <m/>
    <n v="4.4000000000000004"/>
    <n v="4.4000000000000004"/>
    <s v="2%D30"/>
    <d v="2020-02-19T00:00:00"/>
    <s v="USMF"/>
    <m/>
    <d v="2020-01-20T08:00:46"/>
    <s v="USD"/>
    <d v="2020-01-20T00:00:00"/>
    <d v="2020-01-20T00:00:00"/>
    <s v="AMO20012020-5"/>
    <x v="1"/>
    <s v="BRIDGING"/>
    <m/>
    <m/>
    <x v="3"/>
    <x v="157"/>
    <s v="1002"/>
    <x v="9"/>
    <s v="[]"/>
    <x v="0"/>
    <x v="0"/>
  </r>
  <r>
    <n v="220"/>
    <x v="115"/>
    <s v="True"/>
    <m/>
    <n v="4.4000000000000004"/>
    <n v="4.4000000000000004"/>
    <s v="2%D30"/>
    <d v="2020-02-19T00:00:00"/>
    <s v="USMF"/>
    <m/>
    <d v="2020-01-20T08:00:40"/>
    <s v="USD"/>
    <d v="2020-01-20T00:00:00"/>
    <d v="2020-01-20T00:00:00"/>
    <s v="AMO20012020-6"/>
    <x v="1"/>
    <s v="BRIDGING"/>
    <m/>
    <m/>
    <x v="1"/>
    <x v="157"/>
    <s v="1002"/>
    <x v="9"/>
    <s v="[]"/>
    <x v="0"/>
    <x v="0"/>
  </r>
  <r>
    <n v="220"/>
    <x v="115"/>
    <s v="True"/>
    <m/>
    <n v="4.4000000000000004"/>
    <n v="4.4000000000000004"/>
    <s v="2%D30"/>
    <d v="2020-02-19T00:00:00"/>
    <s v="USMF"/>
    <m/>
    <d v="2020-01-20T08:00:35"/>
    <s v="USD"/>
    <d v="2020-01-20T00:00:00"/>
    <d v="2020-01-20T00:00:00"/>
    <s v="AMO20012020-7"/>
    <x v="1"/>
    <s v="BRIDGING"/>
    <m/>
    <m/>
    <x v="3"/>
    <x v="157"/>
    <s v="1002"/>
    <x v="9"/>
    <s v="[]"/>
    <x v="0"/>
    <x v="0"/>
  </r>
  <r>
    <n v="220"/>
    <x v="115"/>
    <s v="True"/>
    <m/>
    <n v="4.4000000000000004"/>
    <n v="4.4000000000000004"/>
    <s v="2%D30"/>
    <d v="2020-02-19T00:00:00"/>
    <s v="USMF"/>
    <m/>
    <d v="2020-01-20T07:17:11"/>
    <s v="USD"/>
    <d v="2020-01-20T00:00:00"/>
    <d v="2020-01-20T00:00:00"/>
    <s v="AMO20012020-1"/>
    <x v="1"/>
    <s v="BRIDGING"/>
    <m/>
    <m/>
    <x v="3"/>
    <x v="157"/>
    <s v="1002"/>
    <x v="9"/>
    <s v="[]"/>
    <x v="0"/>
    <x v="0"/>
  </r>
  <r>
    <n v="344.75"/>
    <x v="116"/>
    <s v="True"/>
    <m/>
    <n v="6.9"/>
    <n v="6.9"/>
    <s v="2%D30"/>
    <d v="2020-02-19T00:00:00"/>
    <s v="USMF"/>
    <m/>
    <d v="2020-01-20T07:17:05"/>
    <s v="USD"/>
    <d v="2020-01-20T00:00:00"/>
    <d v="2020-01-20T00:00:00"/>
    <s v="AMO20012020-02"/>
    <x v="1"/>
    <s v="BRIDGING"/>
    <m/>
    <m/>
    <x v="3"/>
    <x v="157"/>
    <s v="1002"/>
    <x v="9"/>
    <s v="[]"/>
    <x v="0"/>
    <x v="0"/>
  </r>
  <r>
    <n v="220"/>
    <x v="115"/>
    <s v="True"/>
    <m/>
    <n v="4.4000000000000004"/>
    <n v="4.4000000000000004"/>
    <s v="2%D30"/>
    <d v="2020-02-19T00:00:00"/>
    <s v="USMF"/>
    <m/>
    <d v="2020-01-20T07:17:00"/>
    <s v="USD"/>
    <d v="2020-01-20T00:00:00"/>
    <d v="2020-01-20T00:00:00"/>
    <s v="AMO20012020-3"/>
    <x v="1"/>
    <s v="BRIDGING"/>
    <m/>
    <m/>
    <x v="3"/>
    <x v="157"/>
    <s v="1002"/>
    <x v="9"/>
    <s v="[]"/>
    <x v="0"/>
    <x v="0"/>
  </r>
  <r>
    <n v="220"/>
    <x v="115"/>
    <s v="True"/>
    <m/>
    <n v="4.4000000000000004"/>
    <n v="4.4000000000000004"/>
    <s v="2%D30"/>
    <d v="2020-02-19T00:00:00"/>
    <s v="USMF"/>
    <m/>
    <d v="2020-01-20T07:16:54"/>
    <s v="USD"/>
    <d v="2020-01-20T00:00:00"/>
    <d v="2020-01-20T00:00:00"/>
    <s v="AMO20012020-4"/>
    <x v="1"/>
    <s v="BRIDGING"/>
    <m/>
    <m/>
    <x v="3"/>
    <x v="157"/>
    <s v="1002"/>
    <x v="9"/>
    <s v="[]"/>
    <x v="0"/>
    <x v="0"/>
  </r>
  <r>
    <n v="1"/>
    <x v="29"/>
    <s v="True"/>
    <m/>
    <n v="0.02"/>
    <n v="0.02"/>
    <s v="2%D30"/>
    <d v="2020-02-13T00:00:00"/>
    <s v="USMF"/>
    <m/>
    <d v="2020-01-14T08:51:38"/>
    <s v="USD"/>
    <d v="2020-01-14T00:00:00"/>
    <d v="2020-01-14T00:00:00"/>
    <s v="AMO14012019-02"/>
    <x v="1"/>
    <s v="BRIDGING"/>
    <m/>
    <m/>
    <x v="2"/>
    <x v="158"/>
    <s v="1002"/>
    <x v="9"/>
    <s v="[]"/>
    <x v="0"/>
    <x v="0"/>
  </r>
  <r>
    <n v="100"/>
    <x v="1"/>
    <s v="True"/>
    <m/>
    <n v="2"/>
    <n v="2"/>
    <s v="2%D30"/>
    <d v="2020-02-12T00:00:00"/>
    <s v="USMF"/>
    <m/>
    <d v="2020-01-13T10:39:15"/>
    <s v="USD"/>
    <d v="2020-01-13T00:00:00"/>
    <d v="2020-01-13T00:00:00"/>
    <s v="AMO13012019-VAL"/>
    <x v="0"/>
    <s v="BRIDGING"/>
    <m/>
    <m/>
    <x v="2"/>
    <x v="159"/>
    <s v="1002"/>
    <x v="9"/>
    <s v="[]"/>
    <x v="0"/>
    <x v="0"/>
  </r>
  <r>
    <n v="454"/>
    <x v="117"/>
    <s v="True"/>
    <m/>
    <n v="9.08"/>
    <n v="9.08"/>
    <s v="2%D30"/>
    <d v="2020-02-09T00:00:00"/>
    <s v="USMF"/>
    <m/>
    <d v="2020-01-10T14:05:20"/>
    <s v="EUR"/>
    <d v="2020-01-10T00:00:00"/>
    <d v="2020-02-22T00:00:00"/>
    <s v="AMO73672"/>
    <x v="0"/>
    <s v="BRIDGING"/>
    <m/>
    <s v="8145080"/>
    <x v="2"/>
    <x v="160"/>
    <s v="1002"/>
    <x v="9"/>
    <s v="[]"/>
    <x v="0"/>
    <x v="0"/>
  </r>
  <r>
    <n v="454"/>
    <x v="117"/>
    <s v="True"/>
    <m/>
    <n v="9.08"/>
    <n v="9.08"/>
    <s v="2%D30"/>
    <d v="2020-02-09T00:00:00"/>
    <s v="USMF"/>
    <m/>
    <d v="2020-01-10T13:48:20"/>
    <s v="EUR"/>
    <d v="2020-01-10T00:00:00"/>
    <d v="2020-02-22T00:00:00"/>
    <s v="AMO16"/>
    <x v="0"/>
    <s v="BRIDGING"/>
    <m/>
    <s v="8145080"/>
    <x v="2"/>
    <x v="160"/>
    <s v="1002"/>
    <x v="9"/>
    <s v="[]"/>
    <x v="0"/>
    <x v="0"/>
  </r>
  <r>
    <n v="300"/>
    <x v="64"/>
    <s v="True"/>
    <m/>
    <n v="6"/>
    <n v="6"/>
    <s v="2%D30"/>
    <d v="2020-02-09T00:00:00"/>
    <s v="USMF"/>
    <m/>
    <d v="2020-01-10T11:29:21"/>
    <s v="USD"/>
    <d v="2020-01-10T00:00:00"/>
    <d v="2020-01-10T00:00:00"/>
    <s v="AMO10012019-22"/>
    <x v="0"/>
    <s v="BRIDGING"/>
    <m/>
    <m/>
    <x v="2"/>
    <x v="160"/>
    <s v="1002"/>
    <x v="9"/>
    <s v="[]"/>
    <x v="0"/>
    <x v="0"/>
  </r>
  <r>
    <n v="120"/>
    <x v="41"/>
    <s v="True"/>
    <m/>
    <n v="2.4"/>
    <n v="2.4"/>
    <s v="2%D30"/>
    <d v="2020-02-09T00:00:00"/>
    <s v="USMF"/>
    <m/>
    <d v="2020-01-10T11:29:15"/>
    <s v="USD"/>
    <d v="2020-01-10T00:00:00"/>
    <d v="2020-01-10T00:00:00"/>
    <s v="AMO14012020-11"/>
    <x v="0"/>
    <s v="BRIDGING"/>
    <m/>
    <m/>
    <x v="1"/>
    <x v="160"/>
    <s v="1002"/>
    <x v="9"/>
    <s v="[]"/>
    <x v="0"/>
    <x v="0"/>
  </r>
  <r>
    <n v="0"/>
    <x v="24"/>
    <s v="True"/>
    <m/>
    <n v="0"/>
    <n v="0"/>
    <m/>
    <m/>
    <s v="USMF"/>
    <m/>
    <d v="2020-01-10T11:29:10"/>
    <m/>
    <d v="2020-01-10T00:00:00"/>
    <d v="2020-01-10T00:00:00"/>
    <m/>
    <x v="0"/>
    <m/>
    <m/>
    <m/>
    <x v="2"/>
    <x v="160"/>
    <m/>
    <x v="7"/>
    <s v="[]"/>
    <x v="1"/>
    <x v="1"/>
  </r>
  <r>
    <n v="23"/>
    <x v="118"/>
    <s v="True"/>
    <m/>
    <n v="0.46"/>
    <n v="0.46"/>
    <s v="2%D60"/>
    <d v="2020-03-10T00:00:00"/>
    <s v="USMF"/>
    <m/>
    <d v="2020-01-10T11:29:04"/>
    <s v="EUR"/>
    <d v="2020-01-10T00:00:00"/>
    <d v="2020-05-01T00:00:00"/>
    <s v="ESATEST1"/>
    <x v="0"/>
    <s v="CHECK"/>
    <s v="Net30"/>
    <m/>
    <x v="2"/>
    <x v="160"/>
    <s v="US-105"/>
    <x v="13"/>
    <s v="[]"/>
    <x v="0"/>
    <x v="0"/>
  </r>
  <r>
    <n v="0"/>
    <x v="24"/>
    <s v="True"/>
    <m/>
    <n v="0"/>
    <n v="0"/>
    <m/>
    <m/>
    <s v="USMF"/>
    <m/>
    <d v="2020-01-03T12:56:08"/>
    <m/>
    <d v="2020-01-03T00:00:00"/>
    <d v="2020-01-03T00:00:00"/>
    <s v="AMO09012019-1"/>
    <x v="0"/>
    <m/>
    <m/>
    <m/>
    <x v="2"/>
    <x v="161"/>
    <m/>
    <x v="7"/>
    <s v="[]"/>
    <x v="1"/>
    <x v="1"/>
  </r>
  <r>
    <n v="0"/>
    <x v="24"/>
    <s v="True"/>
    <m/>
    <n v="0"/>
    <n v="0"/>
    <m/>
    <m/>
    <s v="USMF"/>
    <m/>
    <d v="2020-01-03T12:56:02"/>
    <m/>
    <d v="2020-01-03T00:00:00"/>
    <d v="2020-01-03T00:00:00"/>
    <m/>
    <x v="0"/>
    <m/>
    <m/>
    <m/>
    <x v="2"/>
    <x v="161"/>
    <m/>
    <x v="7"/>
    <s v="[]"/>
    <x v="1"/>
    <x v="1"/>
  </r>
  <r>
    <n v="0"/>
    <x v="24"/>
    <s v="True"/>
    <m/>
    <n v="0"/>
    <n v="0"/>
    <m/>
    <m/>
    <s v="USMF"/>
    <m/>
    <d v="2020-01-03T12:55:55"/>
    <m/>
    <d v="2020-01-03T00:00:00"/>
    <d v="2020-01-03T00:00:00"/>
    <m/>
    <x v="0"/>
    <m/>
    <m/>
    <m/>
    <x v="2"/>
    <x v="161"/>
    <m/>
    <x v="7"/>
    <s v="[]"/>
    <x v="1"/>
    <x v="1"/>
  </r>
  <r>
    <n v="0"/>
    <x v="24"/>
    <s v="True"/>
    <m/>
    <n v="0"/>
    <n v="0"/>
    <m/>
    <m/>
    <s v="USMF"/>
    <m/>
    <d v="2020-01-03T12:55:47"/>
    <m/>
    <d v="2020-01-03T00:00:00"/>
    <d v="2020-01-03T00:00:00"/>
    <m/>
    <x v="0"/>
    <m/>
    <m/>
    <m/>
    <x v="2"/>
    <x v="161"/>
    <m/>
    <x v="7"/>
    <s v="[]"/>
    <x v="1"/>
    <x v="1"/>
  </r>
  <r>
    <n v="100"/>
    <x v="1"/>
    <s v="True"/>
    <m/>
    <n v="2"/>
    <n v="2"/>
    <s v="2%D30"/>
    <d v="2020-02-01T00:00:00"/>
    <s v="USMF"/>
    <m/>
    <d v="2020-01-02T06:27:26"/>
    <s v="USD"/>
    <d v="2020-01-02T00:00:00"/>
    <d v="2020-01-02T00:00:00"/>
    <s v="AMO02012020-1"/>
    <x v="0"/>
    <s v="BRIDGING"/>
    <m/>
    <m/>
    <x v="3"/>
    <x v="162"/>
    <s v="1002"/>
    <x v="9"/>
    <s v="[]"/>
    <x v="0"/>
    <x v="0"/>
  </r>
  <r>
    <n v="1"/>
    <x v="29"/>
    <s v="True"/>
    <m/>
    <n v="0.02"/>
    <n v="0.02"/>
    <s v="2%D30"/>
    <d v="2020-02-01T00:00:00"/>
    <s v="USMF"/>
    <m/>
    <d v="2020-01-02T06:27:20"/>
    <s v="USD"/>
    <d v="2020-01-02T00:00:00"/>
    <d v="2020-01-02T00:00:00"/>
    <s v="AMO02012020-2"/>
    <x v="0"/>
    <s v="BRIDGING"/>
    <m/>
    <m/>
    <x v="3"/>
    <x v="162"/>
    <s v="1002"/>
    <x v="9"/>
    <s v="[]"/>
    <x v="0"/>
    <x v="0"/>
  </r>
  <r>
    <n v="1"/>
    <x v="29"/>
    <s v="True"/>
    <m/>
    <n v="0"/>
    <n v="0"/>
    <m/>
    <m/>
    <s v="USMF"/>
    <m/>
    <d v="2020-01-02T06:27:14"/>
    <s v="USD"/>
    <d v="2020-01-02T00:00:00"/>
    <d v="2020-01-02T00:00:00"/>
    <s v="AMO41111"/>
    <x v="0"/>
    <s v="BRIDGING"/>
    <m/>
    <m/>
    <x v="2"/>
    <x v="162"/>
    <s v="1002"/>
    <x v="9"/>
    <s v="[]"/>
    <x v="0"/>
    <x v="1"/>
  </r>
  <r>
    <n v="1"/>
    <x v="29"/>
    <s v="True"/>
    <m/>
    <n v="0.02"/>
    <n v="0.02"/>
    <s v="2%D30"/>
    <d v="2020-02-01T00:00:00"/>
    <s v="USMF"/>
    <m/>
    <d v="2020-01-02T06:27:06"/>
    <s v="USD"/>
    <d v="2020-01-02T00:00:00"/>
    <d v="2020-01-02T00:00:00"/>
    <s v="AMO02012019-4"/>
    <x v="0"/>
    <s v="BRIDGING"/>
    <m/>
    <m/>
    <x v="3"/>
    <x v="162"/>
    <s v="1002"/>
    <x v="9"/>
    <s v="[]"/>
    <x v="0"/>
    <x v="0"/>
  </r>
  <r>
    <n v="150"/>
    <x v="52"/>
    <s v="True"/>
    <m/>
    <n v="6"/>
    <n v="6"/>
    <s v="4%D20"/>
    <d v="2020-01-23T00:00:00"/>
    <s v="USMF"/>
    <m/>
    <d v="2019-12-30T12:20:44"/>
    <s v="EUR"/>
    <d v="2020-01-03T00:00:00"/>
    <d v="2020-02-02T00:00:00"/>
    <s v="amo"/>
    <x v="0"/>
    <s v="PDC"/>
    <s v="Net30"/>
    <m/>
    <x v="2"/>
    <x v="161"/>
    <s v="1001"/>
    <x v="11"/>
    <s v="[]"/>
    <x v="0"/>
    <x v="0"/>
  </r>
  <r>
    <n v="100"/>
    <x v="1"/>
    <s v="True"/>
    <m/>
    <n v="0"/>
    <n v="0"/>
    <m/>
    <m/>
    <s v="DEMF"/>
    <m/>
    <d v="2019-12-23T12:38:20"/>
    <s v="USD"/>
    <d v="2019-12-23T00:00:00"/>
    <d v="2020-01-22T00:00:00"/>
    <s v="AMO23122019-1"/>
    <x v="0"/>
    <s v="SEPA CT"/>
    <s v="Net30"/>
    <m/>
    <x v="3"/>
    <x v="163"/>
    <s v="1002"/>
    <x v="9"/>
    <s v="[]"/>
    <x v="0"/>
    <x v="1"/>
  </r>
  <r>
    <n v="1500"/>
    <x v="119"/>
    <s v="True"/>
    <m/>
    <n v="7.5"/>
    <n v="7.5"/>
    <s v="0.5%D10"/>
    <d v="2019-12-23T00:00:00"/>
    <s v="USMF"/>
    <s v="Test7260/400"/>
    <d v="2019-12-13T09:47:22"/>
    <s v="USD"/>
    <d v="2019-12-13T00:00:00"/>
    <d v="2020-01-13T00:00:00"/>
    <s v="LINK100"/>
    <x v="0"/>
    <s v="CHECK"/>
    <s v="Net30"/>
    <s v="11223344556677889900112233"/>
    <x v="3"/>
    <x v="164"/>
    <s v="1001"/>
    <x v="11"/>
    <s v="[]"/>
    <x v="0"/>
    <x v="0"/>
  </r>
  <r>
    <n v="100"/>
    <x v="1"/>
    <s v="True"/>
    <m/>
    <n v="1"/>
    <n v="1"/>
    <s v="1%D07"/>
    <d v="2020-02-03T00:00:00"/>
    <s v="USMF"/>
    <m/>
    <d v="2019-11-14T11:43:58"/>
    <s v="EUR"/>
    <d v="2020-01-27T00:00:00"/>
    <d v="2020-01-27T00:00:00"/>
    <s v="hr-closed1"/>
    <x v="0"/>
    <s v="CHECK"/>
    <s v="Cash"/>
    <m/>
    <x v="2"/>
    <x v="156"/>
    <s v="1001"/>
    <x v="11"/>
    <s v="[]"/>
    <x v="0"/>
    <x v="0"/>
  </r>
  <r>
    <n v="1500"/>
    <x v="119"/>
    <s v="True"/>
    <m/>
    <n v="0"/>
    <n v="0"/>
    <m/>
    <m/>
    <s v="USMF"/>
    <s v="Test7260/400"/>
    <d v="2019-10-31T13:10:11"/>
    <s v="USD"/>
    <d v="2019-12-13T00:00:00"/>
    <d v="2019-12-31T00:00:00"/>
    <s v="LINK100"/>
    <x v="0"/>
    <s v="BRIDGING"/>
    <s v="Net30"/>
    <s v="110347518395504"/>
    <x v="3"/>
    <x v="164"/>
    <s v="104"/>
    <x v="19"/>
    <s v="[]"/>
    <x v="0"/>
    <x v="1"/>
  </r>
  <r>
    <n v="100"/>
    <x v="1"/>
    <s v="True"/>
    <m/>
    <n v="0"/>
    <n v="0"/>
    <m/>
    <m/>
    <s v="USMF"/>
    <s v="Test7260/400"/>
    <d v="2019-10-31T13:09:10"/>
    <s v="USD"/>
    <d v="2020-08-10T00:00:00"/>
    <d v="2020-09-09T00:00:00"/>
    <s v="AMOOOtak"/>
    <x v="0"/>
    <s v="ELECTRONIC"/>
    <s v="Net30"/>
    <m/>
    <x v="2"/>
    <x v="83"/>
    <s v="JULIAF"/>
    <x v="20"/>
    <s v="[]"/>
    <x v="0"/>
    <x v="1"/>
  </r>
  <r>
    <n v="100.49"/>
    <x v="120"/>
    <s v="True"/>
    <m/>
    <n v="2.0099999999999998"/>
    <n v="2.0099999999999998"/>
    <s v="2%D10"/>
    <d v="2020-02-11T00:00:00"/>
    <s v="USMF"/>
    <s v="Test7260/400"/>
    <d v="2019-10-31T09:46:06"/>
    <s v="USD"/>
    <d v="2020-02-01T00:00:00"/>
    <d v="2020-03-02T00:00:00"/>
    <s v="AppLimit2"/>
    <x v="0"/>
    <s v="BRIDGING"/>
    <s v="Net30"/>
    <s v="110347518395504"/>
    <x v="2"/>
    <x v="165"/>
    <s v="US-111"/>
    <x v="0"/>
    <s v="[{&quot;comment&quot;:&quot;Please CHECK&quot;,&quot;creator&quot;:&quot;Chandrashekara Siddappa&quot;,&quot;timeStamp&quot;:&quot;2020-03-02T07:01:31.956&quot;},{&quot;comment&quot;:&quot;Test\n&quot;,&quot;creator&quot;:&quot;Suvi Vesterinen&quot;,&quot;timeStamp&quot;:&quot;2020-05-04T14:39:49.895&quot;}]"/>
    <x v="0"/>
    <x v="2"/>
  </r>
  <r>
    <n v="100"/>
    <x v="1"/>
    <s v="True"/>
    <m/>
    <n v="0.5"/>
    <n v="0.5"/>
    <s v="0.5%D10"/>
    <d v="2020-01-24T00:00:00"/>
    <s v="USMF"/>
    <s v="Test7260/400"/>
    <d v="2019-10-22T10:56:48"/>
    <s v="EUR"/>
    <d v="2020-01-14T00:00:00"/>
    <d v="2020-01-16T00:00:00"/>
    <s v="app"/>
    <x v="1"/>
    <s v="CHECK"/>
    <s v="Net30"/>
    <s v="110347518395504"/>
    <x v="2"/>
    <x v="158"/>
    <s v="1001"/>
    <x v="11"/>
    <s v="[{&quot;comment&quot;:&quot;Please review&quot;,&quot;creator&quot;:&quot;Badarinath Raghunath&quot;,&quot;timeStamp&quot;:&quot;2020-01-15T10:19:32.931&quot;},{&quot;comment&quot;:&quot;Rgu&quot;,&quot;creator&quot;:&quot;Badarinath Raghunath&quot;,&quot;timeStamp&quot;:&quot;2020-09-02T19:44:45.643&quot;},{&quot;comment&quot;:&quot;Child2&quot;,&quot;creator&quot;:&quot;Badarinath Raghunath&quot;,&quot;timeStamp&quot;:&quot;2020-09-02T20:18:46.527&quot;},{&quot;comment&quot;:&quot;Ryyy&quot;,&quot;creator&quot;:&quot;Badarinath Raghunath&quot;,&quot;timeStamp&quot;:&quot;2020-09-02T19:55:29.998&quot;},{&quot;comment&quot;:&quot;tri1&quot;,&quot;creator&quot;:&quot;Badarinath Raghunath&quot;,&quot;timeStamp&quot;:&quot;2020-09-02T20:33:18.727&quot;},{&quot;comment&quot;:&quot;G&quot;,&quot;creator&quot;:&quot;Badarinath Raghunath&quot;,&quot;timeStamp&quot;:&quot;2020-09-03T06:34:17.607&quot;},{&quot;comment&quot;:&quot;Hello&quot;,&quot;creator&quot;:&quot;Badarinath Raghunath&quot;,&quot;timeStamp&quot;:&quot;2020-09-18T10:56:27.456&quot;},{&quot;comment&quot;:&quot;Please CHECK&quot;,&quot;creator&quot;:&quot;Badarinath Raghunath&quot;,&quot;timeStamp&quot;:&quot;2020-09-18T11:47:51.745&quot;},{&quot;comment&quot;:&quot;Hello&quot;,&quot;creator&quot;:&quot;Badarinath Raghunath&quot;,&quot;timeStamp&quot;:&quot;2020-09-18T10:56:27.835&quot;}]"/>
    <x v="0"/>
    <x v="0"/>
  </r>
  <r>
    <n v="100"/>
    <x v="1"/>
    <s v="True"/>
    <m/>
    <n v="2"/>
    <n v="2"/>
    <s v="2%D10"/>
    <d v="2020-01-23T00:00:00"/>
    <s v="USMF"/>
    <s v="Test7260/400"/>
    <d v="2019-10-22T10:19:31"/>
    <s v="EUR"/>
    <d v="2020-01-13T00:00:00"/>
    <d v="2020-02-12T00:00:00"/>
    <s v="Test_Yesterday"/>
    <x v="0"/>
    <s v="CHECK"/>
    <s v="Net30"/>
    <s v="110347518395504"/>
    <x v="4"/>
    <x v="159"/>
    <s v="US-111"/>
    <x v="0"/>
    <s v="[{&quot;comment&quot;:&quot;Please review&quot;,&quot;creator&quot;:&quot;Badarinath Raghunath&quot;,&quot;timeStamp&quot;:&quot;2020-01-15T10:19:13.952&quot;}]"/>
    <x v="0"/>
    <x v="0"/>
  </r>
  <r>
    <n v="10"/>
    <x v="46"/>
    <s v="True"/>
    <s v="USD1"/>
    <n v="0.2"/>
    <n v="0.2"/>
    <s v="2%D30"/>
    <d v="2014-05-01T00:00:00"/>
    <s v="USMF"/>
    <s v="Test7260/400"/>
    <d v="2019-09-10T07:00:44"/>
    <s v="EUR"/>
    <d v="2020-06-19T00:00:00"/>
    <d v="2020-06-29T00:00:00"/>
    <s v="Tmrw"/>
    <x v="0"/>
    <m/>
    <s v="Net10"/>
    <s v="110347518395504"/>
    <x v="4"/>
    <x v="103"/>
    <s v="1002"/>
    <x v="9"/>
    <s v="[{&quot;comment&quot;:&quot;Jj\n&quot;,&quot;creator&quot;:&quot;Badarinath Raghunath&quot;,&quot;timeStamp&quot;:&quot;2020-06-29T11:48:17.424&quot;},{&quot;comment&quot;:&quot;Enter new comment...&quot;,&quot;creator&quot;:&quot;Badarinath Raghunath&quot;,&quot;timeStamp&quot;:&quot;2020-09-29T10:31:25.701&quot;},{&quot;comment&quot;:&quot;test&quot;,&quot;creator&quot;:&quot;Badarinath Raghunath&quot;,&quot;timeStamp&quot;:&quot;2020-09-29T11:02:27.167&quot;},{&quot;comment&quot;:&quot;Test 1 &quot;,&quot;creator&quot;:&quot;Badarinath Raghunath&quot;,&quot;timeStamp&quot;:&quot;2020-09-29T11:37:49.668&quot;},{&quot;comment&quot;:&quot;Ssghk&quot;,&quot;creator&quot;:&quot;Badarinath Raghunath&quot;,&quot;timeStamp&quot;:&quot;2020-09-29T11:50:08.532&quot;},{&quot;comment&quot;:&quot;Close test&quot;,&quot;creator&quot;:&quot;Badarinath Raghunath&quot;,&quot;timeStamp&quot;:&quot;2020-09-29T11:51:49.19&quot;},{&quot;comment&quot;:&quot;Test&quot;,&quot;creator&quot;:&quot;Badarinath Raghunath&quot;,&quot;timeStamp&quot;:&quot;2020-09-29T12:08:39.287&quot;},{&quot;comment&quot;:&quot;test&quot;,&quot;creator&quot;:&quot;Badarinath Raghunath&quot;,&quot;timeStamp&quot;:&quot;2020-09-29T10:39:46.325&quot;},{&quot;comment&quot;:&quot;Test&quot;,&quot;creator&quot;:&quot;Badarinath Raghunath&quot;,&quot;timeStamp&quot;:&quot;2020-09-29T10:53:04.198&quot;},{&quot;comment&quot;:&quot;Eerggvhks &quot;,&quot;creator&quot;:&quot;Badarinath Raghunath&quot;,&quot;timeStamp&quot;:&quot;2020-09-29T11:37:30.939&quot;},{&quot;comment&quot;:&quot;Test after static&quot;,&quot;creator&quot;:&quot;Badarinath Raghunath&quot;,&quot;timeStamp&quot;:&quot;2020-09-29T11:50:57.979&quot;},{&quot;comment&quot;:&quot;Test before static &quot;,&quot;creator&quot;:&quot;Badarinath Raghunath&quot;,&quot;timeStamp&quot;:&quot;2020-09-29T11:40:56.789&quot;},{&quot;comment&quot;:&quot;Enter new comment...&quot;,&quot;creator&quot;:&quot;Badarinath Raghunath&quot;,&quot;timeStamp&quot;:&quot;2020-09-30T06:43:26.253&quot;},{&quot;comment&quot;:&quot;CHECK&quot;,&quot;creator&quot;:&quot;Badarinath Raghunath&quot;,&quot;timeStamp&quot;:&quot;2020-09-30T06:59:08.217&quot;},{&quot;comment&quot;:&quot;okays&quot;,&quot;creator&quot;:&quot;Badarinath Raghunath&quot;,&quot;timeStamp&quot;:&quot;2020-09-30T06:58:34.327&quot;},{&quot;comment&quot;:&quot;Final CHECK&quot;,&quot;creator&quot;:&quot;Badarinath Raghunath&quot;,&quot;timeStamp&quot;:&quot;2020-09-30T07:32:02.1&quot;},{&quot;comment&quot;:&quot;Test&quot;,&quot;creator&quot;:&quot;Badarinath Raghunath&quot;,&quot;timeStamp&quot;:&quot;2020-10-15T08:40:09.434&quot;},{&quot;comment&quot;:&quot;Test&quot;,&quot;creator&quot;:&quot;Badarinath Raghunath&quot;,&quot;timeStamp&quot;:&quot;2020-10-29T10:40:22.133&quot;},{&quot;comment&quot;:&quot;test&quot;,&quot;creator&quot;:&quot;Badarinath Raghunath&quot;,&quot;timeStamp&quot;:&quot;2020-11-19T10:58:59.444&quot;},{&quot;comment&quot;:&quot;Tyy&quot;,&quot;creator&quot;:&quot;Badarinath Raghunath&quot;,&quot;timeStamp&quot;:&quot;2020-11-26T13:26:05.464&quot;},{&quot;comment&quot;:&quot;Rrr&quot;,&quot;creator&quot;:&quot;Badarinath Raghunath&quot;,&quot;timeStamp&quot;:&quot;2020-11-26T13:32:50.582&quot;},{&quot;comment&quot;:&quot;Ddd&quot;,&quot;creator&quot;:&quot;Badarinath Raghunath&quot;,&quot;timeStamp&quot;:&quot;2020-11-26T13:33:14.544&quot;}]"/>
    <x v="0"/>
    <x v="2"/>
  </r>
  <r>
    <n v="971.56"/>
    <x v="121"/>
    <s v="True"/>
    <m/>
    <n v="0"/>
    <n v="0"/>
    <m/>
    <m/>
    <s v="USMF"/>
    <s v="7260/400"/>
    <d v="2019-09-04T20:58:48"/>
    <s v="USD"/>
    <d v="2018-11-02T00:00:00"/>
    <d v="2020-12-01T00:00:00"/>
    <s v="Sample-invoice_automation"/>
    <x v="0"/>
    <m/>
    <m/>
    <s v="110347518395504"/>
    <x v="2"/>
    <x v="0"/>
    <m/>
    <x v="7"/>
    <s v="[]"/>
    <x v="0"/>
    <x v="1"/>
  </r>
  <r>
    <n v="200"/>
    <x v="20"/>
    <s v="True"/>
    <m/>
    <n v="1"/>
    <n v="1"/>
    <s v="0.5%D30"/>
    <d v="2020-02-12T00:00:00"/>
    <s v="USMF"/>
    <s v="Test7260/400"/>
    <d v="2019-08-14T11:17:51"/>
    <s v="USD"/>
    <d v="2020-01-13T00:00:00"/>
    <d v="2020-02-12T00:00:00"/>
    <s v="test+dby"/>
    <x v="0"/>
    <s v="CHECK"/>
    <s v="Net30"/>
    <s v="110347518395504"/>
    <x v="4"/>
    <x v="159"/>
    <s v="US-108"/>
    <x v="21"/>
    <s v="[{&quot;comment&quot;:&quot;Hello&quot;,&quot;creator&quot;:&quot;Badarinath Raghunath&quot;,&quot;timeStamp&quot;:&quot;2020-01-14T06:28:47.299&quot;},{&quot;comment&quot;:&quot;Ghh&quot;,&quot;creator&quot;:&quot;Badarinath Raghunath&quot;,&quot;timeStamp&quot;:&quot;2020-01-14T06:28:53.735&quot;},{&quot;comment&quot;:&quot;Hhhh&quot;,&quot;creator&quot;:&quot;Badarinath Raghunath&quot;,&quot;timeStamp&quot;:&quot;2020-01-14T06:28:57.624&quot;}]"/>
    <x v="0"/>
    <x v="0"/>
  </r>
  <r>
    <n v="200"/>
    <x v="20"/>
    <s v="True"/>
    <m/>
    <n v="4"/>
    <n v="4"/>
    <s v="2%D30"/>
    <d v="2020-05-01T00:00:00"/>
    <s v="USMF"/>
    <s v="Test7260/400"/>
    <d v="2019-08-14T09:31:43"/>
    <s v="USD"/>
    <d v="2020-04-01T00:00:00"/>
    <d v="2020-05-01T00:00:00"/>
    <s v="Aug141"/>
    <x v="0"/>
    <s v="BRIDGING"/>
    <m/>
    <s v="110347518395504"/>
    <x v="2"/>
    <x v="139"/>
    <s v="1002"/>
    <x v="9"/>
    <s v="[]"/>
    <x v="0"/>
    <x v="0"/>
  </r>
  <r>
    <n v="200"/>
    <x v="20"/>
    <s v="True"/>
    <s v="GB"/>
    <n v="8"/>
    <n v="8"/>
    <s v="4%D10"/>
    <d v="2020-01-26T00:00:00"/>
    <s v="USMF"/>
    <s v="Test7260/400"/>
    <d v="2019-08-12T11:50:11"/>
    <s v="USD"/>
    <d v="2020-01-16T00:00:00"/>
    <d v="2020-02-15T00:00:00"/>
    <s v="test_dot"/>
    <x v="0"/>
    <s v="ELECTRONIC"/>
    <s v="Net30"/>
    <s v="110347518395504"/>
    <x v="4"/>
    <x v="166"/>
    <s v="CN-001"/>
    <x v="17"/>
    <s v="[]"/>
    <x v="0"/>
    <x v="0"/>
  </r>
  <r>
    <n v="971.56"/>
    <x v="121"/>
    <s v="True"/>
    <s v="USD1"/>
    <n v="4.8600000000000003"/>
    <n v="4.8600000000000003"/>
    <s v="0.5%D10"/>
    <d v="2020-06-09T00:00:00"/>
    <s v="USMF"/>
    <s v="7260/400"/>
    <d v="2019-07-19T14:43:08"/>
    <s v="USD"/>
    <d v="2020-05-30T00:00:00"/>
    <d v="2020-06-29T00:00:00"/>
    <s v="Today"/>
    <x v="0"/>
    <s v="CHECK"/>
    <s v="Net30"/>
    <s v="110347518395504"/>
    <x v="1"/>
    <x v="167"/>
    <s v="1001"/>
    <x v="11"/>
    <s v="[]"/>
    <x v="0"/>
    <x v="0"/>
  </r>
  <r>
    <n v="2"/>
    <x v="122"/>
    <s v="True"/>
    <m/>
    <n v="0.04"/>
    <n v="0.04"/>
    <s v="2%D30"/>
    <d v="2020-02-14T00:00:00"/>
    <s v="USMF"/>
    <s v="Test7260/400"/>
    <d v="2019-07-17T10:57:18"/>
    <s v="EUR"/>
    <d v="2020-01-15T00:00:00"/>
    <d v="2020-02-14T00:00:00"/>
    <s v="Test_Tmrw"/>
    <x v="0"/>
    <s v="BRIDGING"/>
    <s v="Net30"/>
    <s v="110347518395504"/>
    <x v="1"/>
    <x v="168"/>
    <s v="1002"/>
    <x v="9"/>
    <s v="[{&quot;comment&quot;:&quot;Return&quot;,&quot;creator&quot;:&quot;Chandrashekara Siddappa&quot;,&quot;timeStamp&quot;:&quot;2019-08-12T12:06:46.554&quot;},{&quot;comment&quot;:&quot;Please review&quot;,&quot;creator&quot;:&quot;Badarinath Raghunath&quot;,&quot;timeStamp&quot;:&quot;2020-01-15T10:19:47.23&quot;}]"/>
    <x v="0"/>
    <x v="0"/>
  </r>
  <r>
    <n v="123"/>
    <x v="123"/>
    <s v="True"/>
    <m/>
    <n v="0.62"/>
    <n v="0.64"/>
    <s v="0.5%D10"/>
    <d v="2020-10-05T00:00:00"/>
    <s v="USMF"/>
    <s v="Test"/>
    <d v="2019-05-20T11:02:31"/>
    <s v="CHE"/>
    <d v="2020-09-25T00:00:00"/>
    <d v="2020-09-25T00:00:00"/>
    <s v="SIWA-11601"/>
    <x v="2"/>
    <s v="PAYROLL_CK"/>
    <s v="Cash"/>
    <m/>
    <x v="2"/>
    <x v="51"/>
    <s v="US-105"/>
    <x v="13"/>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DC7749-4D90-0F49-9C57-150A7D47E493}"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A3:B19" firstHeaderRow="1" firstDataRow="1" firstDataCol="1"/>
  <pivotFields count="28">
    <pivotField numFmtId="4" showAll="0"/>
    <pivotField dataField="1" numFmtId="4" showAll="0"/>
    <pivotField showAll="0"/>
    <pivotField showAll="0"/>
    <pivotField numFmtId="2" showAll="0"/>
    <pivotField numFmtId="2" showAll="0"/>
    <pivotField showAll="0"/>
    <pivotField showAll="0"/>
    <pivotField showAll="0"/>
    <pivotField showAll="0"/>
    <pivotField numFmtId="164" showAll="0"/>
    <pivotField showAll="0"/>
    <pivotField numFmtId="164" showAll="0"/>
    <pivotField numFmtId="164" showAll="0"/>
    <pivotField showAll="0"/>
    <pivotField showAll="0">
      <items count="4">
        <item x="2"/>
        <item x="0"/>
        <item x="1"/>
        <item t="default"/>
      </items>
    </pivotField>
    <pivotField showAll="0"/>
    <pivotField showAll="0"/>
    <pivotField showAll="0"/>
    <pivotField showAll="0">
      <items count="8">
        <item x="1"/>
        <item x="5"/>
        <item x="0"/>
        <item x="4"/>
        <item x="2"/>
        <item x="6"/>
        <item x="3"/>
        <item t="default"/>
      </items>
    </pivotField>
    <pivotField axis="axisRow" numFmtId="164" showAll="0">
      <items count="15">
        <item x="0"/>
        <item x="1"/>
        <item x="2"/>
        <item x="3"/>
        <item x="4"/>
        <item x="5"/>
        <item x="6"/>
        <item x="7"/>
        <item x="8"/>
        <item x="9"/>
        <item x="10"/>
        <item x="11"/>
        <item x="12"/>
        <item x="13"/>
        <item t="default"/>
      </items>
    </pivotField>
    <pivotField showAll="0"/>
    <pivotField showAll="0">
      <items count="23">
        <item x="11"/>
        <item x="14"/>
        <item x="18"/>
        <item x="2"/>
        <item x="19"/>
        <item x="6"/>
        <item x="10"/>
        <item x="21"/>
        <item x="17"/>
        <item x="0"/>
        <item x="5"/>
        <item x="13"/>
        <item x="16"/>
        <item x="12"/>
        <item x="20"/>
        <item x="9"/>
        <item x="8"/>
        <item x="3"/>
        <item x="15"/>
        <item x="4"/>
        <item x="1"/>
        <item x="7"/>
        <item t="default"/>
      </items>
    </pivotField>
    <pivotField showAll="0"/>
    <pivotField showAll="0">
      <items count="5">
        <item m="1" x="3"/>
        <item x="2"/>
        <item x="1"/>
        <item x="0"/>
        <item t="default"/>
      </items>
    </pivotField>
    <pivotField showAll="0"/>
    <pivotField showAll="0">
      <items count="7">
        <item sd="0" x="1"/>
        <item sd="0" x="2"/>
        <item sd="0" x="3"/>
        <item sd="0" x="4"/>
        <item sd="0" x="5"/>
        <item sd="0" x="0"/>
        <item t="default"/>
      </items>
    </pivotField>
    <pivotField axis="axisRow" showAll="0">
      <items count="5">
        <item x="1"/>
        <item x="2"/>
        <item sd="0" x="3"/>
        <item sd="0" x="0"/>
        <item t="default"/>
      </items>
    </pivotField>
  </pivotFields>
  <rowFields count="2">
    <field x="27"/>
    <field x="20"/>
  </rowFields>
  <rowItems count="16">
    <i>
      <x/>
    </i>
    <i r="1">
      <x v="12"/>
    </i>
    <i>
      <x v="1"/>
    </i>
    <i r="1">
      <x v="1"/>
    </i>
    <i r="1">
      <x v="2"/>
    </i>
    <i r="1">
      <x v="3"/>
    </i>
    <i r="1">
      <x v="4"/>
    </i>
    <i r="1">
      <x v="5"/>
    </i>
    <i r="1">
      <x v="6"/>
    </i>
    <i r="1">
      <x v="7"/>
    </i>
    <i r="1">
      <x v="8"/>
    </i>
    <i r="1">
      <x v="9"/>
    </i>
    <i r="1">
      <x v="10"/>
    </i>
    <i r="1">
      <x v="11"/>
    </i>
    <i r="1">
      <x v="12"/>
    </i>
    <i t="grand">
      <x/>
    </i>
  </rowItems>
  <colItems count="1">
    <i/>
  </colItems>
  <dataFields count="1">
    <dataField name="Sum of Amount in USD" fld="1" baseField="0" baseItem="0"/>
  </dataFields>
  <chartFormats count="2">
    <chartFormat chart="11" format="4"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B010D1-30F0-7E42-8540-14D04A0EF801}"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A3:B26" firstHeaderRow="1" firstDataRow="1" firstDataCol="1"/>
  <pivotFields count="28">
    <pivotField numFmtId="4" showAll="0"/>
    <pivotField dataField="1" numFmtId="4" showAll="0"/>
    <pivotField showAll="0"/>
    <pivotField showAll="0"/>
    <pivotField numFmtId="2" showAll="0"/>
    <pivotField numFmtId="2" showAll="0"/>
    <pivotField showAll="0"/>
    <pivotField showAll="0"/>
    <pivotField showAll="0"/>
    <pivotField showAll="0"/>
    <pivotField numFmtId="164" showAll="0"/>
    <pivotField showAll="0"/>
    <pivotField numFmtId="164" showAll="0"/>
    <pivotField numFmtId="164" showAll="0"/>
    <pivotField showAll="0"/>
    <pivotField showAll="0" sumSubtotal="1">
      <items count="4">
        <item x="2"/>
        <item x="0"/>
        <item x="1"/>
        <item t="sum"/>
      </items>
    </pivotField>
    <pivotField showAll="0"/>
    <pivotField showAll="0"/>
    <pivotField showAll="0"/>
    <pivotField showAll="0">
      <items count="8">
        <item x="1"/>
        <item x="5"/>
        <item x="0"/>
        <item x="4"/>
        <item x="2"/>
        <item x="6"/>
        <item x="3"/>
        <item t="default"/>
      </items>
    </pivotField>
    <pivotField numFmtId="164" showAll="0">
      <items count="15">
        <item x="0"/>
        <item x="1"/>
        <item x="2"/>
        <item x="3"/>
        <item x="4"/>
        <item x="5"/>
        <item x="6"/>
        <item x="7"/>
        <item x="8"/>
        <item x="9"/>
        <item x="10"/>
        <item x="11"/>
        <item x="12"/>
        <item x="13"/>
        <item t="default"/>
      </items>
    </pivotField>
    <pivotField showAll="0"/>
    <pivotField axis="axisRow" showAll="0" sortType="ascending">
      <items count="23">
        <item x="11"/>
        <item x="14"/>
        <item x="18"/>
        <item x="2"/>
        <item x="19"/>
        <item x="6"/>
        <item x="10"/>
        <item x="21"/>
        <item x="17"/>
        <item x="0"/>
        <item x="5"/>
        <item x="13"/>
        <item x="16"/>
        <item x="12"/>
        <item x="20"/>
        <item x="9"/>
        <item x="8"/>
        <item x="3"/>
        <item x="15"/>
        <item x="4"/>
        <item x="1"/>
        <item x="7"/>
        <item t="default"/>
      </items>
      <autoSortScope>
        <pivotArea dataOnly="0" outline="0" fieldPosition="0">
          <references count="1">
            <reference field="4294967294" count="1" selected="0">
              <x v="0"/>
            </reference>
          </references>
        </pivotArea>
      </autoSortScope>
    </pivotField>
    <pivotField showAll="0"/>
    <pivotField showAll="0">
      <items count="5">
        <item m="1" x="3"/>
        <item x="2"/>
        <item x="1"/>
        <item x="0"/>
        <item t="default"/>
      </items>
    </pivotField>
    <pivotField showAll="0"/>
    <pivotField showAll="0" defaultSubtotal="0">
      <items count="6">
        <item sd="0" x="0"/>
        <item sd="0" x="1"/>
        <item sd="0" x="2"/>
        <item sd="0" x="3"/>
        <item sd="0" x="4"/>
        <item sd="0" x="5"/>
      </items>
    </pivotField>
    <pivotField showAll="0" defaultSubtotal="0">
      <items count="4">
        <item sd="0" x="0"/>
        <item x="1"/>
        <item x="2"/>
        <item sd="0" x="3"/>
      </items>
    </pivotField>
  </pivotFields>
  <rowFields count="1">
    <field x="22"/>
  </rowFields>
  <rowItems count="23">
    <i>
      <x v="2"/>
    </i>
    <i>
      <x v="18"/>
    </i>
    <i>
      <x v="16"/>
    </i>
    <i>
      <x v="14"/>
    </i>
    <i>
      <x v="7"/>
    </i>
    <i>
      <x v="12"/>
    </i>
    <i>
      <x v="8"/>
    </i>
    <i>
      <x v="13"/>
    </i>
    <i>
      <x v="20"/>
    </i>
    <i>
      <x v="1"/>
    </i>
    <i>
      <x v="3"/>
    </i>
    <i>
      <x v="10"/>
    </i>
    <i>
      <x v="4"/>
    </i>
    <i>
      <x v="5"/>
    </i>
    <i>
      <x v="6"/>
    </i>
    <i>
      <x/>
    </i>
    <i>
      <x v="11"/>
    </i>
    <i>
      <x v="21"/>
    </i>
    <i>
      <x v="19"/>
    </i>
    <i>
      <x v="17"/>
    </i>
    <i>
      <x v="9"/>
    </i>
    <i>
      <x v="15"/>
    </i>
    <i t="grand">
      <x/>
    </i>
  </rowItems>
  <colItems count="1">
    <i/>
  </colItems>
  <dataFields count="1">
    <dataField name="Sum of Amount in USD" fld="1" baseField="0" baseItem="0"/>
  </dataFields>
  <chartFormats count="24">
    <chartFormat chart="12" format="219" series="1">
      <pivotArea type="data" outline="0" fieldPosition="0">
        <references count="1">
          <reference field="4294967294" count="1" selected="0">
            <x v="0"/>
          </reference>
        </references>
      </pivotArea>
    </chartFormat>
    <chartFormat chart="12" format="220">
      <pivotArea type="data" outline="0" fieldPosition="0">
        <references count="2">
          <reference field="4294967294" count="1" selected="0">
            <x v="0"/>
          </reference>
          <reference field="22" count="1" selected="0">
            <x v="17"/>
          </reference>
        </references>
      </pivotArea>
    </chartFormat>
    <chartFormat chart="12" format="221">
      <pivotArea type="data" outline="0" fieldPosition="0">
        <references count="2">
          <reference field="4294967294" count="1" selected="0">
            <x v="0"/>
          </reference>
          <reference field="22" count="1" selected="0">
            <x v="21"/>
          </reference>
        </references>
      </pivotArea>
    </chartFormat>
    <chartFormat chart="12" format="222">
      <pivotArea type="data" outline="0" fieldPosition="0">
        <references count="2">
          <reference field="4294967294" count="1" selected="0">
            <x v="0"/>
          </reference>
          <reference field="22" count="1" selected="0">
            <x v="19"/>
          </reference>
        </references>
      </pivotArea>
    </chartFormat>
    <chartFormat chart="12" format="223">
      <pivotArea type="data" outline="0" fieldPosition="0">
        <references count="2">
          <reference field="4294967294" count="1" selected="0">
            <x v="0"/>
          </reference>
          <reference field="22" count="1" selected="0">
            <x v="9"/>
          </reference>
        </references>
      </pivotArea>
    </chartFormat>
    <chartFormat chart="12" format="224">
      <pivotArea type="data" outline="0" fieldPosition="0">
        <references count="2">
          <reference field="4294967294" count="1" selected="0">
            <x v="0"/>
          </reference>
          <reference field="22" count="1" selected="0">
            <x v="15"/>
          </reference>
        </references>
      </pivotArea>
    </chartFormat>
    <chartFormat chart="12" format="225">
      <pivotArea type="data" outline="0" fieldPosition="0">
        <references count="2">
          <reference field="4294967294" count="1" selected="0">
            <x v="0"/>
          </reference>
          <reference field="22" count="1" selected="0">
            <x v="11"/>
          </reference>
        </references>
      </pivotArea>
    </chartFormat>
    <chartFormat chart="12" format="226">
      <pivotArea type="data" outline="0" fieldPosition="0">
        <references count="2">
          <reference field="4294967294" count="1" selected="0">
            <x v="0"/>
          </reference>
          <reference field="22" count="1" selected="0">
            <x v="0"/>
          </reference>
        </references>
      </pivotArea>
    </chartFormat>
    <chartFormat chart="12" format="227">
      <pivotArea type="data" outline="0" fieldPosition="0">
        <references count="2">
          <reference field="4294967294" count="1" selected="0">
            <x v="0"/>
          </reference>
          <reference field="22" count="1" selected="0">
            <x v="6"/>
          </reference>
        </references>
      </pivotArea>
    </chartFormat>
    <chartFormat chart="12" format="228">
      <pivotArea type="data" outline="0" fieldPosition="0">
        <references count="2">
          <reference field="4294967294" count="1" selected="0">
            <x v="0"/>
          </reference>
          <reference field="22" count="1" selected="0">
            <x v="4"/>
          </reference>
        </references>
      </pivotArea>
    </chartFormat>
    <chartFormat chart="12" format="229">
      <pivotArea type="data" outline="0" fieldPosition="0">
        <references count="2">
          <reference field="4294967294" count="1" selected="0">
            <x v="0"/>
          </reference>
          <reference field="22" count="1" selected="0">
            <x v="5"/>
          </reference>
        </references>
      </pivotArea>
    </chartFormat>
    <chartFormat chart="12" format="230">
      <pivotArea type="data" outline="0" fieldPosition="0">
        <references count="2">
          <reference field="4294967294" count="1" selected="0">
            <x v="0"/>
          </reference>
          <reference field="22" count="1" selected="0">
            <x v="10"/>
          </reference>
        </references>
      </pivotArea>
    </chartFormat>
    <chartFormat chart="12" format="231">
      <pivotArea type="data" outline="0" fieldPosition="0">
        <references count="2">
          <reference field="4294967294" count="1" selected="0">
            <x v="0"/>
          </reference>
          <reference field="22" count="1" selected="0">
            <x v="3"/>
          </reference>
        </references>
      </pivotArea>
    </chartFormat>
    <chartFormat chart="12" format="232">
      <pivotArea type="data" outline="0" fieldPosition="0">
        <references count="2">
          <reference field="4294967294" count="1" selected="0">
            <x v="0"/>
          </reference>
          <reference field="22" count="1" selected="0">
            <x v="1"/>
          </reference>
        </references>
      </pivotArea>
    </chartFormat>
    <chartFormat chart="12" format="233">
      <pivotArea type="data" outline="0" fieldPosition="0">
        <references count="2">
          <reference field="4294967294" count="1" selected="0">
            <x v="0"/>
          </reference>
          <reference field="22" count="1" selected="0">
            <x v="20"/>
          </reference>
        </references>
      </pivotArea>
    </chartFormat>
    <chartFormat chart="12" format="234">
      <pivotArea type="data" outline="0" fieldPosition="0">
        <references count="2">
          <reference field="4294967294" count="1" selected="0">
            <x v="0"/>
          </reference>
          <reference field="22" count="1" selected="0">
            <x v="13"/>
          </reference>
        </references>
      </pivotArea>
    </chartFormat>
    <chartFormat chart="12" format="235">
      <pivotArea type="data" outline="0" fieldPosition="0">
        <references count="2">
          <reference field="4294967294" count="1" selected="0">
            <x v="0"/>
          </reference>
          <reference field="22" count="1" selected="0">
            <x v="8"/>
          </reference>
        </references>
      </pivotArea>
    </chartFormat>
    <chartFormat chart="12" format="236">
      <pivotArea type="data" outline="0" fieldPosition="0">
        <references count="2">
          <reference field="4294967294" count="1" selected="0">
            <x v="0"/>
          </reference>
          <reference field="22" count="1" selected="0">
            <x v="12"/>
          </reference>
        </references>
      </pivotArea>
    </chartFormat>
    <chartFormat chart="12" format="237">
      <pivotArea type="data" outline="0" fieldPosition="0">
        <references count="2">
          <reference field="4294967294" count="1" selected="0">
            <x v="0"/>
          </reference>
          <reference field="22" count="1" selected="0">
            <x v="7"/>
          </reference>
        </references>
      </pivotArea>
    </chartFormat>
    <chartFormat chart="12" format="238">
      <pivotArea type="data" outline="0" fieldPosition="0">
        <references count="2">
          <reference field="4294967294" count="1" selected="0">
            <x v="0"/>
          </reference>
          <reference field="22" count="1" selected="0">
            <x v="14"/>
          </reference>
        </references>
      </pivotArea>
    </chartFormat>
    <chartFormat chart="12" format="239">
      <pivotArea type="data" outline="0" fieldPosition="0">
        <references count="2">
          <reference field="4294967294" count="1" selected="0">
            <x v="0"/>
          </reference>
          <reference field="22" count="1" selected="0">
            <x v="18"/>
          </reference>
        </references>
      </pivotArea>
    </chartFormat>
    <chartFormat chart="12" format="240">
      <pivotArea type="data" outline="0" fieldPosition="0">
        <references count="2">
          <reference field="4294967294" count="1" selected="0">
            <x v="0"/>
          </reference>
          <reference field="22" count="1" selected="0">
            <x v="16"/>
          </reference>
        </references>
      </pivotArea>
    </chartFormat>
    <chartFormat chart="22" format="2" series="1">
      <pivotArea type="data" outline="0" fieldPosition="0">
        <references count="1">
          <reference field="4294967294" count="1" selected="0">
            <x v="0"/>
          </reference>
        </references>
      </pivotArea>
    </chartFormat>
    <chartFormat chart="2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24D7F5-8B6A-F146-B67B-BF1344192DA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2:B6" firstHeaderRow="1" firstDataRow="1" firstDataCol="1"/>
  <pivotFields count="28">
    <pivotField numFmtId="4" showAll="0"/>
    <pivotField dataField="1" numFmtId="4" showAll="0"/>
    <pivotField showAll="0"/>
    <pivotField showAll="0"/>
    <pivotField numFmtId="2" showAll="0"/>
    <pivotField numFmtId="2" showAll="0"/>
    <pivotField showAll="0"/>
    <pivotField showAll="0"/>
    <pivotField showAll="0"/>
    <pivotField showAll="0"/>
    <pivotField numFmtId="164" showAll="0"/>
    <pivotField showAll="0"/>
    <pivotField numFmtId="164" showAll="0"/>
    <pivotField numFmtId="164" showAll="0"/>
    <pivotField showAll="0"/>
    <pivotField axis="axisRow" showAll="0">
      <items count="4">
        <item x="2"/>
        <item x="0"/>
        <item x="1"/>
        <item t="default"/>
      </items>
    </pivotField>
    <pivotField showAll="0"/>
    <pivotField showAll="0"/>
    <pivotField showAll="0"/>
    <pivotField showAll="0">
      <items count="8">
        <item x="1"/>
        <item x="5"/>
        <item x="0"/>
        <item x="4"/>
        <item x="2"/>
        <item x="6"/>
        <item x="3"/>
        <item t="default"/>
      </items>
    </pivotField>
    <pivotField numFmtId="164" showAll="0">
      <items count="15">
        <item x="0"/>
        <item x="1"/>
        <item x="2"/>
        <item x="3"/>
        <item x="4"/>
        <item x="5"/>
        <item x="6"/>
        <item x="7"/>
        <item x="8"/>
        <item x="9"/>
        <item x="10"/>
        <item x="11"/>
        <item x="12"/>
        <item x="13"/>
        <item t="default"/>
      </items>
    </pivotField>
    <pivotField showAll="0"/>
    <pivotField showAll="0">
      <items count="23">
        <item x="11"/>
        <item x="14"/>
        <item x="18"/>
        <item x="2"/>
        <item x="19"/>
        <item x="6"/>
        <item x="10"/>
        <item x="21"/>
        <item x="17"/>
        <item x="0"/>
        <item x="5"/>
        <item x="13"/>
        <item x="16"/>
        <item x="12"/>
        <item x="20"/>
        <item x="9"/>
        <item x="8"/>
        <item x="3"/>
        <item x="15"/>
        <item x="4"/>
        <item x="1"/>
        <item x="7"/>
        <item t="default"/>
      </items>
    </pivotField>
    <pivotField showAll="0"/>
    <pivotField showAll="0">
      <items count="5">
        <item m="1" x="3"/>
        <item x="2"/>
        <item x="1"/>
        <item x="0"/>
        <item t="default"/>
      </items>
    </pivotField>
    <pivotField showAll="0"/>
    <pivotField showAll="0" defaultSubtotal="0"/>
    <pivotField showAll="0" defaultSubtotal="0">
      <items count="4">
        <item x="0"/>
        <item x="1"/>
        <item x="2"/>
        <item x="3"/>
      </items>
    </pivotField>
  </pivotFields>
  <rowFields count="1">
    <field x="15"/>
  </rowFields>
  <rowItems count="4">
    <i>
      <x/>
    </i>
    <i>
      <x v="1"/>
    </i>
    <i>
      <x v="2"/>
    </i>
    <i t="grand">
      <x/>
    </i>
  </rowItems>
  <colItems count="1">
    <i/>
  </colItems>
  <dataFields count="1">
    <dataField name="Sum of Amount in USD" fld="1" baseField="0" baseItem="0"/>
  </dataFields>
  <chartFormats count="4">
    <chartFormat chart="4" format="39" series="1">
      <pivotArea type="data" outline="0" fieldPosition="0">
        <references count="1">
          <reference field="4294967294" count="1" selected="0">
            <x v="0"/>
          </reference>
        </references>
      </pivotArea>
    </chartFormat>
    <chartFormat chart="4" format="40">
      <pivotArea type="data" outline="0" fieldPosition="0">
        <references count="2">
          <reference field="4294967294" count="1" selected="0">
            <x v="0"/>
          </reference>
          <reference field="15" count="1" selected="0">
            <x v="1"/>
          </reference>
        </references>
      </pivotArea>
    </chartFormat>
    <chartFormat chart="4" format="41">
      <pivotArea type="data" outline="0" fieldPosition="0">
        <references count="2">
          <reference field="4294967294" count="1" selected="0">
            <x v="0"/>
          </reference>
          <reference field="15" count="1" selected="0">
            <x v="2"/>
          </reference>
        </references>
      </pivotArea>
    </chartFormat>
    <chartFormat chart="4" format="42">
      <pivotArea type="data" outline="0" fieldPosition="0">
        <references count="2">
          <reference field="4294967294" count="1" selected="0">
            <x v="0"/>
          </reference>
          <reference field="1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B4C1CB2-71E7-BF42-888A-EF9C5264A1BE}"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A2:E7" firstHeaderRow="1" firstDataRow="2" firstDataCol="1"/>
  <pivotFields count="28">
    <pivotField numFmtId="4" showAll="0"/>
    <pivotField numFmtId="4" showAll="0"/>
    <pivotField showAll="0"/>
    <pivotField showAll="0"/>
    <pivotField numFmtId="2" showAll="0"/>
    <pivotField dataField="1" numFmtId="2" showAll="0"/>
    <pivotField showAll="0"/>
    <pivotField showAll="0"/>
    <pivotField showAll="0"/>
    <pivotField showAll="0"/>
    <pivotField numFmtId="164" showAll="0"/>
    <pivotField showAll="0"/>
    <pivotField numFmtId="164" showAll="0"/>
    <pivotField numFmtId="164" showAll="0"/>
    <pivotField showAll="0"/>
    <pivotField axis="axisRow" showAll="0">
      <items count="4">
        <item x="2"/>
        <item x="0"/>
        <item x="1"/>
        <item t="default"/>
      </items>
    </pivotField>
    <pivotField showAll="0"/>
    <pivotField showAll="0"/>
    <pivotField showAll="0"/>
    <pivotField showAll="0">
      <items count="8">
        <item x="1"/>
        <item x="5"/>
        <item x="0"/>
        <item x="4"/>
        <item x="2"/>
        <item x="6"/>
        <item x="3"/>
        <item t="default"/>
      </items>
    </pivotField>
    <pivotField numFmtId="164" showAll="0">
      <items count="15">
        <item x="0"/>
        <item x="1"/>
        <item x="2"/>
        <item x="3"/>
        <item x="4"/>
        <item x="5"/>
        <item x="6"/>
        <item x="7"/>
        <item x="8"/>
        <item x="9"/>
        <item x="10"/>
        <item x="11"/>
        <item x="12"/>
        <item x="13"/>
        <item t="default"/>
      </items>
    </pivotField>
    <pivotField showAll="0"/>
    <pivotField showAll="0">
      <items count="23">
        <item x="11"/>
        <item x="14"/>
        <item x="18"/>
        <item x="2"/>
        <item x="19"/>
        <item x="6"/>
        <item x="10"/>
        <item x="21"/>
        <item x="17"/>
        <item x="0"/>
        <item x="5"/>
        <item x="13"/>
        <item x="16"/>
        <item x="12"/>
        <item x="20"/>
        <item x="9"/>
        <item x="8"/>
        <item x="3"/>
        <item x="15"/>
        <item x="4"/>
        <item x="1"/>
        <item x="7"/>
        <item t="default"/>
      </items>
    </pivotField>
    <pivotField showAll="0"/>
    <pivotField showAll="0">
      <items count="5">
        <item m="1" x="3"/>
        <item x="2"/>
        <item x="1"/>
        <item x="0"/>
        <item t="default"/>
      </items>
    </pivotField>
    <pivotField axis="axisCol" showAll="0">
      <items count="8">
        <item m="1" x="4"/>
        <item m="1" x="6"/>
        <item x="0"/>
        <item m="1" x="5"/>
        <item x="2"/>
        <item m="1" x="3"/>
        <item x="1"/>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5"/>
  </rowFields>
  <rowItems count="4">
    <i>
      <x/>
    </i>
    <i>
      <x v="1"/>
    </i>
    <i>
      <x v="2"/>
    </i>
    <i t="grand">
      <x/>
    </i>
  </rowItems>
  <colFields count="1">
    <field x="25"/>
  </colFields>
  <colItems count="4">
    <i>
      <x v="2"/>
    </i>
    <i>
      <x v="4"/>
    </i>
    <i>
      <x v="6"/>
    </i>
    <i t="grand">
      <x/>
    </i>
  </colItems>
  <dataFields count="1">
    <dataField name="Sum of CashDiscountAmountUS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5568D2B-7DC7-894E-B833-D781845761C4}"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3:E18" firstHeaderRow="1" firstDataRow="2" firstDataCol="1"/>
  <pivotFields count="28">
    <pivotField numFmtId="2" showAll="0"/>
    <pivotField dataField="1" showAll="0">
      <items count="125">
        <item x="24"/>
        <item x="29"/>
        <item x="122"/>
        <item x="71"/>
        <item x="97"/>
        <item x="106"/>
        <item x="46"/>
        <item x="44"/>
        <item x="31"/>
        <item x="72"/>
        <item x="95"/>
        <item x="99"/>
        <item x="113"/>
        <item x="43"/>
        <item x="62"/>
        <item x="112"/>
        <item x="118"/>
        <item x="108"/>
        <item x="76"/>
        <item x="75"/>
        <item x="65"/>
        <item x="68"/>
        <item x="18"/>
        <item x="66"/>
        <item x="98"/>
        <item x="38"/>
        <item x="69"/>
        <item x="30"/>
        <item x="13"/>
        <item x="61"/>
        <item x="12"/>
        <item x="11"/>
        <item x="9"/>
        <item x="1"/>
        <item x="120"/>
        <item x="17"/>
        <item x="84"/>
        <item x="7"/>
        <item x="45"/>
        <item x="41"/>
        <item x="8"/>
        <item x="3"/>
        <item x="6"/>
        <item x="4"/>
        <item x="123"/>
        <item x="54"/>
        <item x="5"/>
        <item x="59"/>
        <item x="36"/>
        <item x="52"/>
        <item x="10"/>
        <item x="2"/>
        <item x="0"/>
        <item x="26"/>
        <item x="42"/>
        <item x="40"/>
        <item x="20"/>
        <item x="19"/>
        <item x="88"/>
        <item x="104"/>
        <item x="115"/>
        <item x="114"/>
        <item x="25"/>
        <item x="23"/>
        <item x="16"/>
        <item x="79"/>
        <item x="63"/>
        <item x="60"/>
        <item x="64"/>
        <item x="116"/>
        <item x="15"/>
        <item x="14"/>
        <item x="87"/>
        <item x="117"/>
        <item x="21"/>
        <item x="105"/>
        <item x="22"/>
        <item x="80"/>
        <item x="70"/>
        <item x="55"/>
        <item x="121"/>
        <item x="39"/>
        <item x="27"/>
        <item x="34"/>
        <item x="100"/>
        <item x="35"/>
        <item x="33"/>
        <item x="51"/>
        <item x="50"/>
        <item x="48"/>
        <item x="47"/>
        <item x="53"/>
        <item x="89"/>
        <item x="85"/>
        <item x="101"/>
        <item x="77"/>
        <item x="102"/>
        <item x="110"/>
        <item x="111"/>
        <item x="92"/>
        <item x="90"/>
        <item x="103"/>
        <item x="58"/>
        <item x="109"/>
        <item x="119"/>
        <item x="28"/>
        <item x="78"/>
        <item x="73"/>
        <item x="81"/>
        <item x="91"/>
        <item x="82"/>
        <item x="107"/>
        <item x="96"/>
        <item x="37"/>
        <item x="67"/>
        <item x="49"/>
        <item x="57"/>
        <item x="93"/>
        <item x="32"/>
        <item x="74"/>
        <item x="83"/>
        <item x="56"/>
        <item x="94"/>
        <item x="86"/>
        <item t="default"/>
      </items>
    </pivotField>
    <pivotField showAll="0"/>
    <pivotField showAll="0"/>
    <pivotField numFmtId="2" showAll="0"/>
    <pivotField numFmtId="2" showAll="0"/>
    <pivotField showAll="0"/>
    <pivotField showAll="0"/>
    <pivotField showAll="0"/>
    <pivotField showAll="0"/>
    <pivotField numFmtId="164" showAll="0"/>
    <pivotField showAll="0"/>
    <pivotField numFmtId="164" showAll="0"/>
    <pivotField numFmtId="164" showAll="0"/>
    <pivotField showAll="0"/>
    <pivotField axis="axisRow" showAll="0">
      <items count="4">
        <item x="2"/>
        <item x="0"/>
        <item x="1"/>
        <item t="default"/>
      </items>
    </pivotField>
    <pivotField showAll="0"/>
    <pivotField showAll="0"/>
    <pivotField showAll="0"/>
    <pivotField showAll="0">
      <items count="8">
        <item x="1"/>
        <item x="5"/>
        <item x="0"/>
        <item x="4"/>
        <item x="2"/>
        <item x="6"/>
        <item x="3"/>
        <item t="default"/>
      </items>
    </pivotField>
    <pivotField numFmtId="164" showAll="0"/>
    <pivotField showAll="0"/>
    <pivotField showAll="0">
      <items count="23">
        <item x="11"/>
        <item x="14"/>
        <item x="18"/>
        <item x="2"/>
        <item x="19"/>
        <item x="6"/>
        <item x="10"/>
        <item x="21"/>
        <item x="17"/>
        <item x="0"/>
        <item x="5"/>
        <item x="13"/>
        <item x="16"/>
        <item x="12"/>
        <item x="20"/>
        <item x="9"/>
        <item x="8"/>
        <item x="3"/>
        <item x="15"/>
        <item x="4"/>
        <item x="1"/>
        <item x="7"/>
        <item t="default"/>
      </items>
    </pivotField>
    <pivotField showAll="0"/>
    <pivotField showAll="0">
      <items count="5">
        <item m="1" x="3"/>
        <item x="2"/>
        <item x="1"/>
        <item x="0"/>
        <item t="default"/>
      </items>
    </pivotField>
    <pivotField axis="axisCol" showAll="0">
      <items count="8">
        <item m="1" x="3"/>
        <item x="2"/>
        <item m="1" x="4"/>
        <item m="1" x="5"/>
        <item x="1"/>
        <item x="0"/>
        <item m="1" x="6"/>
        <item t="default"/>
      </items>
    </pivotField>
    <pivotField showAll="0" defaultSubtotal="0"/>
    <pivotField showAll="0" defaultSubtotal="0">
      <items count="4">
        <item x="0"/>
        <item x="1"/>
        <item x="2"/>
        <item x="3"/>
      </items>
    </pivotField>
  </pivotFields>
  <rowFields count="1">
    <field x="15"/>
  </rowFields>
  <rowItems count="4">
    <i>
      <x/>
    </i>
    <i>
      <x v="1"/>
    </i>
    <i>
      <x v="2"/>
    </i>
    <i t="grand">
      <x/>
    </i>
  </rowItems>
  <colFields count="1">
    <field x="25"/>
  </colFields>
  <colItems count="4">
    <i>
      <x v="1"/>
    </i>
    <i>
      <x v="4"/>
    </i>
    <i>
      <x v="5"/>
    </i>
    <i t="grand">
      <x/>
    </i>
  </colItems>
  <dataFields count="1">
    <dataField name="Count of Amount in US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C1FB4B7-6823-4D44-9D41-ABBC74956D3C}"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1:E6" firstHeaderRow="1" firstDataRow="2" firstDataCol="1"/>
  <pivotFields count="28">
    <pivotField numFmtId="2" showAll="0"/>
    <pivotField dataField="1" showAll="0"/>
    <pivotField showAll="0"/>
    <pivotField showAll="0"/>
    <pivotField numFmtId="2" showAll="0"/>
    <pivotField numFmtId="2" showAll="0"/>
    <pivotField showAll="0"/>
    <pivotField showAll="0"/>
    <pivotField showAll="0"/>
    <pivotField showAll="0"/>
    <pivotField numFmtId="164" showAll="0"/>
    <pivotField showAll="0"/>
    <pivotField numFmtId="164" showAll="0"/>
    <pivotField numFmtId="164" showAll="0"/>
    <pivotField showAll="0"/>
    <pivotField axis="axisCol" showAll="0">
      <items count="4">
        <item x="2"/>
        <item x="0"/>
        <item x="1"/>
        <item t="default"/>
      </items>
    </pivotField>
    <pivotField showAll="0"/>
    <pivotField showAll="0"/>
    <pivotField showAll="0"/>
    <pivotField showAll="0">
      <items count="8">
        <item x="1"/>
        <item x="5"/>
        <item x="0"/>
        <item x="4"/>
        <item x="2"/>
        <item x="6"/>
        <item x="3"/>
        <item t="default"/>
      </items>
    </pivotField>
    <pivotField numFmtId="164" showAll="0"/>
    <pivotField showAll="0"/>
    <pivotField showAll="0">
      <items count="23">
        <item x="11"/>
        <item x="14"/>
        <item x="18"/>
        <item x="2"/>
        <item x="19"/>
        <item x="6"/>
        <item x="10"/>
        <item x="21"/>
        <item x="17"/>
        <item x="0"/>
        <item x="5"/>
        <item x="13"/>
        <item x="16"/>
        <item x="12"/>
        <item x="20"/>
        <item x="9"/>
        <item x="8"/>
        <item x="3"/>
        <item x="15"/>
        <item x="4"/>
        <item x="1"/>
        <item x="7"/>
        <item t="default"/>
      </items>
    </pivotField>
    <pivotField showAll="0"/>
    <pivotField axis="axisRow" showAll="0">
      <items count="5">
        <item m="1" x="3"/>
        <item x="2"/>
        <item x="0"/>
        <item x="1"/>
        <item t="default"/>
      </items>
    </pivotField>
    <pivotField showAll="0"/>
    <pivotField showAll="0"/>
    <pivotField showAll="0">
      <items count="5">
        <item x="0"/>
        <item x="1"/>
        <item x="2"/>
        <item x="3"/>
        <item t="default"/>
      </items>
    </pivotField>
  </pivotFields>
  <rowFields count="1">
    <field x="24"/>
  </rowFields>
  <rowItems count="4">
    <i>
      <x v="1"/>
    </i>
    <i>
      <x v="2"/>
    </i>
    <i>
      <x v="3"/>
    </i>
    <i t="grand">
      <x/>
    </i>
  </rowItems>
  <colFields count="1">
    <field x="15"/>
  </colFields>
  <colItems count="4">
    <i>
      <x/>
    </i>
    <i>
      <x v="1"/>
    </i>
    <i>
      <x v="2"/>
    </i>
    <i t="grand">
      <x/>
    </i>
  </colItems>
  <dataFields count="1">
    <dataField name="Sum of Amount in USD"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E93FF9B-CB7B-DE43-A761-468C865583A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4:E19" firstHeaderRow="1" firstDataRow="2" firstDataCol="1"/>
  <pivotFields count="28">
    <pivotField numFmtId="2" showAll="0"/>
    <pivotField dataField="1" showAll="0">
      <items count="125">
        <item x="24"/>
        <item x="29"/>
        <item x="122"/>
        <item x="71"/>
        <item x="97"/>
        <item x="106"/>
        <item x="46"/>
        <item x="44"/>
        <item x="31"/>
        <item x="72"/>
        <item x="95"/>
        <item x="99"/>
        <item x="113"/>
        <item x="43"/>
        <item x="62"/>
        <item x="112"/>
        <item x="118"/>
        <item x="108"/>
        <item x="76"/>
        <item x="75"/>
        <item x="65"/>
        <item x="68"/>
        <item x="18"/>
        <item x="66"/>
        <item x="98"/>
        <item x="38"/>
        <item x="69"/>
        <item x="30"/>
        <item x="13"/>
        <item x="61"/>
        <item x="12"/>
        <item x="11"/>
        <item x="9"/>
        <item x="1"/>
        <item x="120"/>
        <item x="17"/>
        <item x="84"/>
        <item x="7"/>
        <item x="45"/>
        <item x="41"/>
        <item x="8"/>
        <item x="3"/>
        <item x="6"/>
        <item x="4"/>
        <item x="123"/>
        <item x="54"/>
        <item x="5"/>
        <item x="59"/>
        <item x="36"/>
        <item x="52"/>
        <item x="10"/>
        <item x="2"/>
        <item x="0"/>
        <item x="26"/>
        <item x="42"/>
        <item x="40"/>
        <item x="20"/>
        <item x="19"/>
        <item x="88"/>
        <item x="104"/>
        <item x="115"/>
        <item x="114"/>
        <item x="25"/>
        <item x="23"/>
        <item x="16"/>
        <item x="79"/>
        <item x="63"/>
        <item x="60"/>
        <item x="64"/>
        <item x="116"/>
        <item x="15"/>
        <item x="14"/>
        <item x="87"/>
        <item x="117"/>
        <item x="21"/>
        <item x="105"/>
        <item x="22"/>
        <item x="80"/>
        <item x="70"/>
        <item x="55"/>
        <item x="121"/>
        <item x="39"/>
        <item x="27"/>
        <item x="34"/>
        <item x="100"/>
        <item x="35"/>
        <item x="33"/>
        <item x="51"/>
        <item x="50"/>
        <item x="48"/>
        <item x="47"/>
        <item x="53"/>
        <item x="89"/>
        <item x="85"/>
        <item x="101"/>
        <item x="77"/>
        <item x="102"/>
        <item x="110"/>
        <item x="111"/>
        <item x="92"/>
        <item x="90"/>
        <item x="103"/>
        <item x="58"/>
        <item x="109"/>
        <item x="119"/>
        <item x="28"/>
        <item x="78"/>
        <item x="73"/>
        <item x="81"/>
        <item x="91"/>
        <item x="82"/>
        <item x="107"/>
        <item x="96"/>
        <item x="37"/>
        <item x="67"/>
        <item x="49"/>
        <item x="57"/>
        <item x="93"/>
        <item x="32"/>
        <item x="74"/>
        <item x="83"/>
        <item x="56"/>
        <item x="94"/>
        <item x="86"/>
        <item t="default"/>
      </items>
    </pivotField>
    <pivotField showAll="0"/>
    <pivotField showAll="0"/>
    <pivotField numFmtId="2" showAll="0"/>
    <pivotField numFmtId="2" showAll="0"/>
    <pivotField showAll="0"/>
    <pivotField showAll="0"/>
    <pivotField showAll="0"/>
    <pivotField showAll="0"/>
    <pivotField numFmtId="164" showAll="0"/>
    <pivotField showAll="0"/>
    <pivotField numFmtId="164" showAll="0"/>
    <pivotField numFmtId="164" showAll="0"/>
    <pivotField showAll="0"/>
    <pivotField axis="axisCol" showAll="0">
      <items count="4">
        <item x="2"/>
        <item x="0"/>
        <item x="1"/>
        <item t="default"/>
      </items>
    </pivotField>
    <pivotField showAll="0"/>
    <pivotField showAll="0"/>
    <pivotField showAll="0"/>
    <pivotField showAll="0">
      <items count="8">
        <item x="1"/>
        <item x="5"/>
        <item x="0"/>
        <item x="4"/>
        <item x="2"/>
        <item x="6"/>
        <item x="3"/>
        <item t="default"/>
      </items>
    </pivotField>
    <pivotField numFmtId="164" showAll="0"/>
    <pivotField showAll="0"/>
    <pivotField showAll="0">
      <items count="23">
        <item x="11"/>
        <item x="14"/>
        <item x="18"/>
        <item x="2"/>
        <item x="19"/>
        <item x="6"/>
        <item x="10"/>
        <item x="21"/>
        <item x="17"/>
        <item x="0"/>
        <item x="5"/>
        <item x="13"/>
        <item x="16"/>
        <item x="12"/>
        <item x="20"/>
        <item x="9"/>
        <item x="8"/>
        <item x="3"/>
        <item x="15"/>
        <item x="4"/>
        <item x="1"/>
        <item x="7"/>
        <item t="default"/>
      </items>
    </pivotField>
    <pivotField showAll="0"/>
    <pivotField axis="axisRow" showAll="0">
      <items count="5">
        <item m="1" x="3"/>
        <item x="2"/>
        <item x="1"/>
        <item x="0"/>
        <item t="default"/>
      </items>
    </pivotField>
    <pivotField showAll="0"/>
    <pivotField showAll="0" defaultSubtotal="0"/>
    <pivotField showAll="0" defaultSubtotal="0">
      <items count="4">
        <item x="0"/>
        <item x="1"/>
        <item x="2"/>
        <item x="3"/>
      </items>
    </pivotField>
  </pivotFields>
  <rowFields count="1">
    <field x="24"/>
  </rowFields>
  <rowItems count="4">
    <i>
      <x v="1"/>
    </i>
    <i>
      <x v="2"/>
    </i>
    <i>
      <x v="3"/>
    </i>
    <i t="grand">
      <x/>
    </i>
  </rowItems>
  <colFields count="1">
    <field x="15"/>
  </colFields>
  <colItems count="4">
    <i>
      <x/>
    </i>
    <i>
      <x v="1"/>
    </i>
    <i>
      <x v="2"/>
    </i>
    <i t="grand">
      <x/>
    </i>
  </colItems>
  <dataFields count="1">
    <dataField name="Count of Amount in US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77429DB-A13A-B741-B41F-086F04DE5401}"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2:E11" firstHeaderRow="1" firstDataRow="2" firstDataCol="1"/>
  <pivotFields count="28">
    <pivotField numFmtId="2" showAll="0"/>
    <pivotField dataField="1" showAll="0"/>
    <pivotField showAll="0"/>
    <pivotField showAll="0"/>
    <pivotField numFmtId="2" showAll="0"/>
    <pivotField numFmtId="2" showAll="0"/>
    <pivotField showAll="0"/>
    <pivotField showAll="0"/>
    <pivotField showAll="0"/>
    <pivotField showAll="0"/>
    <pivotField numFmtId="164" showAll="0"/>
    <pivotField showAll="0"/>
    <pivotField numFmtId="164" showAll="0"/>
    <pivotField numFmtId="164" showAll="0"/>
    <pivotField showAll="0"/>
    <pivotField axis="axisCol" showAll="0">
      <items count="4">
        <item x="2"/>
        <item x="0"/>
        <item x="1"/>
        <item t="default"/>
      </items>
    </pivotField>
    <pivotField showAll="0"/>
    <pivotField showAll="0"/>
    <pivotField showAll="0"/>
    <pivotField axis="axisRow" showAll="0">
      <items count="8">
        <item x="1"/>
        <item x="5"/>
        <item x="0"/>
        <item x="4"/>
        <item x="2"/>
        <item x="6"/>
        <item x="3"/>
        <item t="default"/>
      </items>
    </pivotField>
    <pivotField numFmtId="164" showAll="0"/>
    <pivotField showAll="0"/>
    <pivotField showAll="0">
      <items count="23">
        <item x="11"/>
        <item x="14"/>
        <item x="18"/>
        <item x="2"/>
        <item x="19"/>
        <item x="6"/>
        <item x="10"/>
        <item x="21"/>
        <item x="17"/>
        <item x="0"/>
        <item x="5"/>
        <item x="13"/>
        <item x="16"/>
        <item x="12"/>
        <item x="20"/>
        <item x="9"/>
        <item x="8"/>
        <item x="3"/>
        <item x="15"/>
        <item x="4"/>
        <item x="1"/>
        <item x="7"/>
        <item t="default"/>
      </items>
    </pivotField>
    <pivotField showAll="0"/>
    <pivotField showAll="0">
      <items count="5">
        <item m="1" x="3"/>
        <item x="2"/>
        <item x="1"/>
        <item x="0"/>
        <item t="default"/>
      </items>
    </pivotField>
    <pivotField showAll="0"/>
    <pivotField showAll="0"/>
    <pivotField showAll="0">
      <items count="5">
        <item x="0"/>
        <item x="1"/>
        <item x="2"/>
        <item x="3"/>
        <item t="default"/>
      </items>
    </pivotField>
  </pivotFields>
  <rowFields count="1">
    <field x="19"/>
  </rowFields>
  <rowItems count="8">
    <i>
      <x/>
    </i>
    <i>
      <x v="1"/>
    </i>
    <i>
      <x v="2"/>
    </i>
    <i>
      <x v="3"/>
    </i>
    <i>
      <x v="4"/>
    </i>
    <i>
      <x v="5"/>
    </i>
    <i>
      <x v="6"/>
    </i>
    <i t="grand">
      <x/>
    </i>
  </rowItems>
  <colFields count="1">
    <field x="15"/>
  </colFields>
  <colItems count="4">
    <i>
      <x/>
    </i>
    <i>
      <x v="1"/>
    </i>
    <i>
      <x v="2"/>
    </i>
    <i t="grand">
      <x/>
    </i>
  </colItems>
  <dataFields count="1">
    <dataField name="Sum of Amount in USD"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oiceType" xr10:uid="{92FFEB98-5D05-8244-B5C2-5B80B9EBD006}" sourceName="InvoiceType">
  <pivotTables>
    <pivotTable tabId="14" name="PivotTable2"/>
    <pivotTable tabId="12" name="PivotTable1"/>
    <pivotTable tabId="10" name="PivotTable2"/>
    <pivotTable tabId="11" name="PivotTable3"/>
    <pivotTable tabId="15" name="PivotTable2"/>
    <pivotTable tabId="16" name="PivotTable1"/>
    <pivotTable tabId="14" name="PivotTable3"/>
    <pivotTable tabId="15" name="PivotTable1"/>
  </pivotTables>
  <data>
    <tabular pivotCacheId="2102172537">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Name" xr10:uid="{77BD86B6-26AB-C040-85AA-4ED18D58BEE1}" sourceName="VendorName">
  <pivotTables>
    <pivotTable tabId="10" name="PivotTable2"/>
    <pivotTable tabId="14" name="PivotTable2"/>
    <pivotTable tabId="12" name="PivotTable1"/>
    <pivotTable tabId="11" name="PivotTable3"/>
    <pivotTable tabId="15" name="PivotTable2"/>
    <pivotTable tabId="16" name="PivotTable1"/>
    <pivotTable tabId="14" name="PivotTable3"/>
    <pivotTable tabId="15" name="PivotTable1"/>
  </pivotTables>
  <data>
    <tabular pivotCacheId="2102172537">
      <items count="22">
        <i x="11" s="1"/>
        <i x="14" s="1"/>
        <i x="18" s="1"/>
        <i x="2" s="1"/>
        <i x="19" s="1"/>
        <i x="6" s="1"/>
        <i x="10" s="1"/>
        <i x="21" s="1"/>
        <i x="17" s="1"/>
        <i x="0" s="1"/>
        <i x="5" s="1"/>
        <i x="13" s="1"/>
        <i x="16" s="1"/>
        <i x="12" s="1"/>
        <i x="20" s="1"/>
        <i x="9" s="1"/>
        <i x="8" s="1"/>
        <i x="3" s="1"/>
        <i x="15" s="1"/>
        <i x="4" s="1"/>
        <i x="1" s="1"/>
        <i x="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C6923CB1-2896-9947-AB5F-B2B615635861}" sourceName="Years">
  <pivotTables>
    <pivotTable tabId="14" name="PivotTable2"/>
    <pivotTable tabId="12" name="PivotTable1"/>
    <pivotTable tabId="10" name="PivotTable2"/>
    <pivotTable tabId="11" name="PivotTable3"/>
    <pivotTable tabId="15" name="PivotTable2"/>
    <pivotTable tabId="16" name="PivotTable1"/>
    <pivotTable tabId="14" name="PivotTable3"/>
    <pivotTable tabId="15" name="PivotTable1"/>
  </pivotTables>
  <data>
    <tabular pivotCacheId="2102172537">
      <items count="4">
        <i x="1" s="1"/>
        <i x="2" s="1"/>
        <i x="0" s="1"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duePayment" xr10:uid="{BD3662BA-C05A-754F-A96F-0BD8BD4B45B5}" sourceName="OverduePayment">
  <pivotTables>
    <pivotTable tabId="15" name="PivotTable2"/>
    <pivotTable tabId="14" name="PivotTable2"/>
    <pivotTable tabId="16" name="PivotTable1"/>
    <pivotTable tabId="12" name="PivotTable1"/>
    <pivotTable tabId="10" name="PivotTable2"/>
    <pivotTable tabId="11" name="PivotTable3"/>
    <pivotTable tabId="14" name="PivotTable3"/>
    <pivotTable tabId="15" name="PivotTable1"/>
  </pivotTables>
  <data>
    <tabular pivotCacheId="2102172537">
      <items count="4">
        <i x="2" s="1"/>
        <i x="1" s="1"/>
        <i x="0" s="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64F7E33F-3C12-D24B-BCFE-8C0F66C804AC}" sourceName="Status">
  <pivotTables>
    <pivotTable tabId="16" name="PivotTable1"/>
    <pivotTable tabId="14" name="PivotTable2"/>
    <pivotTable tabId="14" name="PivotTable3"/>
    <pivotTable tabId="15" name="PivotTable1"/>
    <pivotTable tabId="15" name="PivotTable2"/>
    <pivotTable tabId="12" name="PivotTable1"/>
    <pivotTable tabId="10" name="PivotTable2"/>
    <pivotTable tabId="11" name="PivotTable3"/>
  </pivotTables>
  <data>
    <tabular pivotCacheId="2102172537">
      <items count="7">
        <i x="1" s="1"/>
        <i x="5" s="1"/>
        <i x="0" s="1"/>
        <i x="4" s="1"/>
        <i x="2" s="1"/>
        <i x="6"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voiceType" xr10:uid="{A687D828-74D2-3746-9190-B16F86C6BB9A}" cache="Slicer_InvoiceType" caption="InvoiceType" columnCount="2" style="Efima3" rowHeight="230716"/>
  <slicer name="VendorName" xr10:uid="{1D4EF1A1-090D-214E-9B98-27CBC22B27D7}" cache="Slicer_VendorName" caption="VendorName" columnCount="2" style="Efima3" rowHeight="230716"/>
  <slicer name="Years" xr10:uid="{F82F68C9-E6A9-C146-B3D8-905EBFB4B5A9}" cache="Slicer_Years" caption="Years" columnCount="4" style="Efima3" rowHeight="230716"/>
  <slicer name="OverduePayment 1" xr10:uid="{00F1F4C0-0241-B047-B4B8-B180086F5496}" cache="Slicer_OverduePayment" caption="OverduePayment" columnCount="2" style="Efima3" rowHeight="230716"/>
  <slicer name="Status 1" xr10:uid="{CC2BB68C-A995-0743-AED5-0D793D8663A7}" cache="Slicer_Status" caption="Status" columnCount="2" style="Efima3"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7C8E3A75-5B93-C244-82AE-171852A2D5A2}" cache="Slicer_Status" caption="Status"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png"/><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A9FD0-98D6-408B-BDCF-DD3D5A1EDDE5}">
  <sheetPr codeName="Sheet1"/>
  <dimension ref="A1:A20"/>
  <sheetViews>
    <sheetView zoomScale="130" zoomScaleNormal="130" workbookViewId="0">
      <selection activeCell="A18" sqref="A18"/>
    </sheetView>
  </sheetViews>
  <sheetFormatPr baseColWidth="10" defaultColWidth="8.83203125" defaultRowHeight="15" x14ac:dyDescent="0.2"/>
  <cols>
    <col min="1" max="1" width="89.5" customWidth="1"/>
  </cols>
  <sheetData>
    <row r="1" spans="1:1" x14ac:dyDescent="0.2">
      <c r="A1" s="2" t="s">
        <v>4609</v>
      </c>
    </row>
    <row r="2" spans="1:1" x14ac:dyDescent="0.2">
      <c r="A2" t="s">
        <v>4619</v>
      </c>
    </row>
    <row r="3" spans="1:1" x14ac:dyDescent="0.2">
      <c r="A3" t="s">
        <v>4622</v>
      </c>
    </row>
    <row r="4" spans="1:1" x14ac:dyDescent="0.2">
      <c r="A4" t="s">
        <v>4623</v>
      </c>
    </row>
    <row r="7" spans="1:1" x14ac:dyDescent="0.2">
      <c r="A7" s="2" t="s">
        <v>4606</v>
      </c>
    </row>
    <row r="8" spans="1:1" x14ac:dyDescent="0.2">
      <c r="A8" t="s">
        <v>4607</v>
      </c>
    </row>
    <row r="10" spans="1:1" ht="32" x14ac:dyDescent="0.2">
      <c r="A10" s="3" t="s">
        <v>4608</v>
      </c>
    </row>
    <row r="12" spans="1:1" x14ac:dyDescent="0.2">
      <c r="A12" t="s">
        <v>4618</v>
      </c>
    </row>
    <row r="13" spans="1:1" x14ac:dyDescent="0.2">
      <c r="A13" s="4" t="s">
        <v>4620</v>
      </c>
    </row>
    <row r="14" spans="1:1" x14ac:dyDescent="0.2">
      <c r="A14" s="4" t="s">
        <v>4612</v>
      </c>
    </row>
    <row r="15" spans="1:1" x14ac:dyDescent="0.2">
      <c r="A15" s="4" t="s">
        <v>4613</v>
      </c>
    </row>
    <row r="16" spans="1:1" x14ac:dyDescent="0.2">
      <c r="A16" s="4" t="s">
        <v>4614</v>
      </c>
    </row>
    <row r="17" spans="1:1" x14ac:dyDescent="0.2">
      <c r="A17" s="4" t="s">
        <v>4615</v>
      </c>
    </row>
    <row r="18" spans="1:1" x14ac:dyDescent="0.2">
      <c r="A18" s="4" t="s">
        <v>4616</v>
      </c>
    </row>
    <row r="19" spans="1:1" x14ac:dyDescent="0.2">
      <c r="A19" s="4" t="s">
        <v>4617</v>
      </c>
    </row>
    <row r="20" spans="1:1" x14ac:dyDescent="0.2">
      <c r="A20" s="4" t="s">
        <v>4621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E6055-FBC7-5D48-A518-5E5CE46587FC}">
  <sheetPr codeName="Sheet2"/>
  <dimension ref="E4:AB19"/>
  <sheetViews>
    <sheetView showGridLines="0" tabSelected="1" zoomScale="65" zoomScaleNormal="100" workbookViewId="0">
      <selection activeCell="AC17" sqref="AC17"/>
    </sheetView>
  </sheetViews>
  <sheetFormatPr baseColWidth="10" defaultRowHeight="15" x14ac:dyDescent="0.2"/>
  <cols>
    <col min="5" max="5" width="10.83203125" customWidth="1"/>
  </cols>
  <sheetData>
    <row r="4" spans="5:12" x14ac:dyDescent="0.2">
      <c r="L4" t="s">
        <v>4678</v>
      </c>
    </row>
    <row r="5" spans="5:12" ht="15" customHeight="1" x14ac:dyDescent="0.4">
      <c r="E5" s="20"/>
      <c r="I5" s="29"/>
    </row>
    <row r="6" spans="5:12" ht="15" customHeight="1" x14ac:dyDescent="0.4">
      <c r="E6" s="20"/>
      <c r="I6" s="29"/>
    </row>
    <row r="7" spans="5:12" ht="24" customHeight="1" x14ac:dyDescent="0.4">
      <c r="E7" s="20"/>
      <c r="F7" s="28"/>
      <c r="G7" s="28"/>
      <c r="I7" s="29"/>
    </row>
    <row r="19" spans="28:28" x14ac:dyDescent="0.2">
      <c r="AB19" t="s">
        <v>4687</v>
      </c>
    </row>
  </sheetData>
  <mergeCells count="2">
    <mergeCell ref="F7:G7"/>
    <mergeCell ref="I5:I7"/>
  </mergeCells>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W2443"/>
  <sheetViews>
    <sheetView topLeftCell="N2394" workbookViewId="0">
      <selection activeCell="A2420" sqref="A2420"/>
    </sheetView>
  </sheetViews>
  <sheetFormatPr baseColWidth="10" defaultColWidth="8.83203125" defaultRowHeight="15" x14ac:dyDescent="0.2"/>
  <cols>
    <col min="1" max="1" width="11.6640625" style="6" bestFit="1" customWidth="1"/>
    <col min="2" max="2" width="8.5" bestFit="1" customWidth="1"/>
    <col min="3" max="3" width="11.6640625" bestFit="1" customWidth="1"/>
    <col min="4" max="4" width="18.6640625" bestFit="1" customWidth="1"/>
    <col min="5" max="5" width="16.33203125" bestFit="1" customWidth="1"/>
    <col min="6" max="6" width="27.6640625" bestFit="1" customWidth="1"/>
    <col min="7" max="7" width="8.6640625" bestFit="1" customWidth="1"/>
    <col min="8" max="8" width="14.6640625" bestFit="1" customWidth="1"/>
    <col min="9" max="9" width="27.6640625" bestFit="1" customWidth="1"/>
    <col min="10" max="10" width="8.33203125" bestFit="1" customWidth="1"/>
    <col min="11" max="12" width="27.6640625" bestFit="1" customWidth="1"/>
    <col min="13" max="13" width="24.33203125" bestFit="1" customWidth="1"/>
    <col min="14" max="14" width="33.33203125" bestFit="1" customWidth="1"/>
    <col min="15" max="15" width="16.6640625" bestFit="1" customWidth="1"/>
    <col min="16" max="16" width="9.6640625" bestFit="1" customWidth="1"/>
    <col min="17" max="17" width="28.6640625" bestFit="1" customWidth="1"/>
    <col min="18" max="18" width="19.1640625" bestFit="1" customWidth="1"/>
    <col min="19" max="19" width="27.6640625" bestFit="1" customWidth="1"/>
    <col min="20" max="20" width="16.33203125" bestFit="1" customWidth="1"/>
    <col min="21" max="21" width="27.83203125" bestFit="1" customWidth="1"/>
    <col min="22" max="22" width="17.33203125" customWidth="1"/>
  </cols>
  <sheetData>
    <row r="1" spans="1:23" x14ac:dyDescent="0.2">
      <c r="A1" s="6" t="s">
        <v>0</v>
      </c>
      <c r="B1" s="1" t="s">
        <v>1</v>
      </c>
      <c r="C1" s="1" t="s">
        <v>2</v>
      </c>
      <c r="D1" s="1" t="s">
        <v>3</v>
      </c>
      <c r="E1" s="1" t="s">
        <v>4</v>
      </c>
      <c r="F1" s="1" t="s">
        <v>5</v>
      </c>
      <c r="G1" s="1" t="s">
        <v>6</v>
      </c>
      <c r="H1" s="1" t="s">
        <v>7</v>
      </c>
      <c r="I1" s="1" t="s">
        <v>8</v>
      </c>
      <c r="J1" s="1" t="s">
        <v>9</v>
      </c>
      <c r="K1" s="1" t="s">
        <v>4610</v>
      </c>
      <c r="L1" s="1" t="s">
        <v>10</v>
      </c>
      <c r="M1" s="1" t="s">
        <v>11</v>
      </c>
      <c r="N1" s="1" t="s">
        <v>12</v>
      </c>
      <c r="O1" s="1" t="s">
        <v>13</v>
      </c>
      <c r="P1" s="1" t="s">
        <v>14</v>
      </c>
      <c r="Q1" s="1" t="s">
        <v>15</v>
      </c>
      <c r="R1" s="1" t="s">
        <v>16</v>
      </c>
      <c r="S1" s="1" t="s">
        <v>4611</v>
      </c>
      <c r="T1" s="1" t="s">
        <v>17</v>
      </c>
      <c r="U1" s="1" t="s">
        <v>18</v>
      </c>
      <c r="V1" s="1" t="s">
        <v>19</v>
      </c>
      <c r="W1" s="1"/>
    </row>
    <row r="2" spans="1:23" x14ac:dyDescent="0.2">
      <c r="A2" s="7">
        <v>198.18</v>
      </c>
      <c r="B2" s="1" t="s">
        <v>20</v>
      </c>
      <c r="C2" s="1" t="s">
        <v>21</v>
      </c>
      <c r="D2" s="1" t="s">
        <v>22</v>
      </c>
      <c r="E2" s="1" t="s">
        <v>23</v>
      </c>
      <c r="F2" s="1" t="s">
        <v>24</v>
      </c>
      <c r="G2" s="1" t="s">
        <v>25</v>
      </c>
      <c r="H2" s="1" t="s">
        <v>26</v>
      </c>
      <c r="I2" s="1" t="s">
        <v>27</v>
      </c>
      <c r="J2" s="1" t="s">
        <v>28</v>
      </c>
      <c r="K2" s="1" t="s">
        <v>29</v>
      </c>
      <c r="L2" s="1" t="s">
        <v>30</v>
      </c>
      <c r="M2" s="1" t="s">
        <v>31</v>
      </c>
      <c r="N2" s="1" t="s">
        <v>32</v>
      </c>
      <c r="O2" s="1" t="s">
        <v>33</v>
      </c>
      <c r="P2" s="1" t="s">
        <v>34</v>
      </c>
      <c r="Q2" s="1" t="s">
        <v>35</v>
      </c>
      <c r="R2" s="1" t="s">
        <v>36</v>
      </c>
      <c r="S2" s="1" t="s">
        <v>29</v>
      </c>
      <c r="T2" s="1" t="s">
        <v>37</v>
      </c>
      <c r="U2" s="1" t="s">
        <v>38</v>
      </c>
      <c r="V2" s="1" t="s">
        <v>39</v>
      </c>
    </row>
    <row r="3" spans="1:23" x14ac:dyDescent="0.2">
      <c r="A3" s="7">
        <v>198.18</v>
      </c>
      <c r="B3" s="1" t="s">
        <v>20</v>
      </c>
      <c r="C3" s="1" t="s">
        <v>21</v>
      </c>
      <c r="D3" s="1" t="s">
        <v>22</v>
      </c>
      <c r="E3" s="1" t="s">
        <v>23</v>
      </c>
      <c r="F3" s="1" t="s">
        <v>24</v>
      </c>
      <c r="G3" s="1" t="s">
        <v>25</v>
      </c>
      <c r="H3" s="1" t="s">
        <v>26</v>
      </c>
      <c r="I3" s="1" t="s">
        <v>40</v>
      </c>
      <c r="J3" s="1" t="s">
        <v>28</v>
      </c>
      <c r="K3" s="1" t="s">
        <v>29</v>
      </c>
      <c r="L3" s="1" t="s">
        <v>30</v>
      </c>
      <c r="M3" s="1" t="s">
        <v>41</v>
      </c>
      <c r="N3" s="1" t="s">
        <v>32</v>
      </c>
      <c r="O3" s="1" t="s">
        <v>33</v>
      </c>
      <c r="P3" s="1" t="s">
        <v>34</v>
      </c>
      <c r="Q3" s="1" t="s">
        <v>35</v>
      </c>
      <c r="R3" s="1" t="s">
        <v>36</v>
      </c>
      <c r="S3" s="1" t="s">
        <v>29</v>
      </c>
      <c r="T3" s="1" t="s">
        <v>37</v>
      </c>
      <c r="U3" s="1" t="s">
        <v>38</v>
      </c>
      <c r="V3" s="1" t="s">
        <v>39</v>
      </c>
    </row>
    <row r="4" spans="1:23" x14ac:dyDescent="0.2">
      <c r="A4" s="7">
        <v>100</v>
      </c>
      <c r="B4" s="1" t="s">
        <v>42</v>
      </c>
      <c r="C4" s="1" t="s">
        <v>21</v>
      </c>
      <c r="D4" s="1" t="s">
        <v>43</v>
      </c>
      <c r="E4" s="1" t="s">
        <v>23</v>
      </c>
      <c r="F4" s="1" t="s">
        <v>24</v>
      </c>
      <c r="G4" s="1" t="s">
        <v>25</v>
      </c>
      <c r="H4" s="1" t="s">
        <v>26</v>
      </c>
      <c r="I4" s="1" t="s">
        <v>44</v>
      </c>
      <c r="J4" s="1" t="s">
        <v>28</v>
      </c>
      <c r="K4" s="1" t="s">
        <v>29</v>
      </c>
      <c r="L4" s="1" t="s">
        <v>30</v>
      </c>
      <c r="M4" s="1" t="s">
        <v>45</v>
      </c>
      <c r="N4" s="1" t="s">
        <v>46</v>
      </c>
      <c r="O4" s="1" t="s">
        <v>33</v>
      </c>
      <c r="P4" s="1" t="s">
        <v>34</v>
      </c>
      <c r="Q4" s="1" t="s">
        <v>35</v>
      </c>
      <c r="R4" s="1" t="s">
        <v>36</v>
      </c>
      <c r="S4" s="1" t="s">
        <v>29</v>
      </c>
      <c r="T4" s="1" t="s">
        <v>37</v>
      </c>
      <c r="U4" s="1" t="s">
        <v>38</v>
      </c>
      <c r="V4" s="1" t="s">
        <v>39</v>
      </c>
    </row>
    <row r="5" spans="1:23" x14ac:dyDescent="0.2">
      <c r="A5" s="7">
        <v>100</v>
      </c>
      <c r="B5" s="1" t="s">
        <v>20</v>
      </c>
      <c r="C5" s="1" t="s">
        <v>21</v>
      </c>
      <c r="D5" s="1" t="s">
        <v>43</v>
      </c>
      <c r="E5" s="1" t="s">
        <v>23</v>
      </c>
      <c r="F5" s="1" t="s">
        <v>24</v>
      </c>
      <c r="G5" s="1" t="s">
        <v>25</v>
      </c>
      <c r="H5" s="1" t="s">
        <v>26</v>
      </c>
      <c r="I5" s="1" t="s">
        <v>47</v>
      </c>
      <c r="J5" s="1" t="s">
        <v>28</v>
      </c>
      <c r="K5" s="1" t="s">
        <v>29</v>
      </c>
      <c r="L5" s="1" t="s">
        <v>30</v>
      </c>
      <c r="M5" s="1" t="s">
        <v>48</v>
      </c>
      <c r="N5" s="1" t="s">
        <v>46</v>
      </c>
      <c r="O5" s="1" t="s">
        <v>33</v>
      </c>
      <c r="P5" s="1" t="s">
        <v>34</v>
      </c>
      <c r="Q5" s="1" t="s">
        <v>35</v>
      </c>
      <c r="R5" s="1" t="s">
        <v>49</v>
      </c>
      <c r="S5" s="1" t="s">
        <v>29</v>
      </c>
      <c r="T5" s="1" t="s">
        <v>37</v>
      </c>
      <c r="U5" s="1" t="s">
        <v>38</v>
      </c>
      <c r="V5" s="1" t="s">
        <v>39</v>
      </c>
    </row>
    <row r="6" spans="1:23" x14ac:dyDescent="0.2">
      <c r="A6" s="7">
        <v>182.63</v>
      </c>
      <c r="B6" s="1" t="s">
        <v>20</v>
      </c>
      <c r="C6" s="1" t="s">
        <v>21</v>
      </c>
      <c r="D6" s="1" t="s">
        <v>22</v>
      </c>
      <c r="E6" s="1" t="s">
        <v>23</v>
      </c>
      <c r="F6" s="1" t="s">
        <v>24</v>
      </c>
      <c r="G6" s="1" t="s">
        <v>25</v>
      </c>
      <c r="H6" s="1" t="s">
        <v>26</v>
      </c>
      <c r="I6" s="1" t="s">
        <v>50</v>
      </c>
      <c r="J6" s="1" t="s">
        <v>28</v>
      </c>
      <c r="K6" s="1" t="s">
        <v>29</v>
      </c>
      <c r="L6" s="1" t="s">
        <v>30</v>
      </c>
      <c r="M6" s="1" t="s">
        <v>51</v>
      </c>
      <c r="N6" s="1" t="s">
        <v>46</v>
      </c>
      <c r="O6" s="1" t="s">
        <v>33</v>
      </c>
      <c r="P6" s="1" t="s">
        <v>34</v>
      </c>
      <c r="Q6" s="1" t="s">
        <v>35</v>
      </c>
      <c r="R6" s="1" t="s">
        <v>36</v>
      </c>
      <c r="S6" s="1" t="s">
        <v>29</v>
      </c>
      <c r="T6" s="1" t="s">
        <v>37</v>
      </c>
      <c r="U6" s="1" t="s">
        <v>38</v>
      </c>
      <c r="V6" s="1" t="s">
        <v>39</v>
      </c>
    </row>
    <row r="7" spans="1:23" x14ac:dyDescent="0.2">
      <c r="A7" s="7">
        <v>100</v>
      </c>
      <c r="B7" s="1" t="s">
        <v>20</v>
      </c>
      <c r="C7" s="1" t="s">
        <v>21</v>
      </c>
      <c r="D7" s="1" t="s">
        <v>43</v>
      </c>
      <c r="E7" s="1" t="s">
        <v>23</v>
      </c>
      <c r="F7" s="1" t="s">
        <v>24</v>
      </c>
      <c r="G7" s="1" t="s">
        <v>25</v>
      </c>
      <c r="H7" s="1" t="s">
        <v>26</v>
      </c>
      <c r="I7" s="1" t="s">
        <v>52</v>
      </c>
      <c r="J7" s="1" t="s">
        <v>28</v>
      </c>
      <c r="K7" s="1" t="s">
        <v>29</v>
      </c>
      <c r="L7" s="1" t="s">
        <v>30</v>
      </c>
      <c r="M7" s="1" t="s">
        <v>53</v>
      </c>
      <c r="N7" s="1" t="s">
        <v>46</v>
      </c>
      <c r="O7" s="1" t="s">
        <v>33</v>
      </c>
      <c r="P7" s="1" t="s">
        <v>34</v>
      </c>
      <c r="Q7" s="1" t="s">
        <v>35</v>
      </c>
      <c r="R7" s="1" t="s">
        <v>36</v>
      </c>
      <c r="S7" s="1" t="s">
        <v>29</v>
      </c>
      <c r="T7" s="1" t="s">
        <v>37</v>
      </c>
      <c r="U7" s="1" t="s">
        <v>38</v>
      </c>
      <c r="V7" s="1" t="s">
        <v>39</v>
      </c>
    </row>
    <row r="8" spans="1:23" x14ac:dyDescent="0.2">
      <c r="A8" s="7">
        <v>123.75</v>
      </c>
      <c r="B8" s="1" t="s">
        <v>20</v>
      </c>
      <c r="C8" s="1" t="s">
        <v>21</v>
      </c>
      <c r="D8" s="1" t="s">
        <v>54</v>
      </c>
      <c r="E8" s="1" t="s">
        <v>23</v>
      </c>
      <c r="F8" s="1" t="s">
        <v>24</v>
      </c>
      <c r="G8" s="1" t="s">
        <v>25</v>
      </c>
      <c r="H8" s="1" t="s">
        <v>26</v>
      </c>
      <c r="I8" s="1" t="s">
        <v>55</v>
      </c>
      <c r="J8" s="1" t="s">
        <v>28</v>
      </c>
      <c r="K8" s="1" t="s">
        <v>29</v>
      </c>
      <c r="L8" s="1" t="s">
        <v>30</v>
      </c>
      <c r="M8" s="1" t="s">
        <v>56</v>
      </c>
      <c r="N8" s="1" t="s">
        <v>46</v>
      </c>
      <c r="O8" s="1" t="s">
        <v>33</v>
      </c>
      <c r="P8" s="1" t="s">
        <v>34</v>
      </c>
      <c r="Q8" s="1" t="s">
        <v>35</v>
      </c>
      <c r="R8" s="1" t="s">
        <v>36</v>
      </c>
      <c r="S8" s="1" t="s">
        <v>29</v>
      </c>
      <c r="T8" s="1" t="s">
        <v>37</v>
      </c>
      <c r="U8" s="1" t="s">
        <v>38</v>
      </c>
      <c r="V8" s="1" t="s">
        <v>39</v>
      </c>
    </row>
    <row r="9" spans="1:23" x14ac:dyDescent="0.2">
      <c r="A9" s="7">
        <v>124.76</v>
      </c>
      <c r="B9" s="1" t="s">
        <v>20</v>
      </c>
      <c r="C9" s="1" t="s">
        <v>21</v>
      </c>
      <c r="D9" s="1" t="s">
        <v>57</v>
      </c>
      <c r="E9" s="1" t="s">
        <v>23</v>
      </c>
      <c r="F9" s="1" t="s">
        <v>24</v>
      </c>
      <c r="G9" s="1" t="s">
        <v>25</v>
      </c>
      <c r="H9" s="1" t="s">
        <v>26</v>
      </c>
      <c r="I9" s="1" t="s">
        <v>58</v>
      </c>
      <c r="J9" s="1" t="s">
        <v>28</v>
      </c>
      <c r="K9" s="1" t="s">
        <v>29</v>
      </c>
      <c r="L9" s="1" t="s">
        <v>30</v>
      </c>
      <c r="M9" s="1" t="s">
        <v>59</v>
      </c>
      <c r="N9" s="1" t="s">
        <v>46</v>
      </c>
      <c r="O9" s="1" t="s">
        <v>33</v>
      </c>
      <c r="P9" s="1" t="s">
        <v>34</v>
      </c>
      <c r="Q9" s="1" t="s">
        <v>35</v>
      </c>
      <c r="R9" s="1" t="s">
        <v>36</v>
      </c>
      <c r="S9" s="1" t="s">
        <v>29</v>
      </c>
      <c r="T9" s="1" t="s">
        <v>37</v>
      </c>
      <c r="U9" s="1" t="s">
        <v>38</v>
      </c>
      <c r="V9" s="1" t="s">
        <v>39</v>
      </c>
    </row>
    <row r="10" spans="1:23" x14ac:dyDescent="0.2">
      <c r="A10" s="7">
        <v>140</v>
      </c>
      <c r="B10" s="1" t="s">
        <v>20</v>
      </c>
      <c r="C10" s="1" t="s">
        <v>21</v>
      </c>
      <c r="D10" s="1" t="s">
        <v>60</v>
      </c>
      <c r="E10" s="1" t="s">
        <v>23</v>
      </c>
      <c r="F10" s="1" t="s">
        <v>24</v>
      </c>
      <c r="G10" s="1" t="s">
        <v>25</v>
      </c>
      <c r="H10" s="1" t="s">
        <v>26</v>
      </c>
      <c r="I10" s="1" t="s">
        <v>61</v>
      </c>
      <c r="J10" s="1" t="s">
        <v>28</v>
      </c>
      <c r="K10" s="1" t="s">
        <v>29</v>
      </c>
      <c r="L10" s="1" t="s">
        <v>30</v>
      </c>
      <c r="M10" s="1" t="s">
        <v>62</v>
      </c>
      <c r="N10" s="1" t="s">
        <v>46</v>
      </c>
      <c r="O10" s="1" t="s">
        <v>33</v>
      </c>
      <c r="P10" s="1" t="s">
        <v>34</v>
      </c>
      <c r="Q10" s="1" t="s">
        <v>35</v>
      </c>
      <c r="R10" s="1" t="s">
        <v>36</v>
      </c>
      <c r="S10" s="1" t="s">
        <v>29</v>
      </c>
      <c r="T10" s="1" t="s">
        <v>37</v>
      </c>
      <c r="U10" s="1" t="s">
        <v>38</v>
      </c>
      <c r="V10" s="1" t="s">
        <v>39</v>
      </c>
    </row>
    <row r="11" spans="1:23" x14ac:dyDescent="0.2">
      <c r="A11" s="7">
        <v>124.75</v>
      </c>
      <c r="B11" s="1" t="s">
        <v>20</v>
      </c>
      <c r="C11" s="1" t="s">
        <v>21</v>
      </c>
      <c r="D11" s="1" t="s">
        <v>57</v>
      </c>
      <c r="E11" s="1" t="s">
        <v>23</v>
      </c>
      <c r="F11" s="1" t="s">
        <v>24</v>
      </c>
      <c r="G11" s="1" t="s">
        <v>25</v>
      </c>
      <c r="H11" s="1" t="s">
        <v>26</v>
      </c>
      <c r="I11" s="1" t="s">
        <v>63</v>
      </c>
      <c r="J11" s="1" t="s">
        <v>28</v>
      </c>
      <c r="K11" s="1" t="s">
        <v>29</v>
      </c>
      <c r="L11" s="1" t="s">
        <v>30</v>
      </c>
      <c r="M11" s="1" t="s">
        <v>64</v>
      </c>
      <c r="N11" s="1" t="s">
        <v>46</v>
      </c>
      <c r="O11" s="1" t="s">
        <v>33</v>
      </c>
      <c r="P11" s="1" t="s">
        <v>34</v>
      </c>
      <c r="Q11" s="1" t="s">
        <v>35</v>
      </c>
      <c r="R11" s="1" t="s">
        <v>36</v>
      </c>
      <c r="S11" s="1" t="s">
        <v>29</v>
      </c>
      <c r="T11" s="1" t="s">
        <v>37</v>
      </c>
      <c r="U11" s="1" t="s">
        <v>38</v>
      </c>
      <c r="V11" s="1" t="s">
        <v>39</v>
      </c>
    </row>
    <row r="12" spans="1:23" x14ac:dyDescent="0.2">
      <c r="A12" s="7">
        <v>117.25</v>
      </c>
      <c r="B12" s="1" t="s">
        <v>20</v>
      </c>
      <c r="C12" s="1" t="s">
        <v>21</v>
      </c>
      <c r="D12" s="1" t="s">
        <v>65</v>
      </c>
      <c r="E12" s="1" t="s">
        <v>23</v>
      </c>
      <c r="F12" s="1" t="s">
        <v>24</v>
      </c>
      <c r="G12" s="1" t="s">
        <v>25</v>
      </c>
      <c r="H12" s="1" t="s">
        <v>26</v>
      </c>
      <c r="I12" s="1" t="s">
        <v>66</v>
      </c>
      <c r="J12" s="1" t="s">
        <v>28</v>
      </c>
      <c r="K12" s="1" t="s">
        <v>29</v>
      </c>
      <c r="L12" s="1" t="s">
        <v>30</v>
      </c>
      <c r="M12" s="1" t="s">
        <v>67</v>
      </c>
      <c r="N12" s="1" t="s">
        <v>46</v>
      </c>
      <c r="O12" s="1" t="s">
        <v>33</v>
      </c>
      <c r="P12" s="1" t="s">
        <v>34</v>
      </c>
      <c r="Q12" s="1" t="s">
        <v>35</v>
      </c>
      <c r="R12" s="1" t="s">
        <v>36</v>
      </c>
      <c r="S12" s="1" t="s">
        <v>29</v>
      </c>
      <c r="T12" s="1" t="s">
        <v>37</v>
      </c>
      <c r="U12" s="1" t="s">
        <v>38</v>
      </c>
      <c r="V12" s="1" t="s">
        <v>39</v>
      </c>
    </row>
    <row r="13" spans="1:23" x14ac:dyDescent="0.2">
      <c r="A13" s="7">
        <v>121.75</v>
      </c>
      <c r="B13" s="1" t="s">
        <v>20</v>
      </c>
      <c r="C13" s="1" t="s">
        <v>21</v>
      </c>
      <c r="D13" s="1" t="s">
        <v>68</v>
      </c>
      <c r="E13" s="1" t="s">
        <v>23</v>
      </c>
      <c r="F13" s="1" t="s">
        <v>24</v>
      </c>
      <c r="G13" s="1" t="s">
        <v>25</v>
      </c>
      <c r="H13" s="1" t="s">
        <v>26</v>
      </c>
      <c r="I13" s="1" t="s">
        <v>69</v>
      </c>
      <c r="J13" s="1" t="s">
        <v>28</v>
      </c>
      <c r="K13" s="1" t="s">
        <v>29</v>
      </c>
      <c r="L13" s="1" t="s">
        <v>30</v>
      </c>
      <c r="M13" s="1" t="s">
        <v>70</v>
      </c>
      <c r="N13" s="1" t="s">
        <v>46</v>
      </c>
      <c r="O13" s="1" t="s">
        <v>33</v>
      </c>
      <c r="P13" s="1" t="s">
        <v>34</v>
      </c>
      <c r="Q13" s="1" t="s">
        <v>35</v>
      </c>
      <c r="R13" s="1" t="s">
        <v>36</v>
      </c>
      <c r="S13" s="1" t="s">
        <v>29</v>
      </c>
      <c r="T13" s="1" t="s">
        <v>37</v>
      </c>
      <c r="U13" s="1" t="s">
        <v>38</v>
      </c>
      <c r="V13" s="1" t="s">
        <v>39</v>
      </c>
    </row>
    <row r="14" spans="1:23" x14ac:dyDescent="0.2">
      <c r="A14" s="7">
        <v>98.62</v>
      </c>
      <c r="B14" s="1" t="s">
        <v>20</v>
      </c>
      <c r="C14" s="1" t="s">
        <v>21</v>
      </c>
      <c r="D14" s="1" t="s">
        <v>71</v>
      </c>
      <c r="E14" s="1" t="s">
        <v>23</v>
      </c>
      <c r="F14" s="1" t="s">
        <v>24</v>
      </c>
      <c r="G14" s="1" t="s">
        <v>25</v>
      </c>
      <c r="H14" s="1" t="s">
        <v>26</v>
      </c>
      <c r="I14" s="1" t="s">
        <v>72</v>
      </c>
      <c r="J14" s="1" t="s">
        <v>28</v>
      </c>
      <c r="K14" s="1" t="s">
        <v>29</v>
      </c>
      <c r="L14" s="1" t="s">
        <v>30</v>
      </c>
      <c r="M14" s="1" t="s">
        <v>73</v>
      </c>
      <c r="N14" s="1" t="s">
        <v>46</v>
      </c>
      <c r="O14" s="1" t="s">
        <v>33</v>
      </c>
      <c r="P14" s="1" t="s">
        <v>34</v>
      </c>
      <c r="Q14" s="1" t="s">
        <v>35</v>
      </c>
      <c r="R14" s="1" t="s">
        <v>36</v>
      </c>
      <c r="S14" s="1" t="s">
        <v>29</v>
      </c>
      <c r="T14" s="1" t="s">
        <v>37</v>
      </c>
      <c r="U14" s="1" t="s">
        <v>38</v>
      </c>
      <c r="V14" s="1" t="s">
        <v>39</v>
      </c>
    </row>
    <row r="15" spans="1:23" x14ac:dyDescent="0.2">
      <c r="A15" s="7">
        <v>153.41</v>
      </c>
      <c r="B15" s="1" t="s">
        <v>20</v>
      </c>
      <c r="C15" s="1" t="s">
        <v>21</v>
      </c>
      <c r="D15" s="1" t="s">
        <v>74</v>
      </c>
      <c r="E15" s="1" t="s">
        <v>23</v>
      </c>
      <c r="F15" s="1" t="s">
        <v>24</v>
      </c>
      <c r="G15" s="1" t="s">
        <v>25</v>
      </c>
      <c r="H15" s="1" t="s">
        <v>26</v>
      </c>
      <c r="I15" s="1" t="s">
        <v>75</v>
      </c>
      <c r="J15" s="1" t="s">
        <v>28</v>
      </c>
      <c r="K15" s="1" t="s">
        <v>29</v>
      </c>
      <c r="L15" s="1" t="s">
        <v>30</v>
      </c>
      <c r="M15" s="1" t="s">
        <v>76</v>
      </c>
      <c r="N15" s="1" t="s">
        <v>46</v>
      </c>
      <c r="O15" s="1" t="s">
        <v>33</v>
      </c>
      <c r="P15" s="1" t="s">
        <v>34</v>
      </c>
      <c r="Q15" s="1" t="s">
        <v>35</v>
      </c>
      <c r="R15" s="1" t="s">
        <v>36</v>
      </c>
      <c r="S15" s="1" t="s">
        <v>29</v>
      </c>
      <c r="T15" s="1" t="s">
        <v>37</v>
      </c>
      <c r="U15" s="1" t="s">
        <v>38</v>
      </c>
      <c r="V15" s="1" t="s">
        <v>39</v>
      </c>
    </row>
    <row r="16" spans="1:23" x14ac:dyDescent="0.2">
      <c r="A16" s="7">
        <v>98.61</v>
      </c>
      <c r="B16" s="1" t="s">
        <v>20</v>
      </c>
      <c r="C16" s="1" t="s">
        <v>21</v>
      </c>
      <c r="D16" s="1" t="s">
        <v>71</v>
      </c>
      <c r="E16" s="1" t="s">
        <v>23</v>
      </c>
      <c r="F16" s="1" t="s">
        <v>24</v>
      </c>
      <c r="G16" s="1" t="s">
        <v>25</v>
      </c>
      <c r="H16" s="1" t="s">
        <v>26</v>
      </c>
      <c r="I16" s="1" t="s">
        <v>77</v>
      </c>
      <c r="J16" s="1" t="s">
        <v>28</v>
      </c>
      <c r="K16" s="1" t="s">
        <v>29</v>
      </c>
      <c r="L16" s="1" t="s">
        <v>30</v>
      </c>
      <c r="M16" s="1" t="s">
        <v>78</v>
      </c>
      <c r="N16" s="1" t="s">
        <v>46</v>
      </c>
      <c r="O16" s="1" t="s">
        <v>33</v>
      </c>
      <c r="P16" s="1" t="s">
        <v>34</v>
      </c>
      <c r="Q16" s="1" t="s">
        <v>35</v>
      </c>
      <c r="R16" s="1" t="s">
        <v>36</v>
      </c>
      <c r="S16" s="1" t="s">
        <v>29</v>
      </c>
      <c r="T16" s="1" t="s">
        <v>37</v>
      </c>
      <c r="U16" s="1" t="s">
        <v>38</v>
      </c>
      <c r="V16" s="1" t="s">
        <v>39</v>
      </c>
    </row>
    <row r="17" spans="1:22" x14ac:dyDescent="0.2">
      <c r="A17" s="7">
        <v>90</v>
      </c>
      <c r="B17" s="1" t="s">
        <v>20</v>
      </c>
      <c r="C17" s="1" t="s">
        <v>21</v>
      </c>
      <c r="D17" s="1" t="s">
        <v>22</v>
      </c>
      <c r="E17" s="1" t="s">
        <v>23</v>
      </c>
      <c r="F17" s="1" t="s">
        <v>24</v>
      </c>
      <c r="G17" s="1" t="s">
        <v>25</v>
      </c>
      <c r="H17" s="1" t="s">
        <v>26</v>
      </c>
      <c r="I17" s="1" t="s">
        <v>79</v>
      </c>
      <c r="J17" s="1" t="s">
        <v>28</v>
      </c>
      <c r="K17" s="1" t="s">
        <v>29</v>
      </c>
      <c r="L17" s="1" t="s">
        <v>30</v>
      </c>
      <c r="M17" s="1" t="s">
        <v>80</v>
      </c>
      <c r="N17" s="1" t="s">
        <v>46</v>
      </c>
      <c r="O17" s="1" t="s">
        <v>33</v>
      </c>
      <c r="P17" s="1" t="s">
        <v>34</v>
      </c>
      <c r="Q17" s="1" t="s">
        <v>35</v>
      </c>
      <c r="R17" s="1" t="s">
        <v>81</v>
      </c>
      <c r="S17" s="1" t="s">
        <v>29</v>
      </c>
      <c r="T17" s="1" t="s">
        <v>37</v>
      </c>
      <c r="U17" s="1" t="s">
        <v>38</v>
      </c>
      <c r="V17" s="1" t="s">
        <v>39</v>
      </c>
    </row>
    <row r="18" spans="1:22" x14ac:dyDescent="0.2">
      <c r="A18" s="7">
        <v>90</v>
      </c>
      <c r="B18" s="1" t="s">
        <v>20</v>
      </c>
      <c r="C18" s="1" t="s">
        <v>21</v>
      </c>
      <c r="D18" s="1" t="s">
        <v>22</v>
      </c>
      <c r="E18" s="1" t="s">
        <v>23</v>
      </c>
      <c r="F18" s="1" t="s">
        <v>24</v>
      </c>
      <c r="G18" s="1" t="s">
        <v>25</v>
      </c>
      <c r="H18" s="1" t="s">
        <v>26</v>
      </c>
      <c r="I18" s="1" t="s">
        <v>82</v>
      </c>
      <c r="J18" s="1" t="s">
        <v>28</v>
      </c>
      <c r="K18" s="1" t="s">
        <v>29</v>
      </c>
      <c r="L18" s="1" t="s">
        <v>30</v>
      </c>
      <c r="M18" s="1" t="s">
        <v>83</v>
      </c>
      <c r="N18" s="1" t="s">
        <v>46</v>
      </c>
      <c r="O18" s="1" t="s">
        <v>33</v>
      </c>
      <c r="P18" s="1" t="s">
        <v>34</v>
      </c>
      <c r="Q18" s="1" t="s">
        <v>35</v>
      </c>
      <c r="R18" s="1" t="s">
        <v>81</v>
      </c>
      <c r="S18" s="1" t="s">
        <v>29</v>
      </c>
      <c r="T18" s="1" t="s">
        <v>37</v>
      </c>
      <c r="U18" s="1" t="s">
        <v>38</v>
      </c>
      <c r="V18" s="1" t="s">
        <v>39</v>
      </c>
    </row>
    <row r="19" spans="1:22" x14ac:dyDescent="0.2">
      <c r="A19" s="7">
        <v>81</v>
      </c>
      <c r="B19" s="1" t="s">
        <v>20</v>
      </c>
      <c r="C19" s="1" t="s">
        <v>21</v>
      </c>
      <c r="D19" s="1" t="s">
        <v>22</v>
      </c>
      <c r="E19" s="1" t="s">
        <v>23</v>
      </c>
      <c r="F19" s="1" t="s">
        <v>24</v>
      </c>
      <c r="G19" s="1" t="s">
        <v>25</v>
      </c>
      <c r="H19" s="1" t="s">
        <v>26</v>
      </c>
      <c r="I19" s="1" t="s">
        <v>84</v>
      </c>
      <c r="J19" s="1" t="s">
        <v>28</v>
      </c>
      <c r="K19" s="1" t="s">
        <v>29</v>
      </c>
      <c r="L19" s="1" t="s">
        <v>30</v>
      </c>
      <c r="M19" s="1" t="s">
        <v>85</v>
      </c>
      <c r="N19" s="1" t="s">
        <v>46</v>
      </c>
      <c r="O19" s="1" t="s">
        <v>33</v>
      </c>
      <c r="P19" s="1" t="s">
        <v>34</v>
      </c>
      <c r="Q19" s="1" t="s">
        <v>35</v>
      </c>
      <c r="R19" s="1" t="s">
        <v>81</v>
      </c>
      <c r="S19" s="1" t="s">
        <v>29</v>
      </c>
      <c r="T19" s="1" t="s">
        <v>37</v>
      </c>
      <c r="U19" s="1" t="s">
        <v>38</v>
      </c>
      <c r="V19" s="1" t="s">
        <v>39</v>
      </c>
    </row>
    <row r="20" spans="1:22" x14ac:dyDescent="0.2">
      <c r="A20" s="7">
        <v>365.28</v>
      </c>
      <c r="B20" s="1" t="s">
        <v>20</v>
      </c>
      <c r="C20" s="1" t="s">
        <v>21</v>
      </c>
      <c r="D20" s="1" t="s">
        <v>22</v>
      </c>
      <c r="E20" s="1" t="s">
        <v>23</v>
      </c>
      <c r="F20" s="1" t="s">
        <v>24</v>
      </c>
      <c r="G20" s="1" t="s">
        <v>25</v>
      </c>
      <c r="H20" s="1" t="s">
        <v>26</v>
      </c>
      <c r="I20" s="1" t="s">
        <v>86</v>
      </c>
      <c r="J20" s="1" t="s">
        <v>28</v>
      </c>
      <c r="K20" s="1" t="s">
        <v>29</v>
      </c>
      <c r="L20" s="1" t="s">
        <v>30</v>
      </c>
      <c r="M20" s="1" t="s">
        <v>87</v>
      </c>
      <c r="N20" s="1" t="s">
        <v>46</v>
      </c>
      <c r="O20" s="1" t="s">
        <v>33</v>
      </c>
      <c r="P20" s="1" t="s">
        <v>34</v>
      </c>
      <c r="Q20" s="1" t="s">
        <v>35</v>
      </c>
      <c r="R20" s="1" t="s">
        <v>81</v>
      </c>
      <c r="S20" s="1" t="s">
        <v>29</v>
      </c>
      <c r="T20" s="1" t="s">
        <v>37</v>
      </c>
      <c r="U20" s="1" t="s">
        <v>38</v>
      </c>
      <c r="V20" s="1" t="s">
        <v>39</v>
      </c>
    </row>
    <row r="21" spans="1:22" x14ac:dyDescent="0.2">
      <c r="A21" s="7">
        <v>365.25</v>
      </c>
      <c r="B21" s="1" t="s">
        <v>20</v>
      </c>
      <c r="C21" s="1" t="s">
        <v>21</v>
      </c>
      <c r="D21" s="1" t="s">
        <v>88</v>
      </c>
      <c r="E21" s="1" t="s">
        <v>23</v>
      </c>
      <c r="F21" s="1" t="s">
        <v>24</v>
      </c>
      <c r="G21" s="1" t="s">
        <v>25</v>
      </c>
      <c r="H21" s="1" t="s">
        <v>26</v>
      </c>
      <c r="I21" s="1" t="s">
        <v>89</v>
      </c>
      <c r="J21" s="1" t="s">
        <v>28</v>
      </c>
      <c r="K21" s="1" t="s">
        <v>29</v>
      </c>
      <c r="L21" s="1" t="s">
        <v>30</v>
      </c>
      <c r="M21" s="1" t="s">
        <v>90</v>
      </c>
      <c r="N21" s="1" t="s">
        <v>46</v>
      </c>
      <c r="O21" s="1" t="s">
        <v>33</v>
      </c>
      <c r="P21" s="1" t="s">
        <v>34</v>
      </c>
      <c r="Q21" s="1" t="s">
        <v>35</v>
      </c>
      <c r="R21" s="1" t="s">
        <v>36</v>
      </c>
      <c r="S21" s="1" t="s">
        <v>29</v>
      </c>
      <c r="T21" s="1" t="s">
        <v>37</v>
      </c>
      <c r="U21" s="1" t="s">
        <v>38</v>
      </c>
      <c r="V21" s="1" t="s">
        <v>39</v>
      </c>
    </row>
    <row r="22" spans="1:22" x14ac:dyDescent="0.2">
      <c r="A22" s="7">
        <v>365.25</v>
      </c>
      <c r="B22" s="1" t="s">
        <v>20</v>
      </c>
      <c r="C22" s="1" t="s">
        <v>21</v>
      </c>
      <c r="D22" s="1" t="s">
        <v>22</v>
      </c>
      <c r="E22" s="1" t="s">
        <v>23</v>
      </c>
      <c r="F22" s="1" t="s">
        <v>24</v>
      </c>
      <c r="G22" s="1" t="s">
        <v>25</v>
      </c>
      <c r="H22" s="1" t="s">
        <v>26</v>
      </c>
      <c r="I22" s="1" t="s">
        <v>91</v>
      </c>
      <c r="J22" s="1" t="s">
        <v>28</v>
      </c>
      <c r="K22" s="1" t="s">
        <v>29</v>
      </c>
      <c r="L22" s="1" t="s">
        <v>30</v>
      </c>
      <c r="M22" s="1" t="s">
        <v>92</v>
      </c>
      <c r="N22" s="1" t="s">
        <v>46</v>
      </c>
      <c r="O22" s="1" t="s">
        <v>33</v>
      </c>
      <c r="P22" s="1" t="s">
        <v>34</v>
      </c>
      <c r="Q22" s="1" t="s">
        <v>35</v>
      </c>
      <c r="R22" s="1" t="s">
        <v>81</v>
      </c>
      <c r="S22" s="1" t="s">
        <v>29</v>
      </c>
      <c r="T22" s="1" t="s">
        <v>37</v>
      </c>
      <c r="U22" s="1" t="s">
        <v>38</v>
      </c>
      <c r="V22" s="1" t="s">
        <v>39</v>
      </c>
    </row>
    <row r="23" spans="1:22" x14ac:dyDescent="0.2">
      <c r="A23" s="7">
        <v>365.25</v>
      </c>
      <c r="B23" s="1" t="s">
        <v>20</v>
      </c>
      <c r="C23" s="1" t="s">
        <v>21</v>
      </c>
      <c r="D23" s="1" t="s">
        <v>22</v>
      </c>
      <c r="E23" s="1" t="s">
        <v>23</v>
      </c>
      <c r="F23" s="1" t="s">
        <v>24</v>
      </c>
      <c r="G23" s="1" t="s">
        <v>25</v>
      </c>
      <c r="H23" s="1" t="s">
        <v>26</v>
      </c>
      <c r="I23" s="1" t="s">
        <v>93</v>
      </c>
      <c r="J23" s="1" t="s">
        <v>28</v>
      </c>
      <c r="K23" s="1" t="s">
        <v>29</v>
      </c>
      <c r="L23" s="1" t="s">
        <v>30</v>
      </c>
      <c r="M23" s="1" t="s">
        <v>94</v>
      </c>
      <c r="N23" s="1" t="s">
        <v>46</v>
      </c>
      <c r="O23" s="1" t="s">
        <v>33</v>
      </c>
      <c r="P23" s="1" t="s">
        <v>34</v>
      </c>
      <c r="Q23" s="1" t="s">
        <v>35</v>
      </c>
      <c r="R23" s="1" t="s">
        <v>81</v>
      </c>
      <c r="S23" s="1" t="s">
        <v>29</v>
      </c>
      <c r="T23" s="1" t="s">
        <v>37</v>
      </c>
      <c r="U23" s="1" t="s">
        <v>38</v>
      </c>
      <c r="V23" s="1" t="s">
        <v>39</v>
      </c>
    </row>
    <row r="24" spans="1:22" x14ac:dyDescent="0.2">
      <c r="A24" s="7">
        <v>243.5</v>
      </c>
      <c r="B24" s="1" t="s">
        <v>20</v>
      </c>
      <c r="C24" s="1" t="s">
        <v>21</v>
      </c>
      <c r="D24" s="1" t="s">
        <v>96</v>
      </c>
      <c r="E24" s="1" t="s">
        <v>23</v>
      </c>
      <c r="F24" s="1" t="s">
        <v>24</v>
      </c>
      <c r="G24" s="1" t="s">
        <v>25</v>
      </c>
      <c r="H24" s="1" t="s">
        <v>26</v>
      </c>
      <c r="I24" s="1" t="s">
        <v>97</v>
      </c>
      <c r="J24" s="1" t="s">
        <v>28</v>
      </c>
      <c r="K24" s="1" t="s">
        <v>29</v>
      </c>
      <c r="L24" s="1" t="s">
        <v>30</v>
      </c>
      <c r="M24" s="1" t="s">
        <v>98</v>
      </c>
      <c r="N24" s="1" t="s">
        <v>46</v>
      </c>
      <c r="O24" s="1" t="s">
        <v>33</v>
      </c>
      <c r="P24" s="1" t="s">
        <v>34</v>
      </c>
      <c r="Q24" s="1" t="s">
        <v>35</v>
      </c>
      <c r="R24" s="1" t="s">
        <v>36</v>
      </c>
      <c r="S24" s="1" t="s">
        <v>29</v>
      </c>
      <c r="T24" s="1" t="s">
        <v>37</v>
      </c>
      <c r="U24" s="1" t="s">
        <v>38</v>
      </c>
      <c r="V24" s="1" t="s">
        <v>39</v>
      </c>
    </row>
    <row r="25" spans="1:22" x14ac:dyDescent="0.2">
      <c r="A25" s="7">
        <v>107.25</v>
      </c>
      <c r="B25" s="1" t="s">
        <v>20</v>
      </c>
      <c r="C25" s="1" t="s">
        <v>21</v>
      </c>
      <c r="D25" s="1" t="s">
        <v>22</v>
      </c>
      <c r="E25" s="1" t="s">
        <v>23</v>
      </c>
      <c r="F25" s="1" t="s">
        <v>24</v>
      </c>
      <c r="G25" s="1" t="s">
        <v>25</v>
      </c>
      <c r="H25" s="1" t="s">
        <v>26</v>
      </c>
      <c r="I25" s="1" t="s">
        <v>99</v>
      </c>
      <c r="J25" s="1" t="s">
        <v>28</v>
      </c>
      <c r="K25" s="1" t="s">
        <v>29</v>
      </c>
      <c r="L25" s="1" t="s">
        <v>30</v>
      </c>
      <c r="M25" s="1" t="s">
        <v>100</v>
      </c>
      <c r="N25" s="1" t="s">
        <v>46</v>
      </c>
      <c r="O25" s="1" t="s">
        <v>33</v>
      </c>
      <c r="P25" s="1" t="s">
        <v>34</v>
      </c>
      <c r="Q25" s="1" t="s">
        <v>35</v>
      </c>
      <c r="R25" s="1" t="s">
        <v>49</v>
      </c>
      <c r="S25" s="1" t="s">
        <v>29</v>
      </c>
      <c r="T25" s="1" t="s">
        <v>37</v>
      </c>
      <c r="U25" s="1" t="s">
        <v>38</v>
      </c>
      <c r="V25" s="1" t="s">
        <v>39</v>
      </c>
    </row>
    <row r="26" spans="1:22" x14ac:dyDescent="0.2">
      <c r="A26" s="7">
        <v>53.63</v>
      </c>
      <c r="B26" s="1" t="s">
        <v>20</v>
      </c>
      <c r="C26" s="1" t="s">
        <v>21</v>
      </c>
      <c r="D26" s="1" t="s">
        <v>22</v>
      </c>
      <c r="E26" s="1" t="s">
        <v>23</v>
      </c>
      <c r="F26" s="1" t="s">
        <v>24</v>
      </c>
      <c r="G26" s="1" t="s">
        <v>25</v>
      </c>
      <c r="H26" s="1" t="s">
        <v>26</v>
      </c>
      <c r="I26" s="1" t="s">
        <v>101</v>
      </c>
      <c r="J26" s="1" t="s">
        <v>28</v>
      </c>
      <c r="K26" s="1" t="s">
        <v>29</v>
      </c>
      <c r="L26" s="1" t="s">
        <v>30</v>
      </c>
      <c r="M26" s="1" t="s">
        <v>102</v>
      </c>
      <c r="N26" s="1" t="s">
        <v>46</v>
      </c>
      <c r="O26" s="1" t="s">
        <v>33</v>
      </c>
      <c r="P26" s="1" t="s">
        <v>34</v>
      </c>
      <c r="Q26" s="1" t="s">
        <v>35</v>
      </c>
      <c r="R26" s="1" t="s">
        <v>36</v>
      </c>
      <c r="S26" s="1" t="s">
        <v>29</v>
      </c>
      <c r="T26" s="1" t="s">
        <v>37</v>
      </c>
      <c r="U26" s="1" t="s">
        <v>38</v>
      </c>
      <c r="V26" s="1" t="s">
        <v>39</v>
      </c>
    </row>
    <row r="27" spans="1:22" x14ac:dyDescent="0.2">
      <c r="A27" s="7">
        <v>243.5</v>
      </c>
      <c r="B27" s="1" t="s">
        <v>20</v>
      </c>
      <c r="C27" s="1" t="s">
        <v>21</v>
      </c>
      <c r="D27" s="1" t="s">
        <v>96</v>
      </c>
      <c r="E27" s="1" t="s">
        <v>23</v>
      </c>
      <c r="F27" s="1" t="s">
        <v>24</v>
      </c>
      <c r="G27" s="1" t="s">
        <v>25</v>
      </c>
      <c r="H27" s="1" t="s">
        <v>26</v>
      </c>
      <c r="I27" s="1" t="s">
        <v>103</v>
      </c>
      <c r="J27" s="1" t="s">
        <v>28</v>
      </c>
      <c r="K27" s="1" t="s">
        <v>29</v>
      </c>
      <c r="L27" s="1" t="s">
        <v>30</v>
      </c>
      <c r="M27" s="1" t="s">
        <v>104</v>
      </c>
      <c r="N27" s="1" t="s">
        <v>46</v>
      </c>
      <c r="O27" s="1" t="s">
        <v>33</v>
      </c>
      <c r="P27" s="1" t="s">
        <v>34</v>
      </c>
      <c r="Q27" s="1" t="s">
        <v>35</v>
      </c>
      <c r="R27" s="1" t="s">
        <v>36</v>
      </c>
      <c r="S27" s="1" t="s">
        <v>29</v>
      </c>
      <c r="T27" s="1" t="s">
        <v>37</v>
      </c>
      <c r="U27" s="1" t="s">
        <v>38</v>
      </c>
      <c r="V27" s="1" t="s">
        <v>39</v>
      </c>
    </row>
    <row r="28" spans="1:22" x14ac:dyDescent="0.2">
      <c r="A28" s="7">
        <v>121.75</v>
      </c>
      <c r="B28" s="1" t="s">
        <v>20</v>
      </c>
      <c r="C28" s="1" t="s">
        <v>21</v>
      </c>
      <c r="D28" s="1" t="s">
        <v>68</v>
      </c>
      <c r="E28" s="1" t="s">
        <v>23</v>
      </c>
      <c r="F28" s="1" t="s">
        <v>24</v>
      </c>
      <c r="G28" s="1" t="s">
        <v>25</v>
      </c>
      <c r="H28" s="1" t="s">
        <v>26</v>
      </c>
      <c r="I28" s="1" t="s">
        <v>105</v>
      </c>
      <c r="J28" s="1" t="s">
        <v>28</v>
      </c>
      <c r="K28" s="1" t="s">
        <v>29</v>
      </c>
      <c r="L28" s="1" t="s">
        <v>30</v>
      </c>
      <c r="M28" s="1" t="s">
        <v>106</v>
      </c>
      <c r="N28" s="1" t="s">
        <v>46</v>
      </c>
      <c r="O28" s="1" t="s">
        <v>33</v>
      </c>
      <c r="P28" s="1" t="s">
        <v>34</v>
      </c>
      <c r="Q28" s="1" t="s">
        <v>35</v>
      </c>
      <c r="R28" s="1" t="s">
        <v>36</v>
      </c>
      <c r="S28" s="1" t="s">
        <v>29</v>
      </c>
      <c r="T28" s="1" t="s">
        <v>37</v>
      </c>
      <c r="U28" s="1" t="s">
        <v>38</v>
      </c>
      <c r="V28" s="1" t="s">
        <v>39</v>
      </c>
    </row>
    <row r="29" spans="1:22" x14ac:dyDescent="0.2">
      <c r="A29" s="7">
        <v>198.18</v>
      </c>
      <c r="B29" s="1" t="s">
        <v>20</v>
      </c>
      <c r="C29" s="1" t="s">
        <v>21</v>
      </c>
      <c r="D29" s="1" t="s">
        <v>22</v>
      </c>
      <c r="E29" s="1" t="s">
        <v>23</v>
      </c>
      <c r="F29" s="1" t="s">
        <v>24</v>
      </c>
      <c r="G29" s="1" t="s">
        <v>25</v>
      </c>
      <c r="H29" s="1" t="s">
        <v>26</v>
      </c>
      <c r="I29" s="1" t="s">
        <v>107</v>
      </c>
      <c r="J29" s="1" t="s">
        <v>28</v>
      </c>
      <c r="K29" s="1" t="s">
        <v>29</v>
      </c>
      <c r="L29" s="1" t="s">
        <v>30</v>
      </c>
      <c r="M29" s="1" t="s">
        <v>108</v>
      </c>
      <c r="N29" s="1" t="s">
        <v>46</v>
      </c>
      <c r="O29" s="1" t="s">
        <v>33</v>
      </c>
      <c r="P29" s="1" t="s">
        <v>34</v>
      </c>
      <c r="Q29" s="1" t="s">
        <v>35</v>
      </c>
      <c r="R29" s="1" t="s">
        <v>81</v>
      </c>
      <c r="S29" s="1" t="s">
        <v>29</v>
      </c>
      <c r="T29" s="1" t="s">
        <v>37</v>
      </c>
      <c r="U29" s="1" t="s">
        <v>38</v>
      </c>
      <c r="V29" s="1" t="s">
        <v>39</v>
      </c>
    </row>
    <row r="30" spans="1:22" x14ac:dyDescent="0.2">
      <c r="A30" s="7">
        <v>214.5</v>
      </c>
      <c r="B30" s="1" t="s">
        <v>20</v>
      </c>
      <c r="C30" s="1" t="s">
        <v>21</v>
      </c>
      <c r="D30" s="1" t="s">
        <v>22</v>
      </c>
      <c r="E30" s="1" t="s">
        <v>23</v>
      </c>
      <c r="F30" s="1" t="s">
        <v>24</v>
      </c>
      <c r="G30" s="1" t="s">
        <v>25</v>
      </c>
      <c r="H30" s="1" t="s">
        <v>26</v>
      </c>
      <c r="I30" s="1" t="s">
        <v>109</v>
      </c>
      <c r="J30" s="1" t="s">
        <v>28</v>
      </c>
      <c r="K30" s="1" t="s">
        <v>29</v>
      </c>
      <c r="L30" s="1" t="s">
        <v>30</v>
      </c>
      <c r="M30" s="1" t="s">
        <v>110</v>
      </c>
      <c r="N30" s="1" t="s">
        <v>46</v>
      </c>
      <c r="O30" s="1" t="s">
        <v>33</v>
      </c>
      <c r="P30" s="1" t="s">
        <v>34</v>
      </c>
      <c r="Q30" s="1" t="s">
        <v>35</v>
      </c>
      <c r="R30" s="1" t="s">
        <v>36</v>
      </c>
      <c r="S30" s="1" t="s">
        <v>29</v>
      </c>
      <c r="T30" s="1" t="s">
        <v>37</v>
      </c>
      <c r="U30" s="1" t="s">
        <v>38</v>
      </c>
      <c r="V30" s="1" t="s">
        <v>39</v>
      </c>
    </row>
    <row r="31" spans="1:22" x14ac:dyDescent="0.2">
      <c r="A31" s="7">
        <v>107.25</v>
      </c>
      <c r="B31" s="1" t="s">
        <v>20</v>
      </c>
      <c r="C31" s="1" t="s">
        <v>21</v>
      </c>
      <c r="D31" s="1" t="s">
        <v>22</v>
      </c>
      <c r="E31" s="1" t="s">
        <v>23</v>
      </c>
      <c r="F31" s="1" t="s">
        <v>24</v>
      </c>
      <c r="G31" s="1" t="s">
        <v>25</v>
      </c>
      <c r="H31" s="1" t="s">
        <v>26</v>
      </c>
      <c r="I31" s="1" t="s">
        <v>111</v>
      </c>
      <c r="J31" s="1" t="s">
        <v>28</v>
      </c>
      <c r="K31" s="1" t="s">
        <v>29</v>
      </c>
      <c r="L31" s="1" t="s">
        <v>30</v>
      </c>
      <c r="M31" s="1" t="s">
        <v>112</v>
      </c>
      <c r="N31" s="1" t="s">
        <v>46</v>
      </c>
      <c r="O31" s="1" t="s">
        <v>33</v>
      </c>
      <c r="P31" s="1" t="s">
        <v>34</v>
      </c>
      <c r="Q31" s="1" t="s">
        <v>35</v>
      </c>
      <c r="R31" s="1" t="s">
        <v>36</v>
      </c>
      <c r="S31" s="1" t="s">
        <v>29</v>
      </c>
      <c r="T31" s="1" t="s">
        <v>37</v>
      </c>
      <c r="U31" s="1" t="s">
        <v>38</v>
      </c>
      <c r="V31" s="1" t="s">
        <v>39</v>
      </c>
    </row>
    <row r="32" spans="1:22" x14ac:dyDescent="0.2">
      <c r="A32" s="7">
        <v>198.18</v>
      </c>
      <c r="B32" s="1" t="s">
        <v>42</v>
      </c>
      <c r="C32" s="1" t="s">
        <v>21</v>
      </c>
      <c r="D32" s="1" t="s">
        <v>22</v>
      </c>
      <c r="E32" s="1" t="s">
        <v>23</v>
      </c>
      <c r="F32" s="1" t="s">
        <v>24</v>
      </c>
      <c r="G32" s="1" t="s">
        <v>25</v>
      </c>
      <c r="H32" s="1" t="s">
        <v>26</v>
      </c>
      <c r="I32" s="1" t="s">
        <v>113</v>
      </c>
      <c r="J32" s="1" t="s">
        <v>28</v>
      </c>
      <c r="K32" s="1" t="s">
        <v>29</v>
      </c>
      <c r="L32" s="1" t="s">
        <v>30</v>
      </c>
      <c r="M32" s="1" t="s">
        <v>114</v>
      </c>
      <c r="N32" s="1" t="s">
        <v>32</v>
      </c>
      <c r="O32" s="1" t="s">
        <v>33</v>
      </c>
      <c r="P32" s="1" t="s">
        <v>34</v>
      </c>
      <c r="Q32" s="1" t="s">
        <v>35</v>
      </c>
      <c r="R32" s="1" t="s">
        <v>36</v>
      </c>
      <c r="S32" s="1" t="s">
        <v>29</v>
      </c>
      <c r="T32" s="1" t="s">
        <v>37</v>
      </c>
      <c r="U32" s="1" t="s">
        <v>38</v>
      </c>
      <c r="V32" s="1" t="s">
        <v>39</v>
      </c>
    </row>
    <row r="33" spans="1:22" x14ac:dyDescent="0.2">
      <c r="A33" s="7">
        <v>200</v>
      </c>
      <c r="B33" s="1" t="s">
        <v>20</v>
      </c>
      <c r="C33" s="1" t="s">
        <v>21</v>
      </c>
      <c r="D33" s="1" t="s">
        <v>22</v>
      </c>
      <c r="E33" s="1" t="s">
        <v>23</v>
      </c>
      <c r="F33" s="1" t="s">
        <v>24</v>
      </c>
      <c r="G33" s="1" t="s">
        <v>25</v>
      </c>
      <c r="H33" s="1" t="s">
        <v>26</v>
      </c>
      <c r="I33" s="1" t="s">
        <v>116</v>
      </c>
      <c r="J33" s="1" t="s">
        <v>28</v>
      </c>
      <c r="K33" s="1" t="s">
        <v>29</v>
      </c>
      <c r="L33" s="1" t="s">
        <v>30</v>
      </c>
      <c r="M33" s="1" t="s">
        <v>117</v>
      </c>
      <c r="N33" s="1" t="s">
        <v>32</v>
      </c>
      <c r="O33" s="1" t="s">
        <v>33</v>
      </c>
      <c r="P33" s="1" t="s">
        <v>34</v>
      </c>
      <c r="Q33" s="1" t="s">
        <v>35</v>
      </c>
      <c r="R33" s="1" t="s">
        <v>36</v>
      </c>
      <c r="S33" s="1" t="s">
        <v>29</v>
      </c>
      <c r="T33" s="1" t="s">
        <v>37</v>
      </c>
      <c r="U33" s="1" t="s">
        <v>38</v>
      </c>
      <c r="V33" s="1" t="s">
        <v>39</v>
      </c>
    </row>
    <row r="34" spans="1:22" x14ac:dyDescent="0.2">
      <c r="A34" s="7">
        <v>470</v>
      </c>
      <c r="B34" s="1" t="s">
        <v>20</v>
      </c>
      <c r="C34" s="1" t="s">
        <v>21</v>
      </c>
      <c r="D34" s="1" t="s">
        <v>22</v>
      </c>
      <c r="E34" s="1" t="s">
        <v>23</v>
      </c>
      <c r="F34" s="1" t="s">
        <v>24</v>
      </c>
      <c r="G34" s="1" t="s">
        <v>25</v>
      </c>
      <c r="H34" s="1" t="s">
        <v>26</v>
      </c>
      <c r="I34" s="1" t="s">
        <v>118</v>
      </c>
      <c r="J34" s="1" t="s">
        <v>28</v>
      </c>
      <c r="K34" s="1" t="s">
        <v>29</v>
      </c>
      <c r="L34" s="1" t="s">
        <v>30</v>
      </c>
      <c r="M34" s="1" t="s">
        <v>119</v>
      </c>
      <c r="N34" s="1" t="s">
        <v>32</v>
      </c>
      <c r="O34" s="1" t="s">
        <v>33</v>
      </c>
      <c r="P34" s="1" t="s">
        <v>34</v>
      </c>
      <c r="Q34" s="1" t="s">
        <v>35</v>
      </c>
      <c r="R34" s="1" t="s">
        <v>36</v>
      </c>
      <c r="S34" s="1" t="s">
        <v>29</v>
      </c>
      <c r="T34" s="1" t="s">
        <v>37</v>
      </c>
      <c r="U34" s="1" t="s">
        <v>38</v>
      </c>
      <c r="V34" s="1" t="s">
        <v>39</v>
      </c>
    </row>
    <row r="35" spans="1:22" x14ac:dyDescent="0.2">
      <c r="A35" s="7">
        <v>198.18</v>
      </c>
      <c r="B35" s="1" t="s">
        <v>20</v>
      </c>
      <c r="D35" s="1" t="s">
        <v>120</v>
      </c>
      <c r="G35" s="1" t="s">
        <v>25</v>
      </c>
      <c r="H35" s="1" t="s">
        <v>26</v>
      </c>
      <c r="I35" s="1" t="s">
        <v>121</v>
      </c>
      <c r="J35" s="1" t="s">
        <v>28</v>
      </c>
      <c r="K35" s="1" t="s">
        <v>29</v>
      </c>
      <c r="L35" s="1" t="s">
        <v>30</v>
      </c>
      <c r="M35" s="1" t="s">
        <v>122</v>
      </c>
      <c r="N35" s="1" t="s">
        <v>32</v>
      </c>
      <c r="O35" s="1" t="s">
        <v>123</v>
      </c>
      <c r="P35" s="1" t="s">
        <v>124</v>
      </c>
      <c r="Q35" s="1" t="s">
        <v>35</v>
      </c>
      <c r="R35" s="1" t="s">
        <v>36</v>
      </c>
      <c r="S35" s="1" t="s">
        <v>29</v>
      </c>
      <c r="T35" s="1" t="s">
        <v>125</v>
      </c>
      <c r="U35" s="1" t="s">
        <v>125</v>
      </c>
      <c r="V35" s="1" t="s">
        <v>39</v>
      </c>
    </row>
    <row r="36" spans="1:22" x14ac:dyDescent="0.2">
      <c r="A36" s="7">
        <v>500</v>
      </c>
      <c r="B36" s="1" t="s">
        <v>20</v>
      </c>
      <c r="C36" s="1" t="s">
        <v>21</v>
      </c>
      <c r="D36" s="1" t="s">
        <v>22</v>
      </c>
      <c r="E36" s="1" t="s">
        <v>23</v>
      </c>
      <c r="F36" s="1" t="s">
        <v>24</v>
      </c>
      <c r="G36" s="1" t="s">
        <v>25</v>
      </c>
      <c r="H36" s="1" t="s">
        <v>26</v>
      </c>
      <c r="I36" s="1" t="s">
        <v>127</v>
      </c>
      <c r="J36" s="1" t="s">
        <v>28</v>
      </c>
      <c r="K36" s="1" t="s">
        <v>29</v>
      </c>
      <c r="L36" s="1" t="s">
        <v>30</v>
      </c>
      <c r="M36" s="1" t="s">
        <v>128</v>
      </c>
      <c r="N36" s="1" t="s">
        <v>32</v>
      </c>
      <c r="O36" s="1" t="s">
        <v>33</v>
      </c>
      <c r="P36" s="1" t="s">
        <v>34</v>
      </c>
      <c r="Q36" s="1" t="s">
        <v>35</v>
      </c>
      <c r="R36" s="1" t="s">
        <v>36</v>
      </c>
      <c r="S36" s="1" t="s">
        <v>29</v>
      </c>
      <c r="T36" s="1" t="s">
        <v>37</v>
      </c>
      <c r="U36" s="1" t="s">
        <v>38</v>
      </c>
      <c r="V36" s="1" t="s">
        <v>39</v>
      </c>
    </row>
    <row r="37" spans="1:22" x14ac:dyDescent="0.2">
      <c r="A37" s="7">
        <v>198.18</v>
      </c>
      <c r="B37" s="1" t="s">
        <v>20</v>
      </c>
      <c r="C37" s="1" t="s">
        <v>21</v>
      </c>
      <c r="D37" s="1" t="s">
        <v>22</v>
      </c>
      <c r="E37" s="1" t="s">
        <v>23</v>
      </c>
      <c r="F37" s="1" t="s">
        <v>24</v>
      </c>
      <c r="G37" s="1" t="s">
        <v>25</v>
      </c>
      <c r="H37" s="1" t="s">
        <v>26</v>
      </c>
      <c r="I37" s="1" t="s">
        <v>129</v>
      </c>
      <c r="J37" s="1" t="s">
        <v>28</v>
      </c>
      <c r="K37" s="1" t="s">
        <v>29</v>
      </c>
      <c r="L37" s="1" t="s">
        <v>30</v>
      </c>
      <c r="M37" s="1" t="s">
        <v>130</v>
      </c>
      <c r="N37" s="1" t="s">
        <v>32</v>
      </c>
      <c r="O37" s="1" t="s">
        <v>33</v>
      </c>
      <c r="P37" s="1" t="s">
        <v>34</v>
      </c>
      <c r="Q37" s="1" t="s">
        <v>35</v>
      </c>
      <c r="R37" s="1" t="s">
        <v>36</v>
      </c>
      <c r="S37" s="1" t="s">
        <v>29</v>
      </c>
      <c r="T37" s="1" t="s">
        <v>37</v>
      </c>
      <c r="U37" s="1" t="s">
        <v>38</v>
      </c>
      <c r="V37" s="1" t="s">
        <v>39</v>
      </c>
    </row>
    <row r="38" spans="1:22" x14ac:dyDescent="0.2">
      <c r="A38" s="7">
        <v>198.18</v>
      </c>
      <c r="B38" s="1" t="s">
        <v>20</v>
      </c>
      <c r="C38" s="1" t="s">
        <v>21</v>
      </c>
      <c r="D38" s="1" t="s">
        <v>22</v>
      </c>
      <c r="E38" s="1" t="s">
        <v>23</v>
      </c>
      <c r="F38" s="1" t="s">
        <v>24</v>
      </c>
      <c r="G38" s="1" t="s">
        <v>25</v>
      </c>
      <c r="H38" s="1" t="s">
        <v>26</v>
      </c>
      <c r="I38" s="1" t="s">
        <v>131</v>
      </c>
      <c r="J38" s="1" t="s">
        <v>28</v>
      </c>
      <c r="K38" s="1" t="s">
        <v>29</v>
      </c>
      <c r="L38" s="1" t="s">
        <v>30</v>
      </c>
      <c r="M38" s="1" t="s">
        <v>132</v>
      </c>
      <c r="N38" s="1" t="s">
        <v>32</v>
      </c>
      <c r="O38" s="1" t="s">
        <v>33</v>
      </c>
      <c r="P38" s="1" t="s">
        <v>34</v>
      </c>
      <c r="Q38" s="1" t="s">
        <v>35</v>
      </c>
      <c r="R38" s="1" t="s">
        <v>36</v>
      </c>
      <c r="S38" s="1" t="s">
        <v>29</v>
      </c>
      <c r="T38" s="1" t="s">
        <v>37</v>
      </c>
      <c r="U38" s="1" t="s">
        <v>38</v>
      </c>
      <c r="V38" s="1" t="s">
        <v>39</v>
      </c>
    </row>
    <row r="39" spans="1:22" x14ac:dyDescent="0.2">
      <c r="A39" s="7">
        <v>198.18</v>
      </c>
      <c r="B39" s="1" t="s">
        <v>20</v>
      </c>
      <c r="C39" s="1" t="s">
        <v>133</v>
      </c>
      <c r="D39" s="1" t="s">
        <v>120</v>
      </c>
      <c r="G39" s="1" t="s">
        <v>134</v>
      </c>
      <c r="H39" s="1" t="s">
        <v>26</v>
      </c>
      <c r="I39" s="1" t="s">
        <v>135</v>
      </c>
      <c r="J39" s="1" t="s">
        <v>136</v>
      </c>
      <c r="K39" s="1" t="s">
        <v>29</v>
      </c>
      <c r="L39" s="1" t="s">
        <v>30</v>
      </c>
      <c r="M39" s="1" t="s">
        <v>137</v>
      </c>
      <c r="N39" s="1" t="s">
        <v>32</v>
      </c>
      <c r="O39" s="1" t="s">
        <v>138</v>
      </c>
      <c r="P39" s="1" t="s">
        <v>124</v>
      </c>
      <c r="Q39" s="1" t="s">
        <v>35</v>
      </c>
      <c r="R39" s="1" t="s">
        <v>49</v>
      </c>
      <c r="S39" s="1" t="s">
        <v>29</v>
      </c>
      <c r="T39" s="1" t="s">
        <v>139</v>
      </c>
      <c r="U39" s="1" t="s">
        <v>139</v>
      </c>
      <c r="V39" s="1" t="s">
        <v>39</v>
      </c>
    </row>
    <row r="40" spans="1:22" x14ac:dyDescent="0.2">
      <c r="A40" s="7">
        <v>198.18</v>
      </c>
      <c r="B40" s="1" t="s">
        <v>20</v>
      </c>
      <c r="D40" s="1" t="s">
        <v>120</v>
      </c>
      <c r="G40" s="1" t="s">
        <v>140</v>
      </c>
      <c r="H40" s="1" t="s">
        <v>26</v>
      </c>
      <c r="I40" s="1" t="s">
        <v>141</v>
      </c>
      <c r="J40" s="1" t="s">
        <v>28</v>
      </c>
      <c r="K40" s="1" t="s">
        <v>29</v>
      </c>
      <c r="L40" s="1" t="s">
        <v>30</v>
      </c>
      <c r="M40" s="1" t="s">
        <v>142</v>
      </c>
      <c r="N40" s="1" t="s">
        <v>32</v>
      </c>
      <c r="O40" s="1" t="s">
        <v>143</v>
      </c>
      <c r="P40" s="1" t="s">
        <v>124</v>
      </c>
      <c r="Q40" s="1" t="s">
        <v>35</v>
      </c>
      <c r="R40" s="1" t="s">
        <v>36</v>
      </c>
      <c r="S40" s="1" t="s">
        <v>29</v>
      </c>
      <c r="T40" s="1" t="s">
        <v>144</v>
      </c>
      <c r="U40" s="1" t="s">
        <v>145</v>
      </c>
      <c r="V40" s="1" t="s">
        <v>39</v>
      </c>
    </row>
    <row r="41" spans="1:22" x14ac:dyDescent="0.2">
      <c r="A41" s="7">
        <v>198.18</v>
      </c>
      <c r="B41" s="1" t="s">
        <v>20</v>
      </c>
      <c r="D41" s="1" t="s">
        <v>120</v>
      </c>
      <c r="G41" s="1" t="s">
        <v>140</v>
      </c>
      <c r="H41" s="1" t="s">
        <v>26</v>
      </c>
      <c r="I41" s="1" t="s">
        <v>146</v>
      </c>
      <c r="J41" s="1" t="s">
        <v>28</v>
      </c>
      <c r="K41" s="1" t="s">
        <v>29</v>
      </c>
      <c r="L41" s="1" t="s">
        <v>30</v>
      </c>
      <c r="M41" s="1" t="s">
        <v>147</v>
      </c>
      <c r="N41" s="1" t="s">
        <v>32</v>
      </c>
      <c r="O41" s="1" t="s">
        <v>143</v>
      </c>
      <c r="P41" s="1" t="s">
        <v>124</v>
      </c>
      <c r="Q41" s="1" t="s">
        <v>35</v>
      </c>
      <c r="R41" s="1" t="s">
        <v>36</v>
      </c>
      <c r="S41" s="1" t="s">
        <v>29</v>
      </c>
      <c r="T41" s="1" t="s">
        <v>144</v>
      </c>
      <c r="U41" s="1" t="s">
        <v>145</v>
      </c>
      <c r="V41" s="1" t="s">
        <v>39</v>
      </c>
    </row>
    <row r="42" spans="1:22" x14ac:dyDescent="0.2">
      <c r="A42" s="7">
        <v>198.18</v>
      </c>
      <c r="B42" s="1" t="s">
        <v>20</v>
      </c>
      <c r="D42" s="1" t="s">
        <v>120</v>
      </c>
      <c r="G42" s="1" t="s">
        <v>140</v>
      </c>
      <c r="H42" s="1" t="s">
        <v>26</v>
      </c>
      <c r="I42" s="1" t="s">
        <v>148</v>
      </c>
      <c r="J42" s="1" t="s">
        <v>28</v>
      </c>
      <c r="K42" s="1" t="s">
        <v>29</v>
      </c>
      <c r="L42" s="1" t="s">
        <v>30</v>
      </c>
      <c r="M42" s="1" t="s">
        <v>149</v>
      </c>
      <c r="N42" s="1" t="s">
        <v>32</v>
      </c>
      <c r="O42" s="1" t="s">
        <v>143</v>
      </c>
      <c r="P42" s="1" t="s">
        <v>124</v>
      </c>
      <c r="Q42" s="1" t="s">
        <v>35</v>
      </c>
      <c r="R42" s="1" t="s">
        <v>36</v>
      </c>
      <c r="S42" s="1" t="s">
        <v>29</v>
      </c>
      <c r="T42" s="1" t="s">
        <v>144</v>
      </c>
      <c r="U42" s="1" t="s">
        <v>145</v>
      </c>
      <c r="V42" s="1" t="s">
        <v>39</v>
      </c>
    </row>
    <row r="43" spans="1:22" x14ac:dyDescent="0.2">
      <c r="A43" s="7">
        <v>198.18</v>
      </c>
      <c r="B43" s="1" t="s">
        <v>20</v>
      </c>
      <c r="C43" s="1" t="s">
        <v>21</v>
      </c>
      <c r="D43" s="1" t="s">
        <v>22</v>
      </c>
      <c r="E43" s="1" t="s">
        <v>23</v>
      </c>
      <c r="F43" s="1" t="s">
        <v>24</v>
      </c>
      <c r="G43" s="1" t="s">
        <v>25</v>
      </c>
      <c r="H43" s="1" t="s">
        <v>26</v>
      </c>
      <c r="I43" s="1" t="s">
        <v>150</v>
      </c>
      <c r="J43" s="1" t="s">
        <v>28</v>
      </c>
      <c r="K43" s="1" t="s">
        <v>29</v>
      </c>
      <c r="L43" s="1" t="s">
        <v>30</v>
      </c>
      <c r="M43" s="1" t="s">
        <v>151</v>
      </c>
      <c r="N43" s="1" t="s">
        <v>32</v>
      </c>
      <c r="O43" s="1" t="s">
        <v>33</v>
      </c>
      <c r="P43" s="1" t="s">
        <v>34</v>
      </c>
      <c r="Q43" s="1" t="s">
        <v>35</v>
      </c>
      <c r="R43" s="1" t="s">
        <v>36</v>
      </c>
      <c r="S43" s="1" t="s">
        <v>29</v>
      </c>
      <c r="T43" s="1" t="s">
        <v>37</v>
      </c>
      <c r="U43" s="1" t="s">
        <v>38</v>
      </c>
      <c r="V43" s="1" t="s">
        <v>39</v>
      </c>
    </row>
    <row r="44" spans="1:22" x14ac:dyDescent="0.2">
      <c r="A44" s="7">
        <v>198.18</v>
      </c>
      <c r="B44" s="1" t="s">
        <v>20</v>
      </c>
      <c r="D44" s="1" t="s">
        <v>120</v>
      </c>
      <c r="G44" s="1" t="s">
        <v>140</v>
      </c>
      <c r="H44" s="1" t="s">
        <v>26</v>
      </c>
      <c r="I44" s="1" t="s">
        <v>152</v>
      </c>
      <c r="J44" s="1" t="s">
        <v>28</v>
      </c>
      <c r="K44" s="1" t="s">
        <v>29</v>
      </c>
      <c r="L44" s="1" t="s">
        <v>30</v>
      </c>
      <c r="M44" s="1" t="s">
        <v>153</v>
      </c>
      <c r="N44" s="1" t="s">
        <v>32</v>
      </c>
      <c r="O44" s="1" t="s">
        <v>143</v>
      </c>
      <c r="P44" s="1" t="s">
        <v>124</v>
      </c>
      <c r="Q44" s="1" t="s">
        <v>35</v>
      </c>
      <c r="R44" s="1" t="s">
        <v>36</v>
      </c>
      <c r="S44" s="1" t="s">
        <v>29</v>
      </c>
      <c r="T44" s="1" t="s">
        <v>144</v>
      </c>
      <c r="U44" s="1" t="s">
        <v>145</v>
      </c>
      <c r="V44" s="1" t="s">
        <v>39</v>
      </c>
    </row>
    <row r="45" spans="1:22" x14ac:dyDescent="0.2">
      <c r="A45" s="7">
        <v>198.18</v>
      </c>
      <c r="B45" s="1" t="s">
        <v>20</v>
      </c>
      <c r="C45" s="1" t="s">
        <v>21</v>
      </c>
      <c r="D45" s="1" t="s">
        <v>120</v>
      </c>
      <c r="G45" s="1" t="s">
        <v>25</v>
      </c>
      <c r="H45" s="1" t="s">
        <v>26</v>
      </c>
      <c r="I45" s="1" t="s">
        <v>154</v>
      </c>
      <c r="J45" s="1" t="s">
        <v>28</v>
      </c>
      <c r="K45" s="1" t="s">
        <v>29</v>
      </c>
      <c r="L45" s="1" t="s">
        <v>30</v>
      </c>
      <c r="M45" s="1" t="s">
        <v>155</v>
      </c>
      <c r="N45" s="1" t="s">
        <v>32</v>
      </c>
      <c r="O45" s="1" t="s">
        <v>156</v>
      </c>
      <c r="P45" s="1" t="s">
        <v>124</v>
      </c>
      <c r="Q45" s="1" t="s">
        <v>35</v>
      </c>
      <c r="R45" s="1" t="s">
        <v>36</v>
      </c>
      <c r="S45" s="1" t="s">
        <v>29</v>
      </c>
      <c r="T45" s="1" t="s">
        <v>157</v>
      </c>
      <c r="U45" s="1" t="s">
        <v>158</v>
      </c>
      <c r="V45" s="1" t="s">
        <v>39</v>
      </c>
    </row>
    <row r="46" spans="1:22" x14ac:dyDescent="0.2">
      <c r="A46" s="7">
        <v>198.18</v>
      </c>
      <c r="B46" s="1" t="s">
        <v>20</v>
      </c>
      <c r="C46" s="1" t="s">
        <v>21</v>
      </c>
      <c r="D46" s="1" t="s">
        <v>22</v>
      </c>
      <c r="E46" s="1" t="s">
        <v>23</v>
      </c>
      <c r="F46" s="1" t="s">
        <v>24</v>
      </c>
      <c r="G46" s="1" t="s">
        <v>25</v>
      </c>
      <c r="H46" s="1" t="s">
        <v>26</v>
      </c>
      <c r="I46" s="1" t="s">
        <v>159</v>
      </c>
      <c r="J46" s="1" t="s">
        <v>28</v>
      </c>
      <c r="K46" s="1" t="s">
        <v>29</v>
      </c>
      <c r="L46" s="1" t="s">
        <v>30</v>
      </c>
      <c r="M46" s="1" t="s">
        <v>160</v>
      </c>
      <c r="N46" s="1" t="s">
        <v>32</v>
      </c>
      <c r="O46" s="1" t="s">
        <v>33</v>
      </c>
      <c r="P46" s="1" t="s">
        <v>34</v>
      </c>
      <c r="Q46" s="1" t="s">
        <v>35</v>
      </c>
      <c r="R46" s="1" t="s">
        <v>81</v>
      </c>
      <c r="S46" s="1" t="s">
        <v>29</v>
      </c>
      <c r="T46" s="1" t="s">
        <v>37</v>
      </c>
      <c r="U46" s="1" t="s">
        <v>38</v>
      </c>
      <c r="V46" s="1" t="s">
        <v>39</v>
      </c>
    </row>
    <row r="47" spans="1:22" x14ac:dyDescent="0.2">
      <c r="A47" s="7">
        <v>198.18</v>
      </c>
      <c r="B47" s="1" t="s">
        <v>20</v>
      </c>
      <c r="C47" s="1" t="s">
        <v>21</v>
      </c>
      <c r="D47" s="1" t="s">
        <v>22</v>
      </c>
      <c r="E47" s="1" t="s">
        <v>23</v>
      </c>
      <c r="F47" s="1" t="s">
        <v>24</v>
      </c>
      <c r="G47" s="1" t="s">
        <v>25</v>
      </c>
      <c r="H47" s="1" t="s">
        <v>26</v>
      </c>
      <c r="I47" s="1" t="s">
        <v>161</v>
      </c>
      <c r="J47" s="1" t="s">
        <v>28</v>
      </c>
      <c r="K47" s="1" t="s">
        <v>29</v>
      </c>
      <c r="L47" s="1" t="s">
        <v>30</v>
      </c>
      <c r="M47" s="1" t="s">
        <v>162</v>
      </c>
      <c r="N47" s="1" t="s">
        <v>32</v>
      </c>
      <c r="O47" s="1" t="s">
        <v>33</v>
      </c>
      <c r="P47" s="1" t="s">
        <v>34</v>
      </c>
      <c r="Q47" s="1" t="s">
        <v>35</v>
      </c>
      <c r="R47" s="1" t="s">
        <v>36</v>
      </c>
      <c r="S47" s="1" t="s">
        <v>163</v>
      </c>
      <c r="T47" s="1" t="s">
        <v>37</v>
      </c>
      <c r="U47" s="1" t="s">
        <v>38</v>
      </c>
      <c r="V47" s="1" t="s">
        <v>39</v>
      </c>
    </row>
    <row r="48" spans="1:22" x14ac:dyDescent="0.2">
      <c r="A48" s="7">
        <v>198.18</v>
      </c>
      <c r="B48" s="1" t="s">
        <v>20</v>
      </c>
      <c r="C48" s="1" t="s">
        <v>21</v>
      </c>
      <c r="D48" s="1" t="s">
        <v>22</v>
      </c>
      <c r="E48" s="1" t="s">
        <v>23</v>
      </c>
      <c r="F48" s="1" t="s">
        <v>24</v>
      </c>
      <c r="G48" s="1" t="s">
        <v>25</v>
      </c>
      <c r="H48" s="1" t="s">
        <v>26</v>
      </c>
      <c r="I48" s="1" t="s">
        <v>164</v>
      </c>
      <c r="J48" s="1" t="s">
        <v>28</v>
      </c>
      <c r="K48" s="1" t="s">
        <v>29</v>
      </c>
      <c r="L48" s="1" t="s">
        <v>30</v>
      </c>
      <c r="M48" s="1" t="s">
        <v>165</v>
      </c>
      <c r="N48" s="1" t="s">
        <v>32</v>
      </c>
      <c r="O48" s="1" t="s">
        <v>33</v>
      </c>
      <c r="P48" s="1" t="s">
        <v>34</v>
      </c>
      <c r="Q48" s="1" t="s">
        <v>35</v>
      </c>
      <c r="R48" s="1" t="s">
        <v>36</v>
      </c>
      <c r="S48" s="1" t="s">
        <v>29</v>
      </c>
      <c r="T48" s="1" t="s">
        <v>37</v>
      </c>
      <c r="U48" s="1" t="s">
        <v>38</v>
      </c>
      <c r="V48" s="1" t="s">
        <v>39</v>
      </c>
    </row>
    <row r="49" spans="1:22" x14ac:dyDescent="0.2">
      <c r="A49" s="7">
        <v>198.18</v>
      </c>
      <c r="B49" s="1" t="s">
        <v>20</v>
      </c>
      <c r="D49" s="1" t="s">
        <v>120</v>
      </c>
      <c r="G49" s="1" t="s">
        <v>140</v>
      </c>
      <c r="H49" s="1" t="s">
        <v>26</v>
      </c>
      <c r="I49" s="1" t="s">
        <v>166</v>
      </c>
      <c r="J49" s="1" t="s">
        <v>28</v>
      </c>
      <c r="K49" s="1" t="s">
        <v>29</v>
      </c>
      <c r="L49" s="1" t="s">
        <v>30</v>
      </c>
      <c r="M49" s="1" t="s">
        <v>167</v>
      </c>
      <c r="N49" s="1" t="s">
        <v>32</v>
      </c>
      <c r="O49" s="1" t="s">
        <v>143</v>
      </c>
      <c r="P49" s="1" t="s">
        <v>168</v>
      </c>
      <c r="Q49" s="1" t="s">
        <v>35</v>
      </c>
      <c r="R49" s="1" t="s">
        <v>36</v>
      </c>
      <c r="S49" s="1" t="s">
        <v>29</v>
      </c>
      <c r="T49" s="1" t="s">
        <v>169</v>
      </c>
      <c r="U49" s="1" t="s">
        <v>170</v>
      </c>
      <c r="V49" s="1" t="s">
        <v>39</v>
      </c>
    </row>
    <row r="50" spans="1:22" x14ac:dyDescent="0.2">
      <c r="A50" s="7">
        <v>198.18</v>
      </c>
      <c r="B50" s="1" t="s">
        <v>20</v>
      </c>
      <c r="C50" s="1" t="s">
        <v>21</v>
      </c>
      <c r="D50" s="1" t="s">
        <v>22</v>
      </c>
      <c r="E50" s="1" t="s">
        <v>23</v>
      </c>
      <c r="F50" s="1" t="s">
        <v>24</v>
      </c>
      <c r="G50" s="1" t="s">
        <v>25</v>
      </c>
      <c r="H50" s="1" t="s">
        <v>26</v>
      </c>
      <c r="I50" s="1" t="s">
        <v>171</v>
      </c>
      <c r="J50" s="1" t="s">
        <v>28</v>
      </c>
      <c r="K50" s="1" t="s">
        <v>29</v>
      </c>
      <c r="L50" s="1" t="s">
        <v>30</v>
      </c>
      <c r="M50" s="1" t="s">
        <v>172</v>
      </c>
      <c r="N50" s="1" t="s">
        <v>32</v>
      </c>
      <c r="O50" s="1" t="s">
        <v>33</v>
      </c>
      <c r="P50" s="1" t="s">
        <v>34</v>
      </c>
      <c r="Q50" s="1" t="s">
        <v>35</v>
      </c>
      <c r="R50" s="1" t="s">
        <v>36</v>
      </c>
      <c r="S50" s="1" t="s">
        <v>29</v>
      </c>
      <c r="T50" s="1" t="s">
        <v>37</v>
      </c>
      <c r="U50" s="1" t="s">
        <v>38</v>
      </c>
      <c r="V50" s="1" t="s">
        <v>39</v>
      </c>
    </row>
    <row r="51" spans="1:22" x14ac:dyDescent="0.2">
      <c r="A51" s="7">
        <v>198.18</v>
      </c>
      <c r="B51" s="1" t="s">
        <v>20</v>
      </c>
      <c r="C51" s="1" t="s">
        <v>21</v>
      </c>
      <c r="D51" s="1" t="s">
        <v>22</v>
      </c>
      <c r="E51" s="1" t="s">
        <v>23</v>
      </c>
      <c r="F51" s="1" t="s">
        <v>24</v>
      </c>
      <c r="G51" s="1" t="s">
        <v>25</v>
      </c>
      <c r="H51" s="1" t="s">
        <v>26</v>
      </c>
      <c r="I51" s="1" t="s">
        <v>173</v>
      </c>
      <c r="J51" s="1" t="s">
        <v>28</v>
      </c>
      <c r="K51" s="1" t="s">
        <v>29</v>
      </c>
      <c r="L51" s="1" t="s">
        <v>30</v>
      </c>
      <c r="M51" s="1" t="s">
        <v>174</v>
      </c>
      <c r="N51" s="1" t="s">
        <v>32</v>
      </c>
      <c r="O51" s="1" t="s">
        <v>33</v>
      </c>
      <c r="P51" s="1" t="s">
        <v>34</v>
      </c>
      <c r="Q51" s="1" t="s">
        <v>35</v>
      </c>
      <c r="R51" s="1" t="s">
        <v>36</v>
      </c>
      <c r="S51" s="1" t="s">
        <v>175</v>
      </c>
      <c r="T51" s="1" t="s">
        <v>37</v>
      </c>
      <c r="U51" s="1" t="s">
        <v>38</v>
      </c>
      <c r="V51" s="1" t="s">
        <v>39</v>
      </c>
    </row>
    <row r="52" spans="1:22" x14ac:dyDescent="0.2">
      <c r="A52" s="7">
        <v>198.18</v>
      </c>
      <c r="B52" s="1" t="s">
        <v>20</v>
      </c>
      <c r="C52" s="1" t="s">
        <v>21</v>
      </c>
      <c r="D52" s="1" t="s">
        <v>22</v>
      </c>
      <c r="E52" s="1" t="s">
        <v>23</v>
      </c>
      <c r="F52" s="1" t="s">
        <v>24</v>
      </c>
      <c r="G52" s="1" t="s">
        <v>25</v>
      </c>
      <c r="H52" s="1" t="s">
        <v>26</v>
      </c>
      <c r="I52" s="1" t="s">
        <v>176</v>
      </c>
      <c r="J52" s="1" t="s">
        <v>28</v>
      </c>
      <c r="K52" s="1" t="s">
        <v>29</v>
      </c>
      <c r="L52" s="1" t="s">
        <v>30</v>
      </c>
      <c r="M52" s="1" t="s">
        <v>177</v>
      </c>
      <c r="N52" s="1" t="s">
        <v>32</v>
      </c>
      <c r="O52" s="1" t="s">
        <v>33</v>
      </c>
      <c r="P52" s="1" t="s">
        <v>34</v>
      </c>
      <c r="Q52" s="1" t="s">
        <v>35</v>
      </c>
      <c r="R52" s="1" t="s">
        <v>36</v>
      </c>
      <c r="S52" s="1" t="s">
        <v>175</v>
      </c>
      <c r="T52" s="1" t="s">
        <v>37</v>
      </c>
      <c r="U52" s="1" t="s">
        <v>38</v>
      </c>
      <c r="V52" s="1" t="s">
        <v>39</v>
      </c>
    </row>
    <row r="53" spans="1:22" x14ac:dyDescent="0.2">
      <c r="A53" s="7">
        <v>198.18</v>
      </c>
      <c r="B53" s="1" t="s">
        <v>20</v>
      </c>
      <c r="C53" s="1" t="s">
        <v>21</v>
      </c>
      <c r="D53" s="1" t="s">
        <v>22</v>
      </c>
      <c r="E53" s="1" t="s">
        <v>23</v>
      </c>
      <c r="F53" s="1" t="s">
        <v>24</v>
      </c>
      <c r="G53" s="1" t="s">
        <v>25</v>
      </c>
      <c r="H53" s="1" t="s">
        <v>26</v>
      </c>
      <c r="I53" s="1" t="s">
        <v>178</v>
      </c>
      <c r="J53" s="1" t="s">
        <v>28</v>
      </c>
      <c r="K53" s="1" t="s">
        <v>29</v>
      </c>
      <c r="L53" s="1" t="s">
        <v>30</v>
      </c>
      <c r="M53" s="1" t="s">
        <v>179</v>
      </c>
      <c r="N53" s="1" t="s">
        <v>32</v>
      </c>
      <c r="O53" s="1" t="s">
        <v>33</v>
      </c>
      <c r="P53" s="1" t="s">
        <v>34</v>
      </c>
      <c r="Q53" s="1" t="s">
        <v>35</v>
      </c>
      <c r="R53" s="1" t="s">
        <v>36</v>
      </c>
      <c r="S53" s="1" t="s">
        <v>29</v>
      </c>
      <c r="T53" s="1" t="s">
        <v>37</v>
      </c>
      <c r="U53" s="1" t="s">
        <v>38</v>
      </c>
      <c r="V53" s="1" t="s">
        <v>39</v>
      </c>
    </row>
    <row r="54" spans="1:22" x14ac:dyDescent="0.2">
      <c r="A54" s="7">
        <v>198.18</v>
      </c>
      <c r="B54" s="1" t="s">
        <v>20</v>
      </c>
      <c r="C54" s="1" t="s">
        <v>180</v>
      </c>
      <c r="D54" s="1" t="s">
        <v>120</v>
      </c>
      <c r="G54" s="1" t="s">
        <v>25</v>
      </c>
      <c r="H54" s="1" t="s">
        <v>26</v>
      </c>
      <c r="I54" s="1" t="s">
        <v>181</v>
      </c>
      <c r="J54" s="1" t="s">
        <v>28</v>
      </c>
      <c r="K54" s="1" t="s">
        <v>29</v>
      </c>
      <c r="L54" s="1" t="s">
        <v>30</v>
      </c>
      <c r="M54" s="1" t="s">
        <v>182</v>
      </c>
      <c r="N54" s="1" t="s">
        <v>32</v>
      </c>
      <c r="O54" s="1" t="s">
        <v>33</v>
      </c>
      <c r="P54" s="1" t="s">
        <v>124</v>
      </c>
      <c r="Q54" s="1" t="s">
        <v>35</v>
      </c>
      <c r="R54" s="1" t="s">
        <v>36</v>
      </c>
      <c r="S54" s="1" t="s">
        <v>29</v>
      </c>
      <c r="T54" s="1" t="s">
        <v>183</v>
      </c>
      <c r="U54" s="1" t="s">
        <v>183</v>
      </c>
      <c r="V54" s="1" t="s">
        <v>39</v>
      </c>
    </row>
    <row r="55" spans="1:22" x14ac:dyDescent="0.2">
      <c r="A55" s="7">
        <v>198.18</v>
      </c>
      <c r="B55" s="1" t="s">
        <v>20</v>
      </c>
      <c r="C55" s="1" t="s">
        <v>21</v>
      </c>
      <c r="D55" s="1" t="s">
        <v>22</v>
      </c>
      <c r="E55" s="1" t="s">
        <v>23</v>
      </c>
      <c r="F55" s="1" t="s">
        <v>24</v>
      </c>
      <c r="G55" s="1" t="s">
        <v>25</v>
      </c>
      <c r="H55" s="1" t="s">
        <v>26</v>
      </c>
      <c r="I55" s="1" t="s">
        <v>184</v>
      </c>
      <c r="J55" s="1" t="s">
        <v>28</v>
      </c>
      <c r="K55" s="1" t="s">
        <v>29</v>
      </c>
      <c r="L55" s="1" t="s">
        <v>30</v>
      </c>
      <c r="M55" s="1" t="s">
        <v>185</v>
      </c>
      <c r="N55" s="1" t="s">
        <v>32</v>
      </c>
      <c r="O55" s="1" t="s">
        <v>33</v>
      </c>
      <c r="P55" s="1" t="s">
        <v>34</v>
      </c>
      <c r="Q55" s="1" t="s">
        <v>35</v>
      </c>
      <c r="R55" s="1" t="s">
        <v>36</v>
      </c>
      <c r="S55" s="1" t="s">
        <v>163</v>
      </c>
      <c r="T55" s="1" t="s">
        <v>37</v>
      </c>
      <c r="U55" s="1" t="s">
        <v>38</v>
      </c>
      <c r="V55" s="1" t="s">
        <v>39</v>
      </c>
    </row>
    <row r="56" spans="1:22" x14ac:dyDescent="0.2">
      <c r="A56" s="7">
        <v>198.18</v>
      </c>
      <c r="B56" s="1" t="s">
        <v>20</v>
      </c>
      <c r="C56" s="1" t="s">
        <v>21</v>
      </c>
      <c r="D56" s="1" t="s">
        <v>22</v>
      </c>
      <c r="E56" s="1" t="s">
        <v>23</v>
      </c>
      <c r="F56" s="1" t="s">
        <v>24</v>
      </c>
      <c r="G56" s="1" t="s">
        <v>25</v>
      </c>
      <c r="H56" s="1" t="s">
        <v>26</v>
      </c>
      <c r="I56" s="1" t="s">
        <v>186</v>
      </c>
      <c r="J56" s="1" t="s">
        <v>28</v>
      </c>
      <c r="K56" s="1" t="s">
        <v>29</v>
      </c>
      <c r="L56" s="1" t="s">
        <v>30</v>
      </c>
      <c r="M56" s="1" t="s">
        <v>187</v>
      </c>
      <c r="N56" s="1" t="s">
        <v>32</v>
      </c>
      <c r="O56" s="1" t="s">
        <v>33</v>
      </c>
      <c r="P56" s="1" t="s">
        <v>34</v>
      </c>
      <c r="Q56" s="1" t="s">
        <v>35</v>
      </c>
      <c r="R56" s="1" t="s">
        <v>36</v>
      </c>
      <c r="S56" s="1" t="s">
        <v>29</v>
      </c>
      <c r="T56" s="1" t="s">
        <v>37</v>
      </c>
      <c r="U56" s="1" t="s">
        <v>38</v>
      </c>
      <c r="V56" s="1" t="s">
        <v>39</v>
      </c>
    </row>
    <row r="57" spans="1:22" x14ac:dyDescent="0.2">
      <c r="A57" s="7">
        <v>198.18</v>
      </c>
      <c r="B57" s="1" t="s">
        <v>20</v>
      </c>
      <c r="C57" s="1" t="s">
        <v>21</v>
      </c>
      <c r="D57" s="1" t="s">
        <v>22</v>
      </c>
      <c r="E57" s="1" t="s">
        <v>23</v>
      </c>
      <c r="F57" s="1" t="s">
        <v>24</v>
      </c>
      <c r="G57" s="1" t="s">
        <v>25</v>
      </c>
      <c r="H57" s="1" t="s">
        <v>26</v>
      </c>
      <c r="I57" s="1" t="s">
        <v>188</v>
      </c>
      <c r="J57" s="1" t="s">
        <v>28</v>
      </c>
      <c r="K57" s="1" t="s">
        <v>29</v>
      </c>
      <c r="L57" s="1" t="s">
        <v>30</v>
      </c>
      <c r="M57" s="1" t="s">
        <v>189</v>
      </c>
      <c r="N57" s="1" t="s">
        <v>32</v>
      </c>
      <c r="O57" s="1" t="s">
        <v>33</v>
      </c>
      <c r="P57" s="1" t="s">
        <v>34</v>
      </c>
      <c r="Q57" s="1" t="s">
        <v>35</v>
      </c>
      <c r="R57" s="1" t="s">
        <v>49</v>
      </c>
      <c r="S57" s="1" t="s">
        <v>29</v>
      </c>
      <c r="T57" s="1" t="s">
        <v>37</v>
      </c>
      <c r="U57" s="1" t="s">
        <v>38</v>
      </c>
      <c r="V57" s="1" t="s">
        <v>39</v>
      </c>
    </row>
    <row r="58" spans="1:22" x14ac:dyDescent="0.2">
      <c r="A58" s="7">
        <v>198.18</v>
      </c>
      <c r="B58" s="1" t="s">
        <v>20</v>
      </c>
      <c r="C58" s="1" t="s">
        <v>21</v>
      </c>
      <c r="D58" s="1" t="s">
        <v>22</v>
      </c>
      <c r="E58" s="1" t="s">
        <v>23</v>
      </c>
      <c r="F58" s="1" t="s">
        <v>24</v>
      </c>
      <c r="G58" s="1" t="s">
        <v>25</v>
      </c>
      <c r="H58" s="1" t="s">
        <v>26</v>
      </c>
      <c r="I58" s="1" t="s">
        <v>190</v>
      </c>
      <c r="J58" s="1" t="s">
        <v>28</v>
      </c>
      <c r="K58" s="1" t="s">
        <v>29</v>
      </c>
      <c r="L58" s="1" t="s">
        <v>30</v>
      </c>
      <c r="M58" s="1" t="s">
        <v>191</v>
      </c>
      <c r="N58" s="1" t="s">
        <v>32</v>
      </c>
      <c r="O58" s="1" t="s">
        <v>33</v>
      </c>
      <c r="P58" s="1" t="s">
        <v>34</v>
      </c>
      <c r="Q58" s="1" t="s">
        <v>35</v>
      </c>
      <c r="R58" s="1" t="s">
        <v>36</v>
      </c>
      <c r="S58" s="1" t="s">
        <v>29</v>
      </c>
      <c r="T58" s="1" t="s">
        <v>37</v>
      </c>
      <c r="U58" s="1" t="s">
        <v>38</v>
      </c>
      <c r="V58" s="1" t="s">
        <v>39</v>
      </c>
    </row>
    <row r="59" spans="1:22" x14ac:dyDescent="0.2">
      <c r="A59" s="7">
        <v>198.18</v>
      </c>
      <c r="B59" s="1" t="s">
        <v>20</v>
      </c>
      <c r="C59" s="1" t="s">
        <v>21</v>
      </c>
      <c r="D59" s="1" t="s">
        <v>22</v>
      </c>
      <c r="E59" s="1" t="s">
        <v>23</v>
      </c>
      <c r="F59" s="1" t="s">
        <v>24</v>
      </c>
      <c r="G59" s="1" t="s">
        <v>25</v>
      </c>
      <c r="H59" s="1" t="s">
        <v>26</v>
      </c>
      <c r="I59" s="1" t="s">
        <v>192</v>
      </c>
      <c r="J59" s="1" t="s">
        <v>28</v>
      </c>
      <c r="K59" s="1" t="s">
        <v>29</v>
      </c>
      <c r="L59" s="1" t="s">
        <v>30</v>
      </c>
      <c r="M59" s="1" t="s">
        <v>172</v>
      </c>
      <c r="N59" s="1" t="s">
        <v>32</v>
      </c>
      <c r="O59" s="1" t="s">
        <v>33</v>
      </c>
      <c r="P59" s="1" t="s">
        <v>34</v>
      </c>
      <c r="Q59" s="1" t="s">
        <v>35</v>
      </c>
      <c r="R59" s="1" t="s">
        <v>193</v>
      </c>
      <c r="S59" s="1" t="s">
        <v>29</v>
      </c>
      <c r="T59" s="1" t="s">
        <v>37</v>
      </c>
      <c r="U59" s="1" t="s">
        <v>38</v>
      </c>
      <c r="V59" s="1" t="s">
        <v>39</v>
      </c>
    </row>
    <row r="60" spans="1:22" x14ac:dyDescent="0.2">
      <c r="A60" s="7">
        <v>198.18</v>
      </c>
      <c r="B60" s="1" t="s">
        <v>20</v>
      </c>
      <c r="C60" s="1" t="s">
        <v>21</v>
      </c>
      <c r="D60" s="1" t="s">
        <v>22</v>
      </c>
      <c r="E60" s="1" t="s">
        <v>23</v>
      </c>
      <c r="F60" s="1" t="s">
        <v>24</v>
      </c>
      <c r="G60" s="1" t="s">
        <v>25</v>
      </c>
      <c r="H60" s="1" t="s">
        <v>26</v>
      </c>
      <c r="I60" s="1" t="s">
        <v>194</v>
      </c>
      <c r="J60" s="1" t="s">
        <v>28</v>
      </c>
      <c r="K60" s="1" t="s">
        <v>29</v>
      </c>
      <c r="L60" s="1" t="s">
        <v>30</v>
      </c>
      <c r="M60" s="1" t="s">
        <v>195</v>
      </c>
      <c r="N60" s="1" t="s">
        <v>32</v>
      </c>
      <c r="O60" s="1" t="s">
        <v>33</v>
      </c>
      <c r="P60" s="1" t="s">
        <v>34</v>
      </c>
      <c r="Q60" s="1" t="s">
        <v>35</v>
      </c>
      <c r="R60" s="1" t="s">
        <v>36</v>
      </c>
      <c r="S60" s="1" t="s">
        <v>29</v>
      </c>
      <c r="T60" s="1" t="s">
        <v>37</v>
      </c>
      <c r="U60" s="1" t="s">
        <v>38</v>
      </c>
      <c r="V60" s="1" t="s">
        <v>39</v>
      </c>
    </row>
    <row r="61" spans="1:22" x14ac:dyDescent="0.2">
      <c r="A61" s="7">
        <v>198.18</v>
      </c>
      <c r="B61" s="1" t="s">
        <v>20</v>
      </c>
      <c r="C61" s="1" t="s">
        <v>21</v>
      </c>
      <c r="D61" s="1" t="s">
        <v>22</v>
      </c>
      <c r="E61" s="1" t="s">
        <v>23</v>
      </c>
      <c r="F61" s="1" t="s">
        <v>24</v>
      </c>
      <c r="G61" s="1" t="s">
        <v>25</v>
      </c>
      <c r="H61" s="1" t="s">
        <v>26</v>
      </c>
      <c r="I61" s="1" t="s">
        <v>196</v>
      </c>
      <c r="J61" s="1" t="s">
        <v>28</v>
      </c>
      <c r="K61" s="1" t="s">
        <v>29</v>
      </c>
      <c r="L61" s="1" t="s">
        <v>30</v>
      </c>
      <c r="M61" s="1" t="s">
        <v>197</v>
      </c>
      <c r="N61" s="1" t="s">
        <v>32</v>
      </c>
      <c r="O61" s="1" t="s">
        <v>33</v>
      </c>
      <c r="P61" s="1" t="s">
        <v>34</v>
      </c>
      <c r="Q61" s="1" t="s">
        <v>35</v>
      </c>
      <c r="R61" s="1" t="s">
        <v>36</v>
      </c>
      <c r="S61" s="1" t="s">
        <v>29</v>
      </c>
      <c r="T61" s="1" t="s">
        <v>37</v>
      </c>
      <c r="U61" s="1" t="s">
        <v>38</v>
      </c>
      <c r="V61" s="1" t="s">
        <v>39</v>
      </c>
    </row>
    <row r="62" spans="1:22" x14ac:dyDescent="0.2">
      <c r="A62" s="7">
        <v>198.18</v>
      </c>
      <c r="B62" s="1" t="s">
        <v>20</v>
      </c>
      <c r="C62" s="1" t="s">
        <v>21</v>
      </c>
      <c r="D62" s="1" t="s">
        <v>22</v>
      </c>
      <c r="E62" s="1" t="s">
        <v>23</v>
      </c>
      <c r="F62" s="1" t="s">
        <v>24</v>
      </c>
      <c r="G62" s="1" t="s">
        <v>25</v>
      </c>
      <c r="H62" s="1" t="s">
        <v>26</v>
      </c>
      <c r="I62" s="1" t="s">
        <v>198</v>
      </c>
      <c r="J62" s="1" t="s">
        <v>28</v>
      </c>
      <c r="K62" s="1" t="s">
        <v>29</v>
      </c>
      <c r="L62" s="1" t="s">
        <v>30</v>
      </c>
      <c r="M62" s="1" t="s">
        <v>199</v>
      </c>
      <c r="N62" s="1" t="s">
        <v>32</v>
      </c>
      <c r="O62" s="1" t="s">
        <v>33</v>
      </c>
      <c r="P62" s="1" t="s">
        <v>34</v>
      </c>
      <c r="Q62" s="1" t="s">
        <v>35</v>
      </c>
      <c r="R62" s="1" t="s">
        <v>36</v>
      </c>
      <c r="S62" s="1" t="s">
        <v>29</v>
      </c>
      <c r="T62" s="1" t="s">
        <v>37</v>
      </c>
      <c r="U62" s="1" t="s">
        <v>38</v>
      </c>
      <c r="V62" s="1" t="s">
        <v>39</v>
      </c>
    </row>
    <row r="63" spans="1:22" x14ac:dyDescent="0.2">
      <c r="A63" s="7">
        <v>-198.18</v>
      </c>
      <c r="B63" s="1" t="s">
        <v>20</v>
      </c>
      <c r="C63" s="1" t="s">
        <v>21</v>
      </c>
      <c r="D63" s="1" t="s">
        <v>200</v>
      </c>
      <c r="E63" s="1" t="s">
        <v>23</v>
      </c>
      <c r="F63" s="1" t="s">
        <v>24</v>
      </c>
      <c r="G63" s="1" t="s">
        <v>25</v>
      </c>
      <c r="H63" s="1" t="s">
        <v>26</v>
      </c>
      <c r="I63" s="1" t="s">
        <v>201</v>
      </c>
      <c r="J63" s="1" t="s">
        <v>28</v>
      </c>
      <c r="K63" s="1" t="s">
        <v>29</v>
      </c>
      <c r="L63" s="1" t="s">
        <v>30</v>
      </c>
      <c r="M63" s="1" t="s">
        <v>202</v>
      </c>
      <c r="N63" s="1" t="s">
        <v>32</v>
      </c>
      <c r="O63" s="1" t="s">
        <v>33</v>
      </c>
      <c r="P63" s="1" t="s">
        <v>34</v>
      </c>
      <c r="Q63" s="1" t="s">
        <v>35</v>
      </c>
      <c r="R63" s="1" t="s">
        <v>36</v>
      </c>
      <c r="S63" s="1" t="s">
        <v>29</v>
      </c>
      <c r="T63" s="1" t="s">
        <v>37</v>
      </c>
      <c r="U63" s="1" t="s">
        <v>38</v>
      </c>
      <c r="V63" s="1" t="s">
        <v>39</v>
      </c>
    </row>
    <row r="64" spans="1:22" x14ac:dyDescent="0.2">
      <c r="A64" s="7">
        <v>198.18</v>
      </c>
      <c r="B64" s="1" t="s">
        <v>20</v>
      </c>
      <c r="C64" s="1" t="s">
        <v>21</v>
      </c>
      <c r="D64" s="1" t="s">
        <v>22</v>
      </c>
      <c r="E64" s="1" t="s">
        <v>23</v>
      </c>
      <c r="F64" s="1" t="s">
        <v>24</v>
      </c>
      <c r="G64" s="1" t="s">
        <v>25</v>
      </c>
      <c r="H64" s="1" t="s">
        <v>26</v>
      </c>
      <c r="I64" s="1" t="s">
        <v>203</v>
      </c>
      <c r="J64" s="1" t="s">
        <v>28</v>
      </c>
      <c r="K64" s="1" t="s">
        <v>29</v>
      </c>
      <c r="L64" s="1" t="s">
        <v>30</v>
      </c>
      <c r="M64" s="1" t="s">
        <v>204</v>
      </c>
      <c r="N64" s="1" t="s">
        <v>32</v>
      </c>
      <c r="O64" s="1" t="s">
        <v>33</v>
      </c>
      <c r="P64" s="1" t="s">
        <v>34</v>
      </c>
      <c r="Q64" s="1" t="s">
        <v>35</v>
      </c>
      <c r="R64" s="1" t="s">
        <v>36</v>
      </c>
      <c r="S64" s="1" t="s">
        <v>29</v>
      </c>
      <c r="T64" s="1" t="s">
        <v>37</v>
      </c>
      <c r="U64" s="1" t="s">
        <v>38</v>
      </c>
      <c r="V64" s="1" t="s">
        <v>39</v>
      </c>
    </row>
    <row r="65" spans="1:22" x14ac:dyDescent="0.2">
      <c r="A65" s="7">
        <v>198.18</v>
      </c>
      <c r="B65" s="1" t="s">
        <v>20</v>
      </c>
      <c r="C65" s="1" t="s">
        <v>21</v>
      </c>
      <c r="D65" s="1" t="s">
        <v>22</v>
      </c>
      <c r="E65" s="1" t="s">
        <v>23</v>
      </c>
      <c r="F65" s="1" t="s">
        <v>24</v>
      </c>
      <c r="G65" s="1" t="s">
        <v>25</v>
      </c>
      <c r="H65" s="1" t="s">
        <v>26</v>
      </c>
      <c r="I65" s="1" t="s">
        <v>205</v>
      </c>
      <c r="J65" s="1" t="s">
        <v>136</v>
      </c>
      <c r="K65" s="1" t="s">
        <v>29</v>
      </c>
      <c r="L65" s="1" t="s">
        <v>30</v>
      </c>
      <c r="M65" s="1" t="s">
        <v>206</v>
      </c>
      <c r="N65" s="1" t="s">
        <v>32</v>
      </c>
      <c r="O65" s="1" t="s">
        <v>33</v>
      </c>
      <c r="P65" s="1" t="s">
        <v>34</v>
      </c>
      <c r="Q65" s="1" t="s">
        <v>35</v>
      </c>
      <c r="R65" s="1" t="s">
        <v>36</v>
      </c>
      <c r="S65" s="1" t="s">
        <v>29</v>
      </c>
      <c r="T65" s="1" t="s">
        <v>37</v>
      </c>
      <c r="U65" s="1" t="s">
        <v>38</v>
      </c>
      <c r="V65" s="1" t="s">
        <v>39</v>
      </c>
    </row>
    <row r="66" spans="1:22" x14ac:dyDescent="0.2">
      <c r="A66" s="7">
        <v>-198.18</v>
      </c>
      <c r="B66" s="1" t="s">
        <v>20</v>
      </c>
      <c r="C66" s="1" t="s">
        <v>21</v>
      </c>
      <c r="D66" s="1" t="s">
        <v>200</v>
      </c>
      <c r="E66" s="1" t="s">
        <v>23</v>
      </c>
      <c r="F66" s="1" t="s">
        <v>24</v>
      </c>
      <c r="G66" s="1" t="s">
        <v>25</v>
      </c>
      <c r="H66" s="1" t="s">
        <v>26</v>
      </c>
      <c r="I66" s="1" t="s">
        <v>207</v>
      </c>
      <c r="J66" s="1" t="s">
        <v>136</v>
      </c>
      <c r="K66" s="1" t="s">
        <v>29</v>
      </c>
      <c r="L66" s="1" t="s">
        <v>30</v>
      </c>
      <c r="M66" s="1" t="s">
        <v>208</v>
      </c>
      <c r="N66" s="1" t="s">
        <v>32</v>
      </c>
      <c r="O66" s="1" t="s">
        <v>33</v>
      </c>
      <c r="P66" s="1" t="s">
        <v>34</v>
      </c>
      <c r="Q66" s="1" t="s">
        <v>35</v>
      </c>
      <c r="R66" s="1" t="s">
        <v>36</v>
      </c>
      <c r="S66" s="1" t="s">
        <v>29</v>
      </c>
      <c r="T66" s="1" t="s">
        <v>37</v>
      </c>
      <c r="U66" s="1" t="s">
        <v>38</v>
      </c>
      <c r="V66" s="1" t="s">
        <v>39</v>
      </c>
    </row>
    <row r="67" spans="1:22" x14ac:dyDescent="0.2">
      <c r="A67" s="7">
        <v>-198.18</v>
      </c>
      <c r="B67" s="1" t="s">
        <v>20</v>
      </c>
      <c r="C67" s="1" t="s">
        <v>21</v>
      </c>
      <c r="D67" s="1" t="s">
        <v>200</v>
      </c>
      <c r="E67" s="1" t="s">
        <v>23</v>
      </c>
      <c r="F67" s="1" t="s">
        <v>24</v>
      </c>
      <c r="G67" s="1" t="s">
        <v>25</v>
      </c>
      <c r="H67" s="1" t="s">
        <v>26</v>
      </c>
      <c r="I67" s="1" t="s">
        <v>209</v>
      </c>
      <c r="J67" s="1" t="s">
        <v>136</v>
      </c>
      <c r="K67" s="1" t="s">
        <v>29</v>
      </c>
      <c r="L67" s="1" t="s">
        <v>30</v>
      </c>
      <c r="M67" s="1" t="s">
        <v>210</v>
      </c>
      <c r="N67" s="1" t="s">
        <v>32</v>
      </c>
      <c r="O67" s="1" t="s">
        <v>33</v>
      </c>
      <c r="P67" s="1" t="s">
        <v>34</v>
      </c>
      <c r="Q67" s="1" t="s">
        <v>35</v>
      </c>
      <c r="R67" s="1" t="s">
        <v>36</v>
      </c>
      <c r="S67" s="1" t="s">
        <v>29</v>
      </c>
      <c r="T67" s="1" t="s">
        <v>37</v>
      </c>
      <c r="U67" s="1" t="s">
        <v>38</v>
      </c>
      <c r="V67" s="1" t="s">
        <v>39</v>
      </c>
    </row>
    <row r="68" spans="1:22" x14ac:dyDescent="0.2">
      <c r="A68" s="7">
        <v>-198.18</v>
      </c>
      <c r="B68" s="1" t="s">
        <v>20</v>
      </c>
      <c r="C68" s="1" t="s">
        <v>21</v>
      </c>
      <c r="D68" s="1" t="s">
        <v>200</v>
      </c>
      <c r="E68" s="1" t="s">
        <v>23</v>
      </c>
      <c r="F68" s="1" t="s">
        <v>24</v>
      </c>
      <c r="G68" s="1" t="s">
        <v>25</v>
      </c>
      <c r="H68" s="1" t="s">
        <v>26</v>
      </c>
      <c r="I68" s="1" t="s">
        <v>211</v>
      </c>
      <c r="J68" s="1" t="s">
        <v>28</v>
      </c>
      <c r="K68" s="1" t="s">
        <v>29</v>
      </c>
      <c r="L68" s="1" t="s">
        <v>30</v>
      </c>
      <c r="M68" s="1" t="s">
        <v>212</v>
      </c>
      <c r="N68" s="1" t="s">
        <v>32</v>
      </c>
      <c r="O68" s="1" t="s">
        <v>33</v>
      </c>
      <c r="P68" s="1" t="s">
        <v>34</v>
      </c>
      <c r="Q68" s="1" t="s">
        <v>35</v>
      </c>
      <c r="R68" s="1" t="s">
        <v>36</v>
      </c>
      <c r="S68" s="1" t="s">
        <v>29</v>
      </c>
      <c r="T68" s="1" t="s">
        <v>37</v>
      </c>
      <c r="U68" s="1" t="s">
        <v>38</v>
      </c>
      <c r="V68" s="1" t="s">
        <v>39</v>
      </c>
    </row>
    <row r="69" spans="1:22" x14ac:dyDescent="0.2">
      <c r="A69" s="7">
        <v>198.18</v>
      </c>
      <c r="B69" s="1" t="s">
        <v>20</v>
      </c>
      <c r="C69" s="1" t="s">
        <v>21</v>
      </c>
      <c r="D69" s="1" t="s">
        <v>22</v>
      </c>
      <c r="E69" s="1" t="s">
        <v>23</v>
      </c>
      <c r="F69" s="1" t="s">
        <v>24</v>
      </c>
      <c r="G69" s="1" t="s">
        <v>25</v>
      </c>
      <c r="H69" s="1" t="s">
        <v>26</v>
      </c>
      <c r="I69" s="1" t="s">
        <v>213</v>
      </c>
      <c r="J69" s="1" t="s">
        <v>28</v>
      </c>
      <c r="K69" s="1" t="s">
        <v>29</v>
      </c>
      <c r="L69" s="1" t="s">
        <v>30</v>
      </c>
      <c r="M69" s="1" t="s">
        <v>214</v>
      </c>
      <c r="N69" s="1" t="s">
        <v>32</v>
      </c>
      <c r="O69" s="1" t="s">
        <v>33</v>
      </c>
      <c r="P69" s="1" t="s">
        <v>34</v>
      </c>
      <c r="Q69" s="1" t="s">
        <v>35</v>
      </c>
      <c r="R69" s="1" t="s">
        <v>36</v>
      </c>
      <c r="S69" s="1" t="s">
        <v>29</v>
      </c>
      <c r="T69" s="1" t="s">
        <v>37</v>
      </c>
      <c r="U69" s="1" t="s">
        <v>38</v>
      </c>
      <c r="V69" s="1" t="s">
        <v>39</v>
      </c>
    </row>
    <row r="70" spans="1:22" x14ac:dyDescent="0.2">
      <c r="A70" s="7">
        <v>198.18</v>
      </c>
      <c r="B70" s="1" t="s">
        <v>20</v>
      </c>
      <c r="C70" s="1" t="s">
        <v>21</v>
      </c>
      <c r="D70" s="1" t="s">
        <v>22</v>
      </c>
      <c r="E70" s="1" t="s">
        <v>23</v>
      </c>
      <c r="F70" s="1" t="s">
        <v>24</v>
      </c>
      <c r="G70" s="1" t="s">
        <v>25</v>
      </c>
      <c r="H70" s="1" t="s">
        <v>26</v>
      </c>
      <c r="I70" s="1" t="s">
        <v>215</v>
      </c>
      <c r="J70" s="1" t="s">
        <v>28</v>
      </c>
      <c r="K70" s="1" t="s">
        <v>29</v>
      </c>
      <c r="L70" s="1" t="s">
        <v>30</v>
      </c>
      <c r="M70" s="1" t="s">
        <v>216</v>
      </c>
      <c r="N70" s="1" t="s">
        <v>32</v>
      </c>
      <c r="O70" s="1" t="s">
        <v>33</v>
      </c>
      <c r="P70" s="1" t="s">
        <v>34</v>
      </c>
      <c r="Q70" s="1" t="s">
        <v>35</v>
      </c>
      <c r="R70" s="1" t="s">
        <v>36</v>
      </c>
      <c r="S70" s="1" t="s">
        <v>29</v>
      </c>
      <c r="T70" s="1" t="s">
        <v>37</v>
      </c>
      <c r="U70" s="1" t="s">
        <v>38</v>
      </c>
      <c r="V70" s="1" t="s">
        <v>39</v>
      </c>
    </row>
    <row r="71" spans="1:22" x14ac:dyDescent="0.2">
      <c r="A71" s="7">
        <v>100</v>
      </c>
      <c r="B71" s="1" t="s">
        <v>42</v>
      </c>
      <c r="C71" s="1" t="s">
        <v>21</v>
      </c>
      <c r="D71" s="1" t="s">
        <v>43</v>
      </c>
      <c r="E71" s="1" t="s">
        <v>23</v>
      </c>
      <c r="F71" s="1" t="s">
        <v>24</v>
      </c>
      <c r="G71" s="1" t="s">
        <v>25</v>
      </c>
      <c r="H71" s="1" t="s">
        <v>26</v>
      </c>
      <c r="I71" s="1" t="s">
        <v>217</v>
      </c>
      <c r="J71" s="1" t="s">
        <v>28</v>
      </c>
      <c r="K71" s="1" t="s">
        <v>29</v>
      </c>
      <c r="L71" s="1" t="s">
        <v>30</v>
      </c>
      <c r="M71" s="1" t="s">
        <v>218</v>
      </c>
      <c r="N71" s="1" t="s">
        <v>46</v>
      </c>
      <c r="O71" s="1" t="s">
        <v>33</v>
      </c>
      <c r="P71" s="1" t="s">
        <v>34</v>
      </c>
      <c r="Q71" s="1" t="s">
        <v>35</v>
      </c>
      <c r="R71" s="1" t="s">
        <v>36</v>
      </c>
      <c r="S71" s="1" t="s">
        <v>29</v>
      </c>
      <c r="T71" s="1" t="s">
        <v>37</v>
      </c>
      <c r="U71" s="1" t="s">
        <v>38</v>
      </c>
      <c r="V71" s="1" t="s">
        <v>39</v>
      </c>
    </row>
    <row r="72" spans="1:22" x14ac:dyDescent="0.2">
      <c r="A72" s="7">
        <v>100</v>
      </c>
      <c r="B72" s="1" t="s">
        <v>20</v>
      </c>
      <c r="C72" s="1" t="s">
        <v>21</v>
      </c>
      <c r="D72" s="1" t="s">
        <v>43</v>
      </c>
      <c r="E72" s="1" t="s">
        <v>23</v>
      </c>
      <c r="F72" s="1" t="s">
        <v>24</v>
      </c>
      <c r="G72" s="1" t="s">
        <v>25</v>
      </c>
      <c r="H72" s="1" t="s">
        <v>26</v>
      </c>
      <c r="I72" s="1" t="s">
        <v>219</v>
      </c>
      <c r="J72" s="1" t="s">
        <v>28</v>
      </c>
      <c r="K72" s="1" t="s">
        <v>29</v>
      </c>
      <c r="L72" s="1" t="s">
        <v>30</v>
      </c>
      <c r="M72" s="1" t="s">
        <v>220</v>
      </c>
      <c r="N72" s="1" t="s">
        <v>46</v>
      </c>
      <c r="O72" s="1" t="s">
        <v>33</v>
      </c>
      <c r="P72" s="1" t="s">
        <v>34</v>
      </c>
      <c r="Q72" s="1" t="s">
        <v>35</v>
      </c>
      <c r="R72" s="1" t="s">
        <v>36</v>
      </c>
      <c r="S72" s="1" t="s">
        <v>29</v>
      </c>
      <c r="T72" s="1" t="s">
        <v>37</v>
      </c>
      <c r="U72" s="1" t="s">
        <v>38</v>
      </c>
      <c r="V72" s="1" t="s">
        <v>39</v>
      </c>
    </row>
    <row r="73" spans="1:22" x14ac:dyDescent="0.2">
      <c r="A73" s="7">
        <v>100</v>
      </c>
      <c r="B73" s="1" t="s">
        <v>20</v>
      </c>
      <c r="C73" s="1" t="s">
        <v>21</v>
      </c>
      <c r="D73" s="1" t="s">
        <v>43</v>
      </c>
      <c r="E73" s="1" t="s">
        <v>23</v>
      </c>
      <c r="F73" s="1" t="s">
        <v>24</v>
      </c>
      <c r="G73" s="1" t="s">
        <v>25</v>
      </c>
      <c r="H73" s="1" t="s">
        <v>26</v>
      </c>
      <c r="I73" s="1" t="s">
        <v>221</v>
      </c>
      <c r="J73" s="1" t="s">
        <v>28</v>
      </c>
      <c r="K73" s="1" t="s">
        <v>29</v>
      </c>
      <c r="L73" s="1" t="s">
        <v>30</v>
      </c>
      <c r="M73" s="1" t="s">
        <v>222</v>
      </c>
      <c r="N73" s="1" t="s">
        <v>46</v>
      </c>
      <c r="O73" s="1" t="s">
        <v>33</v>
      </c>
      <c r="P73" s="1" t="s">
        <v>34</v>
      </c>
      <c r="Q73" s="1" t="s">
        <v>35</v>
      </c>
      <c r="R73" s="1" t="s">
        <v>36</v>
      </c>
      <c r="S73" s="1" t="s">
        <v>29</v>
      </c>
      <c r="T73" s="1" t="s">
        <v>37</v>
      </c>
      <c r="U73" s="1" t="s">
        <v>38</v>
      </c>
      <c r="V73" s="1" t="s">
        <v>39</v>
      </c>
    </row>
    <row r="74" spans="1:22" x14ac:dyDescent="0.2">
      <c r="A74" s="7">
        <v>182.63</v>
      </c>
      <c r="B74" s="1" t="s">
        <v>20</v>
      </c>
      <c r="C74" s="1" t="s">
        <v>21</v>
      </c>
      <c r="D74" s="1" t="s">
        <v>22</v>
      </c>
      <c r="E74" s="1" t="s">
        <v>23</v>
      </c>
      <c r="F74" s="1" t="s">
        <v>24</v>
      </c>
      <c r="G74" s="1" t="s">
        <v>25</v>
      </c>
      <c r="H74" s="1" t="s">
        <v>26</v>
      </c>
      <c r="I74" s="1" t="s">
        <v>223</v>
      </c>
      <c r="J74" s="1" t="s">
        <v>28</v>
      </c>
      <c r="K74" s="1" t="s">
        <v>29</v>
      </c>
      <c r="L74" s="1" t="s">
        <v>30</v>
      </c>
      <c r="M74" s="1" t="s">
        <v>224</v>
      </c>
      <c r="N74" s="1" t="s">
        <v>46</v>
      </c>
      <c r="O74" s="1" t="s">
        <v>33</v>
      </c>
      <c r="P74" s="1" t="s">
        <v>34</v>
      </c>
      <c r="Q74" s="1" t="s">
        <v>35</v>
      </c>
      <c r="R74" s="1" t="s">
        <v>36</v>
      </c>
      <c r="S74" s="1" t="s">
        <v>29</v>
      </c>
      <c r="T74" s="1" t="s">
        <v>37</v>
      </c>
      <c r="U74" s="1" t="s">
        <v>38</v>
      </c>
      <c r="V74" s="1" t="s">
        <v>39</v>
      </c>
    </row>
    <row r="75" spans="1:22" x14ac:dyDescent="0.2">
      <c r="A75" s="7">
        <v>123.75</v>
      </c>
      <c r="B75" s="1" t="s">
        <v>20</v>
      </c>
      <c r="C75" s="1" t="s">
        <v>21</v>
      </c>
      <c r="D75" s="1" t="s">
        <v>54</v>
      </c>
      <c r="E75" s="1" t="s">
        <v>23</v>
      </c>
      <c r="F75" s="1" t="s">
        <v>24</v>
      </c>
      <c r="G75" s="1" t="s">
        <v>25</v>
      </c>
      <c r="H75" s="1" t="s">
        <v>26</v>
      </c>
      <c r="I75" s="1" t="s">
        <v>225</v>
      </c>
      <c r="J75" s="1" t="s">
        <v>28</v>
      </c>
      <c r="K75" s="1" t="s">
        <v>29</v>
      </c>
      <c r="L75" s="1" t="s">
        <v>30</v>
      </c>
      <c r="M75" s="1" t="s">
        <v>226</v>
      </c>
      <c r="N75" s="1" t="s">
        <v>46</v>
      </c>
      <c r="O75" s="1" t="s">
        <v>33</v>
      </c>
      <c r="P75" s="1" t="s">
        <v>34</v>
      </c>
      <c r="Q75" s="1" t="s">
        <v>35</v>
      </c>
      <c r="R75" s="1" t="s">
        <v>36</v>
      </c>
      <c r="S75" s="1" t="s">
        <v>29</v>
      </c>
      <c r="T75" s="1" t="s">
        <v>37</v>
      </c>
      <c r="U75" s="1" t="s">
        <v>38</v>
      </c>
      <c r="V75" s="1" t="s">
        <v>39</v>
      </c>
    </row>
    <row r="76" spans="1:22" x14ac:dyDescent="0.2">
      <c r="A76" s="7">
        <v>124.76</v>
      </c>
      <c r="B76" s="1" t="s">
        <v>20</v>
      </c>
      <c r="C76" s="1" t="s">
        <v>21</v>
      </c>
      <c r="D76" s="1" t="s">
        <v>57</v>
      </c>
      <c r="E76" s="1" t="s">
        <v>23</v>
      </c>
      <c r="F76" s="1" t="s">
        <v>24</v>
      </c>
      <c r="G76" s="1" t="s">
        <v>25</v>
      </c>
      <c r="H76" s="1" t="s">
        <v>26</v>
      </c>
      <c r="I76" s="1" t="s">
        <v>227</v>
      </c>
      <c r="J76" s="1" t="s">
        <v>28</v>
      </c>
      <c r="K76" s="1" t="s">
        <v>29</v>
      </c>
      <c r="L76" s="1" t="s">
        <v>30</v>
      </c>
      <c r="M76" s="1" t="s">
        <v>228</v>
      </c>
      <c r="N76" s="1" t="s">
        <v>46</v>
      </c>
      <c r="O76" s="1" t="s">
        <v>33</v>
      </c>
      <c r="P76" s="1" t="s">
        <v>34</v>
      </c>
      <c r="Q76" s="1" t="s">
        <v>35</v>
      </c>
      <c r="R76" s="1" t="s">
        <v>36</v>
      </c>
      <c r="S76" s="1" t="s">
        <v>29</v>
      </c>
      <c r="T76" s="1" t="s">
        <v>37</v>
      </c>
      <c r="U76" s="1" t="s">
        <v>38</v>
      </c>
      <c r="V76" s="1" t="s">
        <v>39</v>
      </c>
    </row>
    <row r="77" spans="1:22" x14ac:dyDescent="0.2">
      <c r="A77" s="7">
        <v>140</v>
      </c>
      <c r="B77" s="1" t="s">
        <v>20</v>
      </c>
      <c r="C77" s="1" t="s">
        <v>21</v>
      </c>
      <c r="D77" s="1" t="s">
        <v>60</v>
      </c>
      <c r="E77" s="1" t="s">
        <v>23</v>
      </c>
      <c r="F77" s="1" t="s">
        <v>24</v>
      </c>
      <c r="G77" s="1" t="s">
        <v>25</v>
      </c>
      <c r="H77" s="1" t="s">
        <v>26</v>
      </c>
      <c r="I77" s="1" t="s">
        <v>229</v>
      </c>
      <c r="J77" s="1" t="s">
        <v>28</v>
      </c>
      <c r="K77" s="1" t="s">
        <v>29</v>
      </c>
      <c r="L77" s="1" t="s">
        <v>30</v>
      </c>
      <c r="M77" s="1" t="s">
        <v>230</v>
      </c>
      <c r="N77" s="1" t="s">
        <v>46</v>
      </c>
      <c r="O77" s="1" t="s">
        <v>33</v>
      </c>
      <c r="P77" s="1" t="s">
        <v>34</v>
      </c>
      <c r="Q77" s="1" t="s">
        <v>35</v>
      </c>
      <c r="R77" s="1" t="s">
        <v>36</v>
      </c>
      <c r="S77" s="1" t="s">
        <v>29</v>
      </c>
      <c r="T77" s="1" t="s">
        <v>37</v>
      </c>
      <c r="U77" s="1" t="s">
        <v>38</v>
      </c>
      <c r="V77" s="1" t="s">
        <v>39</v>
      </c>
    </row>
    <row r="78" spans="1:22" x14ac:dyDescent="0.2">
      <c r="A78" s="7">
        <v>117.25</v>
      </c>
      <c r="B78" s="1" t="s">
        <v>20</v>
      </c>
      <c r="C78" s="1" t="s">
        <v>21</v>
      </c>
      <c r="D78" s="1" t="s">
        <v>65</v>
      </c>
      <c r="E78" s="1" t="s">
        <v>23</v>
      </c>
      <c r="F78" s="1" t="s">
        <v>24</v>
      </c>
      <c r="G78" s="1" t="s">
        <v>25</v>
      </c>
      <c r="H78" s="1" t="s">
        <v>26</v>
      </c>
      <c r="I78" s="1" t="s">
        <v>231</v>
      </c>
      <c r="J78" s="1" t="s">
        <v>28</v>
      </c>
      <c r="K78" s="1" t="s">
        <v>29</v>
      </c>
      <c r="L78" s="1" t="s">
        <v>30</v>
      </c>
      <c r="M78" s="1" t="s">
        <v>232</v>
      </c>
      <c r="N78" s="1" t="s">
        <v>46</v>
      </c>
      <c r="O78" s="1" t="s">
        <v>33</v>
      </c>
      <c r="P78" s="1" t="s">
        <v>34</v>
      </c>
      <c r="Q78" s="1" t="s">
        <v>35</v>
      </c>
      <c r="R78" s="1" t="s">
        <v>36</v>
      </c>
      <c r="S78" s="1" t="s">
        <v>29</v>
      </c>
      <c r="T78" s="1" t="s">
        <v>37</v>
      </c>
      <c r="U78" s="1" t="s">
        <v>38</v>
      </c>
      <c r="V78" s="1" t="s">
        <v>39</v>
      </c>
    </row>
    <row r="79" spans="1:22" x14ac:dyDescent="0.2">
      <c r="A79" s="7">
        <v>124.75</v>
      </c>
      <c r="B79" s="1" t="s">
        <v>20</v>
      </c>
      <c r="C79" s="1" t="s">
        <v>21</v>
      </c>
      <c r="D79" s="1" t="s">
        <v>57</v>
      </c>
      <c r="E79" s="1" t="s">
        <v>23</v>
      </c>
      <c r="F79" s="1" t="s">
        <v>24</v>
      </c>
      <c r="G79" s="1" t="s">
        <v>25</v>
      </c>
      <c r="H79" s="1" t="s">
        <v>26</v>
      </c>
      <c r="I79" s="1" t="s">
        <v>233</v>
      </c>
      <c r="J79" s="1" t="s">
        <v>28</v>
      </c>
      <c r="K79" s="1" t="s">
        <v>29</v>
      </c>
      <c r="L79" s="1" t="s">
        <v>30</v>
      </c>
      <c r="M79" s="1" t="s">
        <v>234</v>
      </c>
      <c r="N79" s="1" t="s">
        <v>46</v>
      </c>
      <c r="O79" s="1" t="s">
        <v>33</v>
      </c>
      <c r="P79" s="1" t="s">
        <v>34</v>
      </c>
      <c r="Q79" s="1" t="s">
        <v>35</v>
      </c>
      <c r="R79" s="1" t="s">
        <v>49</v>
      </c>
      <c r="S79" s="1" t="s">
        <v>29</v>
      </c>
      <c r="T79" s="1" t="s">
        <v>37</v>
      </c>
      <c r="U79" s="1" t="s">
        <v>38</v>
      </c>
      <c r="V79" s="1" t="s">
        <v>39</v>
      </c>
    </row>
    <row r="80" spans="1:22" x14ac:dyDescent="0.2">
      <c r="A80" s="7">
        <v>98.62</v>
      </c>
      <c r="B80" s="1" t="s">
        <v>20</v>
      </c>
      <c r="C80" s="1" t="s">
        <v>21</v>
      </c>
      <c r="D80" s="1" t="s">
        <v>22</v>
      </c>
      <c r="E80" s="1" t="s">
        <v>23</v>
      </c>
      <c r="F80" s="1" t="s">
        <v>24</v>
      </c>
      <c r="G80" s="1" t="s">
        <v>25</v>
      </c>
      <c r="H80" s="1" t="s">
        <v>26</v>
      </c>
      <c r="I80" s="1" t="s">
        <v>235</v>
      </c>
      <c r="J80" s="1" t="s">
        <v>28</v>
      </c>
      <c r="K80" s="1" t="s">
        <v>29</v>
      </c>
      <c r="L80" s="1" t="s">
        <v>30</v>
      </c>
      <c r="M80" s="1" t="s">
        <v>236</v>
      </c>
      <c r="N80" s="1" t="s">
        <v>46</v>
      </c>
      <c r="O80" s="1" t="s">
        <v>33</v>
      </c>
      <c r="P80" s="1" t="s">
        <v>34</v>
      </c>
      <c r="Q80" s="1" t="s">
        <v>35</v>
      </c>
      <c r="R80" s="1" t="s">
        <v>81</v>
      </c>
      <c r="S80" s="1" t="s">
        <v>29</v>
      </c>
      <c r="T80" s="1" t="s">
        <v>37</v>
      </c>
      <c r="U80" s="1" t="s">
        <v>38</v>
      </c>
      <c r="V80" s="1" t="s">
        <v>39</v>
      </c>
    </row>
    <row r="81" spans="1:22" x14ac:dyDescent="0.2">
      <c r="A81" s="7">
        <v>121.75</v>
      </c>
      <c r="B81" s="1" t="s">
        <v>20</v>
      </c>
      <c r="C81" s="1" t="s">
        <v>21</v>
      </c>
      <c r="D81" s="1" t="s">
        <v>68</v>
      </c>
      <c r="E81" s="1" t="s">
        <v>23</v>
      </c>
      <c r="F81" s="1" t="s">
        <v>24</v>
      </c>
      <c r="G81" s="1" t="s">
        <v>25</v>
      </c>
      <c r="H81" s="1" t="s">
        <v>26</v>
      </c>
      <c r="I81" s="1" t="s">
        <v>237</v>
      </c>
      <c r="J81" s="1" t="s">
        <v>28</v>
      </c>
      <c r="K81" s="1" t="s">
        <v>29</v>
      </c>
      <c r="L81" s="1" t="s">
        <v>30</v>
      </c>
      <c r="M81" s="1" t="s">
        <v>238</v>
      </c>
      <c r="N81" s="1" t="s">
        <v>46</v>
      </c>
      <c r="O81" s="1" t="s">
        <v>33</v>
      </c>
      <c r="P81" s="1" t="s">
        <v>34</v>
      </c>
      <c r="Q81" s="1" t="s">
        <v>35</v>
      </c>
      <c r="R81" s="1" t="s">
        <v>36</v>
      </c>
      <c r="S81" s="1" t="s">
        <v>29</v>
      </c>
      <c r="T81" s="1" t="s">
        <v>37</v>
      </c>
      <c r="U81" s="1" t="s">
        <v>38</v>
      </c>
      <c r="V81" s="1" t="s">
        <v>39</v>
      </c>
    </row>
    <row r="82" spans="1:22" x14ac:dyDescent="0.2">
      <c r="A82" s="7">
        <v>153.41</v>
      </c>
      <c r="B82" s="1" t="s">
        <v>20</v>
      </c>
      <c r="C82" s="1" t="s">
        <v>21</v>
      </c>
      <c r="D82" s="1" t="s">
        <v>74</v>
      </c>
      <c r="E82" s="1" t="s">
        <v>23</v>
      </c>
      <c r="F82" s="1" t="s">
        <v>24</v>
      </c>
      <c r="G82" s="1" t="s">
        <v>25</v>
      </c>
      <c r="H82" s="1" t="s">
        <v>26</v>
      </c>
      <c r="I82" s="1" t="s">
        <v>239</v>
      </c>
      <c r="J82" s="1" t="s">
        <v>28</v>
      </c>
      <c r="K82" s="1" t="s">
        <v>29</v>
      </c>
      <c r="L82" s="1" t="s">
        <v>30</v>
      </c>
      <c r="M82" s="1" t="s">
        <v>240</v>
      </c>
      <c r="N82" s="1" t="s">
        <v>46</v>
      </c>
      <c r="O82" s="1" t="s">
        <v>33</v>
      </c>
      <c r="P82" s="1" t="s">
        <v>34</v>
      </c>
      <c r="Q82" s="1" t="s">
        <v>35</v>
      </c>
      <c r="R82" s="1" t="s">
        <v>36</v>
      </c>
      <c r="S82" s="1" t="s">
        <v>29</v>
      </c>
      <c r="T82" s="1" t="s">
        <v>37</v>
      </c>
      <c r="U82" s="1" t="s">
        <v>38</v>
      </c>
      <c r="V82" s="1" t="s">
        <v>39</v>
      </c>
    </row>
    <row r="83" spans="1:22" x14ac:dyDescent="0.2">
      <c r="A83" s="7">
        <v>98.61</v>
      </c>
      <c r="B83" s="1" t="s">
        <v>20</v>
      </c>
      <c r="C83" s="1" t="s">
        <v>21</v>
      </c>
      <c r="D83" s="1" t="s">
        <v>71</v>
      </c>
      <c r="E83" s="1" t="s">
        <v>23</v>
      </c>
      <c r="F83" s="1" t="s">
        <v>24</v>
      </c>
      <c r="G83" s="1" t="s">
        <v>25</v>
      </c>
      <c r="H83" s="1" t="s">
        <v>26</v>
      </c>
      <c r="I83" s="1" t="s">
        <v>241</v>
      </c>
      <c r="J83" s="1" t="s">
        <v>28</v>
      </c>
      <c r="K83" s="1" t="s">
        <v>29</v>
      </c>
      <c r="L83" s="1" t="s">
        <v>30</v>
      </c>
      <c r="M83" s="1" t="s">
        <v>242</v>
      </c>
      <c r="N83" s="1" t="s">
        <v>46</v>
      </c>
      <c r="O83" s="1" t="s">
        <v>33</v>
      </c>
      <c r="P83" s="1" t="s">
        <v>34</v>
      </c>
      <c r="Q83" s="1" t="s">
        <v>35</v>
      </c>
      <c r="R83" s="1" t="s">
        <v>36</v>
      </c>
      <c r="S83" s="1" t="s">
        <v>29</v>
      </c>
      <c r="T83" s="1" t="s">
        <v>37</v>
      </c>
      <c r="U83" s="1" t="s">
        <v>38</v>
      </c>
      <c r="V83" s="1" t="s">
        <v>39</v>
      </c>
    </row>
    <row r="84" spans="1:22" x14ac:dyDescent="0.2">
      <c r="A84" s="7">
        <v>90</v>
      </c>
      <c r="B84" s="1" t="s">
        <v>20</v>
      </c>
      <c r="C84" s="1" t="s">
        <v>21</v>
      </c>
      <c r="D84" s="1" t="s">
        <v>243</v>
      </c>
      <c r="E84" s="1" t="s">
        <v>23</v>
      </c>
      <c r="F84" s="1" t="s">
        <v>24</v>
      </c>
      <c r="G84" s="1" t="s">
        <v>25</v>
      </c>
      <c r="H84" s="1" t="s">
        <v>26</v>
      </c>
      <c r="I84" s="1" t="s">
        <v>244</v>
      </c>
      <c r="J84" s="1" t="s">
        <v>28</v>
      </c>
      <c r="K84" s="1" t="s">
        <v>29</v>
      </c>
      <c r="L84" s="1" t="s">
        <v>30</v>
      </c>
      <c r="M84" s="1" t="s">
        <v>245</v>
      </c>
      <c r="N84" s="1" t="s">
        <v>46</v>
      </c>
      <c r="O84" s="1" t="s">
        <v>33</v>
      </c>
      <c r="P84" s="1" t="s">
        <v>34</v>
      </c>
      <c r="Q84" s="1" t="s">
        <v>35</v>
      </c>
      <c r="R84" s="1" t="s">
        <v>36</v>
      </c>
      <c r="S84" s="1" t="s">
        <v>29</v>
      </c>
      <c r="T84" s="1" t="s">
        <v>37</v>
      </c>
      <c r="U84" s="1" t="s">
        <v>38</v>
      </c>
      <c r="V84" s="1" t="s">
        <v>39</v>
      </c>
    </row>
    <row r="85" spans="1:22" x14ac:dyDescent="0.2">
      <c r="A85" s="7">
        <v>81</v>
      </c>
      <c r="B85" s="1" t="s">
        <v>20</v>
      </c>
      <c r="C85" s="1" t="s">
        <v>21</v>
      </c>
      <c r="D85" s="1" t="s">
        <v>246</v>
      </c>
      <c r="E85" s="1" t="s">
        <v>23</v>
      </c>
      <c r="F85" s="1" t="s">
        <v>24</v>
      </c>
      <c r="G85" s="1" t="s">
        <v>25</v>
      </c>
      <c r="H85" s="1" t="s">
        <v>26</v>
      </c>
      <c r="I85" s="1" t="s">
        <v>247</v>
      </c>
      <c r="J85" s="1" t="s">
        <v>28</v>
      </c>
      <c r="K85" s="1" t="s">
        <v>29</v>
      </c>
      <c r="L85" s="1" t="s">
        <v>30</v>
      </c>
      <c r="M85" s="1" t="s">
        <v>248</v>
      </c>
      <c r="N85" s="1" t="s">
        <v>46</v>
      </c>
      <c r="O85" s="1" t="s">
        <v>33</v>
      </c>
      <c r="P85" s="1" t="s">
        <v>34</v>
      </c>
      <c r="Q85" s="1" t="s">
        <v>35</v>
      </c>
      <c r="R85" s="1" t="s">
        <v>36</v>
      </c>
      <c r="S85" s="1" t="s">
        <v>29</v>
      </c>
      <c r="T85" s="1" t="s">
        <v>37</v>
      </c>
      <c r="U85" s="1" t="s">
        <v>38</v>
      </c>
      <c r="V85" s="1" t="s">
        <v>39</v>
      </c>
    </row>
    <row r="86" spans="1:22" x14ac:dyDescent="0.2">
      <c r="A86" s="7">
        <v>365.28</v>
      </c>
      <c r="B86" s="1" t="s">
        <v>20</v>
      </c>
      <c r="C86" s="1" t="s">
        <v>21</v>
      </c>
      <c r="D86" s="1" t="s">
        <v>88</v>
      </c>
      <c r="E86" s="1" t="s">
        <v>23</v>
      </c>
      <c r="F86" s="1" t="s">
        <v>24</v>
      </c>
      <c r="G86" s="1" t="s">
        <v>25</v>
      </c>
      <c r="H86" s="1" t="s">
        <v>26</v>
      </c>
      <c r="I86" s="1" t="s">
        <v>249</v>
      </c>
      <c r="J86" s="1" t="s">
        <v>28</v>
      </c>
      <c r="K86" s="1" t="s">
        <v>29</v>
      </c>
      <c r="L86" s="1" t="s">
        <v>30</v>
      </c>
      <c r="M86" s="1" t="s">
        <v>250</v>
      </c>
      <c r="N86" s="1" t="s">
        <v>46</v>
      </c>
      <c r="O86" s="1" t="s">
        <v>33</v>
      </c>
      <c r="P86" s="1" t="s">
        <v>34</v>
      </c>
      <c r="Q86" s="1" t="s">
        <v>35</v>
      </c>
      <c r="R86" s="1" t="s">
        <v>36</v>
      </c>
      <c r="S86" s="1" t="s">
        <v>29</v>
      </c>
      <c r="T86" s="1" t="s">
        <v>37</v>
      </c>
      <c r="U86" s="1" t="s">
        <v>38</v>
      </c>
      <c r="V86" s="1" t="s">
        <v>39</v>
      </c>
    </row>
    <row r="87" spans="1:22" x14ac:dyDescent="0.2">
      <c r="A87" s="7">
        <v>90</v>
      </c>
      <c r="B87" s="1" t="s">
        <v>20</v>
      </c>
      <c r="C87" s="1" t="s">
        <v>21</v>
      </c>
      <c r="D87" s="1" t="s">
        <v>22</v>
      </c>
      <c r="E87" s="1" t="s">
        <v>23</v>
      </c>
      <c r="F87" s="1" t="s">
        <v>24</v>
      </c>
      <c r="G87" s="1" t="s">
        <v>25</v>
      </c>
      <c r="H87" s="1" t="s">
        <v>26</v>
      </c>
      <c r="I87" s="1" t="s">
        <v>251</v>
      </c>
      <c r="J87" s="1" t="s">
        <v>28</v>
      </c>
      <c r="K87" s="1" t="s">
        <v>29</v>
      </c>
      <c r="L87" s="1" t="s">
        <v>30</v>
      </c>
      <c r="M87" s="1" t="s">
        <v>252</v>
      </c>
      <c r="N87" s="1" t="s">
        <v>46</v>
      </c>
      <c r="O87" s="1" t="s">
        <v>33</v>
      </c>
      <c r="P87" s="1" t="s">
        <v>34</v>
      </c>
      <c r="Q87" s="1" t="s">
        <v>35</v>
      </c>
      <c r="R87" s="1" t="s">
        <v>81</v>
      </c>
      <c r="S87" s="1" t="s">
        <v>29</v>
      </c>
      <c r="T87" s="1" t="s">
        <v>37</v>
      </c>
      <c r="U87" s="1" t="s">
        <v>38</v>
      </c>
      <c r="V87" s="1" t="s">
        <v>39</v>
      </c>
    </row>
    <row r="88" spans="1:22" x14ac:dyDescent="0.2">
      <c r="A88" s="7">
        <v>365.25</v>
      </c>
      <c r="B88" s="1" t="s">
        <v>20</v>
      </c>
      <c r="C88" s="1" t="s">
        <v>21</v>
      </c>
      <c r="D88" s="1" t="s">
        <v>88</v>
      </c>
      <c r="E88" s="1" t="s">
        <v>23</v>
      </c>
      <c r="F88" s="1" t="s">
        <v>24</v>
      </c>
      <c r="G88" s="1" t="s">
        <v>25</v>
      </c>
      <c r="H88" s="1" t="s">
        <v>26</v>
      </c>
      <c r="I88" s="1" t="s">
        <v>253</v>
      </c>
      <c r="J88" s="1" t="s">
        <v>28</v>
      </c>
      <c r="K88" s="1" t="s">
        <v>29</v>
      </c>
      <c r="L88" s="1" t="s">
        <v>30</v>
      </c>
      <c r="M88" s="1" t="s">
        <v>254</v>
      </c>
      <c r="N88" s="1" t="s">
        <v>46</v>
      </c>
      <c r="O88" s="1" t="s">
        <v>33</v>
      </c>
      <c r="P88" s="1" t="s">
        <v>34</v>
      </c>
      <c r="Q88" s="1" t="s">
        <v>35</v>
      </c>
      <c r="R88" s="1" t="s">
        <v>36</v>
      </c>
      <c r="S88" s="1" t="s">
        <v>29</v>
      </c>
      <c r="T88" s="1" t="s">
        <v>37</v>
      </c>
      <c r="U88" s="1" t="s">
        <v>38</v>
      </c>
      <c r="V88" s="1" t="s">
        <v>39</v>
      </c>
    </row>
    <row r="89" spans="1:22" x14ac:dyDescent="0.2">
      <c r="A89" s="7">
        <v>365.25</v>
      </c>
      <c r="B89" s="1" t="s">
        <v>20</v>
      </c>
      <c r="C89" s="1" t="s">
        <v>21</v>
      </c>
      <c r="D89" s="1" t="s">
        <v>88</v>
      </c>
      <c r="E89" s="1" t="s">
        <v>23</v>
      </c>
      <c r="F89" s="1" t="s">
        <v>24</v>
      </c>
      <c r="G89" s="1" t="s">
        <v>25</v>
      </c>
      <c r="H89" s="1" t="s">
        <v>26</v>
      </c>
      <c r="I89" s="1" t="s">
        <v>255</v>
      </c>
      <c r="J89" s="1" t="s">
        <v>28</v>
      </c>
      <c r="K89" s="1" t="s">
        <v>29</v>
      </c>
      <c r="L89" s="1" t="s">
        <v>30</v>
      </c>
      <c r="M89" s="1" t="s">
        <v>256</v>
      </c>
      <c r="N89" s="1" t="s">
        <v>46</v>
      </c>
      <c r="O89" s="1" t="s">
        <v>33</v>
      </c>
      <c r="P89" s="1" t="s">
        <v>34</v>
      </c>
      <c r="Q89" s="1" t="s">
        <v>35</v>
      </c>
      <c r="R89" s="1" t="s">
        <v>81</v>
      </c>
      <c r="S89" s="1" t="s">
        <v>29</v>
      </c>
      <c r="T89" s="1" t="s">
        <v>37</v>
      </c>
      <c r="U89" s="1" t="s">
        <v>38</v>
      </c>
      <c r="V89" s="1" t="s">
        <v>39</v>
      </c>
    </row>
    <row r="90" spans="1:22" x14ac:dyDescent="0.2">
      <c r="A90" s="7">
        <v>365.25</v>
      </c>
      <c r="B90" s="1" t="s">
        <v>20</v>
      </c>
      <c r="C90" s="1" t="s">
        <v>21</v>
      </c>
      <c r="D90" s="1" t="s">
        <v>88</v>
      </c>
      <c r="E90" s="1" t="s">
        <v>23</v>
      </c>
      <c r="F90" s="1" t="s">
        <v>24</v>
      </c>
      <c r="G90" s="1" t="s">
        <v>25</v>
      </c>
      <c r="H90" s="1" t="s">
        <v>26</v>
      </c>
      <c r="I90" s="1" t="s">
        <v>257</v>
      </c>
      <c r="J90" s="1" t="s">
        <v>28</v>
      </c>
      <c r="K90" s="1" t="s">
        <v>29</v>
      </c>
      <c r="L90" s="1" t="s">
        <v>30</v>
      </c>
      <c r="M90" s="1" t="s">
        <v>258</v>
      </c>
      <c r="N90" s="1" t="s">
        <v>46</v>
      </c>
      <c r="O90" s="1" t="s">
        <v>33</v>
      </c>
      <c r="P90" s="1" t="s">
        <v>34</v>
      </c>
      <c r="Q90" s="1" t="s">
        <v>35</v>
      </c>
      <c r="R90" s="1" t="s">
        <v>36</v>
      </c>
      <c r="S90" s="1" t="s">
        <v>29</v>
      </c>
      <c r="T90" s="1" t="s">
        <v>37</v>
      </c>
      <c r="U90" s="1" t="s">
        <v>38</v>
      </c>
      <c r="V90" s="1" t="s">
        <v>39</v>
      </c>
    </row>
    <row r="91" spans="1:22" x14ac:dyDescent="0.2">
      <c r="A91" s="7">
        <v>53.63</v>
      </c>
      <c r="B91" s="1" t="s">
        <v>20</v>
      </c>
      <c r="C91" s="1" t="s">
        <v>21</v>
      </c>
      <c r="D91" s="1" t="s">
        <v>22</v>
      </c>
      <c r="E91" s="1" t="s">
        <v>23</v>
      </c>
      <c r="F91" s="1" t="s">
        <v>24</v>
      </c>
      <c r="G91" s="1" t="s">
        <v>25</v>
      </c>
      <c r="H91" s="1" t="s">
        <v>26</v>
      </c>
      <c r="I91" s="1" t="s">
        <v>259</v>
      </c>
      <c r="J91" s="1" t="s">
        <v>28</v>
      </c>
      <c r="K91" s="1" t="s">
        <v>29</v>
      </c>
      <c r="L91" s="1" t="s">
        <v>30</v>
      </c>
      <c r="M91" s="1" t="s">
        <v>260</v>
      </c>
      <c r="N91" s="1" t="s">
        <v>46</v>
      </c>
      <c r="O91" s="1" t="s">
        <v>33</v>
      </c>
      <c r="P91" s="1" t="s">
        <v>34</v>
      </c>
      <c r="Q91" s="1" t="s">
        <v>35</v>
      </c>
      <c r="R91" s="1" t="s">
        <v>36</v>
      </c>
      <c r="S91" s="1" t="s">
        <v>29</v>
      </c>
      <c r="T91" s="1" t="s">
        <v>37</v>
      </c>
      <c r="U91" s="1" t="s">
        <v>38</v>
      </c>
      <c r="V91" s="1" t="s">
        <v>39</v>
      </c>
    </row>
    <row r="92" spans="1:22" x14ac:dyDescent="0.2">
      <c r="A92" s="7">
        <v>243.5</v>
      </c>
      <c r="B92" s="1" t="s">
        <v>20</v>
      </c>
      <c r="C92" s="1" t="s">
        <v>21</v>
      </c>
      <c r="D92" s="1" t="s">
        <v>96</v>
      </c>
      <c r="E92" s="1" t="s">
        <v>23</v>
      </c>
      <c r="F92" s="1" t="s">
        <v>24</v>
      </c>
      <c r="G92" s="1" t="s">
        <v>25</v>
      </c>
      <c r="H92" s="1" t="s">
        <v>26</v>
      </c>
      <c r="I92" s="1" t="s">
        <v>261</v>
      </c>
      <c r="J92" s="1" t="s">
        <v>28</v>
      </c>
      <c r="K92" s="1" t="s">
        <v>29</v>
      </c>
      <c r="L92" s="1" t="s">
        <v>30</v>
      </c>
      <c r="M92" s="1" t="s">
        <v>262</v>
      </c>
      <c r="N92" s="1" t="s">
        <v>46</v>
      </c>
      <c r="O92" s="1" t="s">
        <v>33</v>
      </c>
      <c r="P92" s="1" t="s">
        <v>34</v>
      </c>
      <c r="Q92" s="1" t="s">
        <v>35</v>
      </c>
      <c r="R92" s="1" t="s">
        <v>36</v>
      </c>
      <c r="S92" s="1" t="s">
        <v>29</v>
      </c>
      <c r="T92" s="1" t="s">
        <v>37</v>
      </c>
      <c r="U92" s="1" t="s">
        <v>38</v>
      </c>
      <c r="V92" s="1" t="s">
        <v>39</v>
      </c>
    </row>
    <row r="93" spans="1:22" x14ac:dyDescent="0.2">
      <c r="A93" s="7">
        <v>107.25</v>
      </c>
      <c r="B93" s="1" t="s">
        <v>20</v>
      </c>
      <c r="C93" s="1" t="s">
        <v>21</v>
      </c>
      <c r="D93" s="1" t="s">
        <v>22</v>
      </c>
      <c r="E93" s="1" t="s">
        <v>23</v>
      </c>
      <c r="F93" s="1" t="s">
        <v>24</v>
      </c>
      <c r="G93" s="1" t="s">
        <v>25</v>
      </c>
      <c r="H93" s="1" t="s">
        <v>26</v>
      </c>
      <c r="I93" s="1" t="s">
        <v>263</v>
      </c>
      <c r="J93" s="1" t="s">
        <v>28</v>
      </c>
      <c r="K93" s="1" t="s">
        <v>29</v>
      </c>
      <c r="L93" s="1" t="s">
        <v>30</v>
      </c>
      <c r="M93" s="1" t="s">
        <v>264</v>
      </c>
      <c r="N93" s="1" t="s">
        <v>46</v>
      </c>
      <c r="O93" s="1" t="s">
        <v>33</v>
      </c>
      <c r="P93" s="1" t="s">
        <v>34</v>
      </c>
      <c r="Q93" s="1" t="s">
        <v>35</v>
      </c>
      <c r="R93" s="1" t="s">
        <v>36</v>
      </c>
      <c r="S93" s="1" t="s">
        <v>29</v>
      </c>
      <c r="T93" s="1" t="s">
        <v>37</v>
      </c>
      <c r="U93" s="1" t="s">
        <v>38</v>
      </c>
      <c r="V93" s="1" t="s">
        <v>39</v>
      </c>
    </row>
    <row r="94" spans="1:22" x14ac:dyDescent="0.2">
      <c r="A94" s="7">
        <v>107.25</v>
      </c>
      <c r="B94" s="1" t="s">
        <v>20</v>
      </c>
      <c r="C94" s="1" t="s">
        <v>21</v>
      </c>
      <c r="D94" s="1" t="s">
        <v>22</v>
      </c>
      <c r="E94" s="1" t="s">
        <v>23</v>
      </c>
      <c r="F94" s="1" t="s">
        <v>24</v>
      </c>
      <c r="G94" s="1" t="s">
        <v>25</v>
      </c>
      <c r="H94" s="1" t="s">
        <v>26</v>
      </c>
      <c r="I94" s="1" t="s">
        <v>265</v>
      </c>
      <c r="J94" s="1" t="s">
        <v>28</v>
      </c>
      <c r="K94" s="1" t="s">
        <v>29</v>
      </c>
      <c r="L94" s="1" t="s">
        <v>30</v>
      </c>
      <c r="M94" s="1" t="s">
        <v>266</v>
      </c>
      <c r="N94" s="1" t="s">
        <v>46</v>
      </c>
      <c r="O94" s="1" t="s">
        <v>33</v>
      </c>
      <c r="P94" s="1" t="s">
        <v>34</v>
      </c>
      <c r="Q94" s="1" t="s">
        <v>35</v>
      </c>
      <c r="R94" s="1" t="s">
        <v>36</v>
      </c>
      <c r="S94" s="1" t="s">
        <v>29</v>
      </c>
      <c r="T94" s="1" t="s">
        <v>37</v>
      </c>
      <c r="U94" s="1" t="s">
        <v>38</v>
      </c>
      <c r="V94" s="1" t="s">
        <v>39</v>
      </c>
    </row>
    <row r="95" spans="1:22" x14ac:dyDescent="0.2">
      <c r="A95" s="7">
        <v>214.5</v>
      </c>
      <c r="B95" s="1" t="s">
        <v>20</v>
      </c>
      <c r="C95" s="1" t="s">
        <v>21</v>
      </c>
      <c r="D95" s="1" t="s">
        <v>22</v>
      </c>
      <c r="E95" s="1" t="s">
        <v>23</v>
      </c>
      <c r="F95" s="1" t="s">
        <v>24</v>
      </c>
      <c r="G95" s="1" t="s">
        <v>25</v>
      </c>
      <c r="H95" s="1" t="s">
        <v>26</v>
      </c>
      <c r="I95" s="1" t="s">
        <v>267</v>
      </c>
      <c r="J95" s="1" t="s">
        <v>28</v>
      </c>
      <c r="K95" s="1" t="s">
        <v>29</v>
      </c>
      <c r="L95" s="1" t="s">
        <v>30</v>
      </c>
      <c r="M95" s="1" t="s">
        <v>268</v>
      </c>
      <c r="N95" s="1" t="s">
        <v>46</v>
      </c>
      <c r="O95" s="1" t="s">
        <v>33</v>
      </c>
      <c r="P95" s="1" t="s">
        <v>34</v>
      </c>
      <c r="Q95" s="1" t="s">
        <v>35</v>
      </c>
      <c r="R95" s="1" t="s">
        <v>36</v>
      </c>
      <c r="S95" s="1" t="s">
        <v>29</v>
      </c>
      <c r="T95" s="1" t="s">
        <v>37</v>
      </c>
      <c r="U95" s="1" t="s">
        <v>38</v>
      </c>
      <c r="V95" s="1" t="s">
        <v>39</v>
      </c>
    </row>
    <row r="96" spans="1:22" x14ac:dyDescent="0.2">
      <c r="A96" s="7">
        <v>121.75</v>
      </c>
      <c r="B96" s="1" t="s">
        <v>20</v>
      </c>
      <c r="C96" s="1" t="s">
        <v>21</v>
      </c>
      <c r="D96" s="1" t="s">
        <v>22</v>
      </c>
      <c r="E96" s="1" t="s">
        <v>23</v>
      </c>
      <c r="F96" s="1" t="s">
        <v>24</v>
      </c>
      <c r="G96" s="1" t="s">
        <v>25</v>
      </c>
      <c r="H96" s="1" t="s">
        <v>26</v>
      </c>
      <c r="I96" s="1" t="s">
        <v>269</v>
      </c>
      <c r="J96" s="1" t="s">
        <v>28</v>
      </c>
      <c r="K96" s="1" t="s">
        <v>29</v>
      </c>
      <c r="L96" s="1" t="s">
        <v>30</v>
      </c>
      <c r="M96" s="1" t="s">
        <v>270</v>
      </c>
      <c r="N96" s="1" t="s">
        <v>46</v>
      </c>
      <c r="O96" s="1" t="s">
        <v>33</v>
      </c>
      <c r="P96" s="1" t="s">
        <v>34</v>
      </c>
      <c r="Q96" s="1" t="s">
        <v>35</v>
      </c>
      <c r="R96" s="1" t="s">
        <v>49</v>
      </c>
      <c r="S96" s="1" t="s">
        <v>29</v>
      </c>
      <c r="T96" s="1" t="s">
        <v>37</v>
      </c>
      <c r="U96" s="1" t="s">
        <v>38</v>
      </c>
      <c r="V96" s="1" t="s">
        <v>39</v>
      </c>
    </row>
    <row r="97" spans="1:22" x14ac:dyDescent="0.2">
      <c r="A97" s="7">
        <v>121.75</v>
      </c>
      <c r="B97" s="1" t="s">
        <v>20</v>
      </c>
      <c r="C97" s="1" t="s">
        <v>21</v>
      </c>
      <c r="D97" s="1" t="s">
        <v>68</v>
      </c>
      <c r="E97" s="1" t="s">
        <v>23</v>
      </c>
      <c r="F97" s="1" t="s">
        <v>24</v>
      </c>
      <c r="G97" s="1" t="s">
        <v>25</v>
      </c>
      <c r="H97" s="1" t="s">
        <v>26</v>
      </c>
      <c r="I97" s="1" t="s">
        <v>271</v>
      </c>
      <c r="J97" s="1" t="s">
        <v>28</v>
      </c>
      <c r="K97" s="1" t="s">
        <v>29</v>
      </c>
      <c r="L97" s="1" t="s">
        <v>30</v>
      </c>
      <c r="M97" s="1" t="s">
        <v>272</v>
      </c>
      <c r="N97" s="1" t="s">
        <v>46</v>
      </c>
      <c r="O97" s="1" t="s">
        <v>33</v>
      </c>
      <c r="P97" s="1" t="s">
        <v>34</v>
      </c>
      <c r="Q97" s="1" t="s">
        <v>35</v>
      </c>
      <c r="R97" s="1" t="s">
        <v>36</v>
      </c>
      <c r="S97" s="1" t="s">
        <v>29</v>
      </c>
      <c r="T97" s="1" t="s">
        <v>37</v>
      </c>
      <c r="U97" s="1" t="s">
        <v>38</v>
      </c>
      <c r="V97" s="1" t="s">
        <v>39</v>
      </c>
    </row>
    <row r="98" spans="1:22" x14ac:dyDescent="0.2">
      <c r="A98" s="7">
        <v>243.5</v>
      </c>
      <c r="B98" s="1" t="s">
        <v>20</v>
      </c>
      <c r="C98" s="1" t="s">
        <v>21</v>
      </c>
      <c r="D98" s="1" t="s">
        <v>22</v>
      </c>
      <c r="E98" s="1" t="s">
        <v>23</v>
      </c>
      <c r="F98" s="1" t="s">
        <v>24</v>
      </c>
      <c r="G98" s="1" t="s">
        <v>25</v>
      </c>
      <c r="H98" s="1" t="s">
        <v>26</v>
      </c>
      <c r="I98" s="1" t="s">
        <v>273</v>
      </c>
      <c r="J98" s="1" t="s">
        <v>28</v>
      </c>
      <c r="K98" s="1" t="s">
        <v>29</v>
      </c>
      <c r="L98" s="1" t="s">
        <v>30</v>
      </c>
      <c r="M98" s="1" t="s">
        <v>274</v>
      </c>
      <c r="N98" s="1" t="s">
        <v>46</v>
      </c>
      <c r="O98" s="1" t="s">
        <v>33</v>
      </c>
      <c r="P98" s="1" t="s">
        <v>34</v>
      </c>
      <c r="Q98" s="1" t="s">
        <v>35</v>
      </c>
      <c r="R98" s="1" t="s">
        <v>81</v>
      </c>
      <c r="S98" s="1" t="s">
        <v>29</v>
      </c>
      <c r="T98" s="1" t="s">
        <v>37</v>
      </c>
      <c r="U98" s="1" t="s">
        <v>38</v>
      </c>
      <c r="V98" s="1" t="s">
        <v>39</v>
      </c>
    </row>
    <row r="99" spans="1:22" x14ac:dyDescent="0.2">
      <c r="A99" s="7">
        <v>198.18</v>
      </c>
      <c r="B99" s="1" t="s">
        <v>42</v>
      </c>
      <c r="C99" s="1" t="s">
        <v>21</v>
      </c>
      <c r="D99" s="1" t="s">
        <v>22</v>
      </c>
      <c r="E99" s="1" t="s">
        <v>23</v>
      </c>
      <c r="F99" s="1" t="s">
        <v>24</v>
      </c>
      <c r="G99" s="1" t="s">
        <v>25</v>
      </c>
      <c r="H99" s="1" t="s">
        <v>26</v>
      </c>
      <c r="I99" s="1" t="s">
        <v>275</v>
      </c>
      <c r="J99" s="1" t="s">
        <v>28</v>
      </c>
      <c r="K99" s="1" t="s">
        <v>29</v>
      </c>
      <c r="L99" s="1" t="s">
        <v>30</v>
      </c>
      <c r="M99" s="1" t="s">
        <v>276</v>
      </c>
      <c r="N99" s="1" t="s">
        <v>32</v>
      </c>
      <c r="O99" s="1" t="s">
        <v>33</v>
      </c>
      <c r="P99" s="1" t="s">
        <v>34</v>
      </c>
      <c r="Q99" s="1" t="s">
        <v>35</v>
      </c>
      <c r="R99" s="1" t="s">
        <v>36</v>
      </c>
      <c r="S99" s="1" t="s">
        <v>29</v>
      </c>
      <c r="T99" s="1" t="s">
        <v>37</v>
      </c>
      <c r="U99" s="1" t="s">
        <v>38</v>
      </c>
      <c r="V99" s="1" t="s">
        <v>39</v>
      </c>
    </row>
    <row r="100" spans="1:22" x14ac:dyDescent="0.2">
      <c r="A100" s="7">
        <v>200</v>
      </c>
      <c r="B100" s="1" t="s">
        <v>20</v>
      </c>
      <c r="C100" s="1" t="s">
        <v>21</v>
      </c>
      <c r="D100" s="1" t="s">
        <v>22</v>
      </c>
      <c r="E100" s="1" t="s">
        <v>23</v>
      </c>
      <c r="F100" s="1" t="s">
        <v>24</v>
      </c>
      <c r="G100" s="1" t="s">
        <v>25</v>
      </c>
      <c r="H100" s="1" t="s">
        <v>26</v>
      </c>
      <c r="I100" s="1" t="s">
        <v>277</v>
      </c>
      <c r="J100" s="1" t="s">
        <v>28</v>
      </c>
      <c r="K100" s="1" t="s">
        <v>29</v>
      </c>
      <c r="L100" s="1" t="s">
        <v>30</v>
      </c>
      <c r="M100" s="1" t="s">
        <v>278</v>
      </c>
      <c r="N100" s="1" t="s">
        <v>32</v>
      </c>
      <c r="O100" s="1" t="s">
        <v>33</v>
      </c>
      <c r="P100" s="1" t="s">
        <v>34</v>
      </c>
      <c r="Q100" s="1" t="s">
        <v>35</v>
      </c>
      <c r="R100" s="1" t="s">
        <v>36</v>
      </c>
      <c r="S100" s="1" t="s">
        <v>29</v>
      </c>
      <c r="T100" s="1" t="s">
        <v>37</v>
      </c>
      <c r="U100" s="1" t="s">
        <v>38</v>
      </c>
      <c r="V100" s="1" t="s">
        <v>39</v>
      </c>
    </row>
    <row r="101" spans="1:22" x14ac:dyDescent="0.2">
      <c r="A101" s="7">
        <v>198.18</v>
      </c>
      <c r="B101" s="1" t="s">
        <v>20</v>
      </c>
      <c r="D101" s="1" t="s">
        <v>120</v>
      </c>
      <c r="G101" s="1" t="s">
        <v>25</v>
      </c>
      <c r="H101" s="1" t="s">
        <v>26</v>
      </c>
      <c r="I101" s="1" t="s">
        <v>279</v>
      </c>
      <c r="J101" s="1" t="s">
        <v>28</v>
      </c>
      <c r="K101" s="1" t="s">
        <v>29</v>
      </c>
      <c r="L101" s="1" t="s">
        <v>30</v>
      </c>
      <c r="M101" s="1" t="s">
        <v>280</v>
      </c>
      <c r="N101" s="1" t="s">
        <v>32</v>
      </c>
      <c r="O101" s="1" t="s">
        <v>123</v>
      </c>
      <c r="P101" s="1" t="s">
        <v>124</v>
      </c>
      <c r="Q101" s="1" t="s">
        <v>35</v>
      </c>
      <c r="R101" s="1" t="s">
        <v>49</v>
      </c>
      <c r="S101" s="1" t="s">
        <v>29</v>
      </c>
      <c r="T101" s="1" t="s">
        <v>125</v>
      </c>
      <c r="U101" s="1" t="s">
        <v>125</v>
      </c>
      <c r="V101" s="1" t="s">
        <v>39</v>
      </c>
    </row>
    <row r="102" spans="1:22" x14ac:dyDescent="0.2">
      <c r="A102" s="7">
        <v>470</v>
      </c>
      <c r="B102" s="1" t="s">
        <v>20</v>
      </c>
      <c r="C102" s="1" t="s">
        <v>21</v>
      </c>
      <c r="D102" s="1" t="s">
        <v>22</v>
      </c>
      <c r="E102" s="1" t="s">
        <v>23</v>
      </c>
      <c r="F102" s="1" t="s">
        <v>24</v>
      </c>
      <c r="G102" s="1" t="s">
        <v>25</v>
      </c>
      <c r="H102" s="1" t="s">
        <v>26</v>
      </c>
      <c r="I102" s="1" t="s">
        <v>281</v>
      </c>
      <c r="J102" s="1" t="s">
        <v>28</v>
      </c>
      <c r="K102" s="1" t="s">
        <v>29</v>
      </c>
      <c r="L102" s="1" t="s">
        <v>30</v>
      </c>
      <c r="M102" s="1" t="s">
        <v>282</v>
      </c>
      <c r="N102" s="1" t="s">
        <v>32</v>
      </c>
      <c r="O102" s="1" t="s">
        <v>33</v>
      </c>
      <c r="P102" s="1" t="s">
        <v>34</v>
      </c>
      <c r="Q102" s="1" t="s">
        <v>35</v>
      </c>
      <c r="R102" s="1" t="s">
        <v>36</v>
      </c>
      <c r="S102" s="1" t="s">
        <v>29</v>
      </c>
      <c r="T102" s="1" t="s">
        <v>37</v>
      </c>
      <c r="U102" s="1" t="s">
        <v>38</v>
      </c>
      <c r="V102" s="1" t="s">
        <v>39</v>
      </c>
    </row>
    <row r="103" spans="1:22" x14ac:dyDescent="0.2">
      <c r="A103" s="7">
        <v>500</v>
      </c>
      <c r="B103" s="1" t="s">
        <v>20</v>
      </c>
      <c r="C103" s="1" t="s">
        <v>21</v>
      </c>
      <c r="D103" s="1" t="s">
        <v>22</v>
      </c>
      <c r="E103" s="1" t="s">
        <v>23</v>
      </c>
      <c r="F103" s="1" t="s">
        <v>24</v>
      </c>
      <c r="G103" s="1" t="s">
        <v>25</v>
      </c>
      <c r="H103" s="1" t="s">
        <v>26</v>
      </c>
      <c r="I103" s="1" t="s">
        <v>283</v>
      </c>
      <c r="J103" s="1" t="s">
        <v>28</v>
      </c>
      <c r="K103" s="1" t="s">
        <v>29</v>
      </c>
      <c r="L103" s="1" t="s">
        <v>30</v>
      </c>
      <c r="M103" s="1" t="s">
        <v>284</v>
      </c>
      <c r="N103" s="1" t="s">
        <v>32</v>
      </c>
      <c r="O103" s="1" t="s">
        <v>33</v>
      </c>
      <c r="P103" s="1" t="s">
        <v>34</v>
      </c>
      <c r="Q103" s="1" t="s">
        <v>35</v>
      </c>
      <c r="R103" s="1" t="s">
        <v>36</v>
      </c>
      <c r="S103" s="1" t="s">
        <v>29</v>
      </c>
      <c r="T103" s="1" t="s">
        <v>37</v>
      </c>
      <c r="U103" s="1" t="s">
        <v>38</v>
      </c>
      <c r="V103" s="1" t="s">
        <v>39</v>
      </c>
    </row>
    <row r="104" spans="1:22" x14ac:dyDescent="0.2">
      <c r="A104" s="7">
        <v>198.18</v>
      </c>
      <c r="B104" s="1" t="s">
        <v>20</v>
      </c>
      <c r="C104" s="1" t="s">
        <v>21</v>
      </c>
      <c r="D104" s="1" t="s">
        <v>22</v>
      </c>
      <c r="E104" s="1" t="s">
        <v>23</v>
      </c>
      <c r="F104" s="1" t="s">
        <v>24</v>
      </c>
      <c r="G104" s="1" t="s">
        <v>25</v>
      </c>
      <c r="H104" s="1" t="s">
        <v>26</v>
      </c>
      <c r="I104" s="1" t="s">
        <v>285</v>
      </c>
      <c r="J104" s="1" t="s">
        <v>28</v>
      </c>
      <c r="K104" s="1" t="s">
        <v>29</v>
      </c>
      <c r="L104" s="1" t="s">
        <v>30</v>
      </c>
      <c r="M104" s="1" t="s">
        <v>286</v>
      </c>
      <c r="N104" s="1" t="s">
        <v>32</v>
      </c>
      <c r="O104" s="1" t="s">
        <v>33</v>
      </c>
      <c r="P104" s="1" t="s">
        <v>34</v>
      </c>
      <c r="Q104" s="1" t="s">
        <v>35</v>
      </c>
      <c r="R104" s="1" t="s">
        <v>36</v>
      </c>
      <c r="S104" s="1" t="s">
        <v>29</v>
      </c>
      <c r="T104" s="1" t="s">
        <v>37</v>
      </c>
      <c r="U104" s="1" t="s">
        <v>38</v>
      </c>
      <c r="V104" s="1" t="s">
        <v>39</v>
      </c>
    </row>
    <row r="105" spans="1:22" x14ac:dyDescent="0.2">
      <c r="A105" s="7">
        <v>198.18</v>
      </c>
      <c r="B105" s="1" t="s">
        <v>20</v>
      </c>
      <c r="C105" s="1" t="s">
        <v>133</v>
      </c>
      <c r="D105" s="1" t="s">
        <v>120</v>
      </c>
      <c r="G105" s="1" t="s">
        <v>134</v>
      </c>
      <c r="H105" s="1" t="s">
        <v>26</v>
      </c>
      <c r="I105" s="1" t="s">
        <v>287</v>
      </c>
      <c r="J105" s="1" t="s">
        <v>136</v>
      </c>
      <c r="K105" s="1" t="s">
        <v>29</v>
      </c>
      <c r="L105" s="1" t="s">
        <v>30</v>
      </c>
      <c r="M105" s="1" t="s">
        <v>288</v>
      </c>
      <c r="N105" s="1" t="s">
        <v>32</v>
      </c>
      <c r="O105" s="1" t="s">
        <v>138</v>
      </c>
      <c r="P105" s="1" t="s">
        <v>124</v>
      </c>
      <c r="Q105" s="1" t="s">
        <v>35</v>
      </c>
      <c r="R105" s="1" t="s">
        <v>36</v>
      </c>
      <c r="S105" s="1" t="s">
        <v>29</v>
      </c>
      <c r="T105" s="1" t="s">
        <v>139</v>
      </c>
      <c r="U105" s="1" t="s">
        <v>139</v>
      </c>
      <c r="V105" s="1" t="s">
        <v>39</v>
      </c>
    </row>
    <row r="106" spans="1:22" x14ac:dyDescent="0.2">
      <c r="A106" s="7">
        <v>198.18</v>
      </c>
      <c r="B106" s="1" t="s">
        <v>20</v>
      </c>
      <c r="C106" s="1" t="s">
        <v>21</v>
      </c>
      <c r="D106" s="1" t="s">
        <v>22</v>
      </c>
      <c r="E106" s="1" t="s">
        <v>23</v>
      </c>
      <c r="F106" s="1" t="s">
        <v>24</v>
      </c>
      <c r="G106" s="1" t="s">
        <v>25</v>
      </c>
      <c r="H106" s="1" t="s">
        <v>26</v>
      </c>
      <c r="I106" s="1" t="s">
        <v>289</v>
      </c>
      <c r="J106" s="1" t="s">
        <v>28</v>
      </c>
      <c r="K106" s="1" t="s">
        <v>29</v>
      </c>
      <c r="L106" s="1" t="s">
        <v>30</v>
      </c>
      <c r="M106" s="1" t="s">
        <v>290</v>
      </c>
      <c r="N106" s="1" t="s">
        <v>32</v>
      </c>
      <c r="O106" s="1" t="s">
        <v>33</v>
      </c>
      <c r="P106" s="1" t="s">
        <v>34</v>
      </c>
      <c r="Q106" s="1" t="s">
        <v>35</v>
      </c>
      <c r="R106" s="1" t="s">
        <v>36</v>
      </c>
      <c r="S106" s="1" t="s">
        <v>29</v>
      </c>
      <c r="T106" s="1" t="s">
        <v>37</v>
      </c>
      <c r="U106" s="1" t="s">
        <v>38</v>
      </c>
      <c r="V106" s="1" t="s">
        <v>39</v>
      </c>
    </row>
    <row r="107" spans="1:22" x14ac:dyDescent="0.2">
      <c r="A107" s="7">
        <v>198.18</v>
      </c>
      <c r="B107" s="1" t="s">
        <v>20</v>
      </c>
      <c r="D107" s="1" t="s">
        <v>120</v>
      </c>
      <c r="G107" s="1" t="s">
        <v>140</v>
      </c>
      <c r="H107" s="1" t="s">
        <v>26</v>
      </c>
      <c r="I107" s="1" t="s">
        <v>291</v>
      </c>
      <c r="J107" s="1" t="s">
        <v>28</v>
      </c>
      <c r="K107" s="1" t="s">
        <v>29</v>
      </c>
      <c r="L107" s="1" t="s">
        <v>30</v>
      </c>
      <c r="M107" s="1" t="s">
        <v>292</v>
      </c>
      <c r="N107" s="1" t="s">
        <v>32</v>
      </c>
      <c r="O107" s="1" t="s">
        <v>143</v>
      </c>
      <c r="P107" s="1" t="s">
        <v>124</v>
      </c>
      <c r="Q107" s="1" t="s">
        <v>35</v>
      </c>
      <c r="R107" s="1" t="s">
        <v>36</v>
      </c>
      <c r="S107" s="1" t="s">
        <v>29</v>
      </c>
      <c r="T107" s="1" t="s">
        <v>144</v>
      </c>
      <c r="U107" s="1" t="s">
        <v>145</v>
      </c>
      <c r="V107" s="1" t="s">
        <v>39</v>
      </c>
    </row>
    <row r="108" spans="1:22" x14ac:dyDescent="0.2">
      <c r="A108" s="7">
        <v>198.18</v>
      </c>
      <c r="B108" s="1" t="s">
        <v>20</v>
      </c>
      <c r="D108" s="1" t="s">
        <v>120</v>
      </c>
      <c r="G108" s="1" t="s">
        <v>140</v>
      </c>
      <c r="H108" s="1" t="s">
        <v>26</v>
      </c>
      <c r="I108" s="1" t="s">
        <v>293</v>
      </c>
      <c r="J108" s="1" t="s">
        <v>28</v>
      </c>
      <c r="K108" s="1" t="s">
        <v>29</v>
      </c>
      <c r="L108" s="1" t="s">
        <v>30</v>
      </c>
      <c r="M108" s="1" t="s">
        <v>294</v>
      </c>
      <c r="N108" s="1" t="s">
        <v>32</v>
      </c>
      <c r="O108" s="1" t="s">
        <v>143</v>
      </c>
      <c r="P108" s="1" t="s">
        <v>124</v>
      </c>
      <c r="Q108" s="1" t="s">
        <v>35</v>
      </c>
      <c r="R108" s="1" t="s">
        <v>36</v>
      </c>
      <c r="S108" s="1" t="s">
        <v>29</v>
      </c>
      <c r="T108" s="1" t="s">
        <v>144</v>
      </c>
      <c r="U108" s="1" t="s">
        <v>145</v>
      </c>
      <c r="V108" s="1" t="s">
        <v>39</v>
      </c>
    </row>
    <row r="109" spans="1:22" x14ac:dyDescent="0.2">
      <c r="A109" s="7">
        <v>198.18</v>
      </c>
      <c r="B109" s="1" t="s">
        <v>20</v>
      </c>
      <c r="C109" s="1" t="s">
        <v>21</v>
      </c>
      <c r="D109" s="1" t="s">
        <v>22</v>
      </c>
      <c r="E109" s="1" t="s">
        <v>23</v>
      </c>
      <c r="F109" s="1" t="s">
        <v>24</v>
      </c>
      <c r="G109" s="1" t="s">
        <v>25</v>
      </c>
      <c r="H109" s="1" t="s">
        <v>26</v>
      </c>
      <c r="I109" s="1" t="s">
        <v>295</v>
      </c>
      <c r="J109" s="1" t="s">
        <v>28</v>
      </c>
      <c r="K109" s="1" t="s">
        <v>29</v>
      </c>
      <c r="L109" s="1" t="s">
        <v>30</v>
      </c>
      <c r="M109" s="1" t="s">
        <v>296</v>
      </c>
      <c r="N109" s="1" t="s">
        <v>32</v>
      </c>
      <c r="O109" s="1" t="s">
        <v>33</v>
      </c>
      <c r="P109" s="1" t="s">
        <v>34</v>
      </c>
      <c r="Q109" s="1" t="s">
        <v>35</v>
      </c>
      <c r="R109" s="1" t="s">
        <v>36</v>
      </c>
      <c r="S109" s="1" t="s">
        <v>29</v>
      </c>
      <c r="T109" s="1" t="s">
        <v>37</v>
      </c>
      <c r="U109" s="1" t="s">
        <v>38</v>
      </c>
      <c r="V109" s="1" t="s">
        <v>39</v>
      </c>
    </row>
    <row r="110" spans="1:22" x14ac:dyDescent="0.2">
      <c r="A110" s="7">
        <v>198.18</v>
      </c>
      <c r="B110" s="1" t="s">
        <v>20</v>
      </c>
      <c r="D110" s="1" t="s">
        <v>120</v>
      </c>
      <c r="G110" s="1" t="s">
        <v>140</v>
      </c>
      <c r="H110" s="1" t="s">
        <v>26</v>
      </c>
      <c r="I110" s="1" t="s">
        <v>297</v>
      </c>
      <c r="J110" s="1" t="s">
        <v>28</v>
      </c>
      <c r="K110" s="1" t="s">
        <v>29</v>
      </c>
      <c r="L110" s="1" t="s">
        <v>30</v>
      </c>
      <c r="M110" s="1" t="s">
        <v>298</v>
      </c>
      <c r="N110" s="1" t="s">
        <v>32</v>
      </c>
      <c r="O110" s="1" t="s">
        <v>143</v>
      </c>
      <c r="P110" s="1" t="s">
        <v>124</v>
      </c>
      <c r="Q110" s="1" t="s">
        <v>35</v>
      </c>
      <c r="R110" s="1" t="s">
        <v>36</v>
      </c>
      <c r="S110" s="1" t="s">
        <v>29</v>
      </c>
      <c r="T110" s="1" t="s">
        <v>144</v>
      </c>
      <c r="U110" s="1" t="s">
        <v>145</v>
      </c>
      <c r="V110" s="1" t="s">
        <v>39</v>
      </c>
    </row>
    <row r="111" spans="1:22" x14ac:dyDescent="0.2">
      <c r="A111" s="7">
        <v>198.18</v>
      </c>
      <c r="B111" s="1" t="s">
        <v>20</v>
      </c>
      <c r="D111" s="1" t="s">
        <v>120</v>
      </c>
      <c r="G111" s="1" t="s">
        <v>140</v>
      </c>
      <c r="H111" s="1" t="s">
        <v>26</v>
      </c>
      <c r="I111" s="1" t="s">
        <v>299</v>
      </c>
      <c r="J111" s="1" t="s">
        <v>28</v>
      </c>
      <c r="K111" s="1" t="s">
        <v>29</v>
      </c>
      <c r="L111" s="1" t="s">
        <v>30</v>
      </c>
      <c r="M111" s="1" t="s">
        <v>300</v>
      </c>
      <c r="N111" s="1" t="s">
        <v>32</v>
      </c>
      <c r="O111" s="1" t="s">
        <v>143</v>
      </c>
      <c r="P111" s="1" t="s">
        <v>124</v>
      </c>
      <c r="Q111" s="1" t="s">
        <v>35</v>
      </c>
      <c r="R111" s="1" t="s">
        <v>36</v>
      </c>
      <c r="S111" s="1" t="s">
        <v>29</v>
      </c>
      <c r="T111" s="1" t="s">
        <v>144</v>
      </c>
      <c r="U111" s="1" t="s">
        <v>145</v>
      </c>
      <c r="V111" s="1" t="s">
        <v>39</v>
      </c>
    </row>
    <row r="112" spans="1:22" x14ac:dyDescent="0.2">
      <c r="A112" s="7">
        <v>198.18</v>
      </c>
      <c r="B112" s="1" t="s">
        <v>20</v>
      </c>
      <c r="D112" s="1" t="s">
        <v>120</v>
      </c>
      <c r="G112" s="1" t="s">
        <v>140</v>
      </c>
      <c r="H112" s="1" t="s">
        <v>26</v>
      </c>
      <c r="I112" s="1" t="s">
        <v>301</v>
      </c>
      <c r="J112" s="1" t="s">
        <v>28</v>
      </c>
      <c r="K112" s="1" t="s">
        <v>29</v>
      </c>
      <c r="L112" s="1" t="s">
        <v>30</v>
      </c>
      <c r="M112" s="1" t="s">
        <v>302</v>
      </c>
      <c r="N112" s="1" t="s">
        <v>32</v>
      </c>
      <c r="O112" s="1" t="s">
        <v>143</v>
      </c>
      <c r="P112" s="1" t="s">
        <v>168</v>
      </c>
      <c r="Q112" s="1" t="s">
        <v>35</v>
      </c>
      <c r="R112" s="1" t="s">
        <v>36</v>
      </c>
      <c r="S112" s="1" t="s">
        <v>29</v>
      </c>
      <c r="T112" s="1" t="s">
        <v>169</v>
      </c>
      <c r="U112" s="1" t="s">
        <v>170</v>
      </c>
      <c r="V112" s="1" t="s">
        <v>39</v>
      </c>
    </row>
    <row r="113" spans="1:22" x14ac:dyDescent="0.2">
      <c r="A113" s="7">
        <v>198.18</v>
      </c>
      <c r="B113" s="1" t="s">
        <v>20</v>
      </c>
      <c r="C113" s="1" t="s">
        <v>21</v>
      </c>
      <c r="D113" s="1" t="s">
        <v>120</v>
      </c>
      <c r="G113" s="1" t="s">
        <v>25</v>
      </c>
      <c r="H113" s="1" t="s">
        <v>26</v>
      </c>
      <c r="I113" s="1" t="s">
        <v>303</v>
      </c>
      <c r="J113" s="1" t="s">
        <v>28</v>
      </c>
      <c r="K113" s="1" t="s">
        <v>29</v>
      </c>
      <c r="L113" s="1" t="s">
        <v>30</v>
      </c>
      <c r="M113" s="1" t="s">
        <v>304</v>
      </c>
      <c r="N113" s="1" t="s">
        <v>32</v>
      </c>
      <c r="O113" s="1" t="s">
        <v>156</v>
      </c>
      <c r="P113" s="1" t="s">
        <v>124</v>
      </c>
      <c r="Q113" s="1" t="s">
        <v>35</v>
      </c>
      <c r="R113" s="1" t="s">
        <v>36</v>
      </c>
      <c r="S113" s="1" t="s">
        <v>29</v>
      </c>
      <c r="T113" s="1" t="s">
        <v>157</v>
      </c>
      <c r="U113" s="1" t="s">
        <v>158</v>
      </c>
      <c r="V113" s="1" t="s">
        <v>39</v>
      </c>
    </row>
    <row r="114" spans="1:22" x14ac:dyDescent="0.2">
      <c r="A114" s="7">
        <v>198.18</v>
      </c>
      <c r="B114" s="1" t="s">
        <v>20</v>
      </c>
      <c r="C114" s="1" t="s">
        <v>21</v>
      </c>
      <c r="D114" s="1" t="s">
        <v>22</v>
      </c>
      <c r="E114" s="1" t="s">
        <v>23</v>
      </c>
      <c r="F114" s="1" t="s">
        <v>24</v>
      </c>
      <c r="G114" s="1" t="s">
        <v>25</v>
      </c>
      <c r="H114" s="1" t="s">
        <v>26</v>
      </c>
      <c r="I114" s="1" t="s">
        <v>305</v>
      </c>
      <c r="J114" s="1" t="s">
        <v>28</v>
      </c>
      <c r="K114" s="1" t="s">
        <v>29</v>
      </c>
      <c r="L114" s="1" t="s">
        <v>30</v>
      </c>
      <c r="M114" s="1" t="s">
        <v>306</v>
      </c>
      <c r="N114" s="1" t="s">
        <v>32</v>
      </c>
      <c r="O114" s="1" t="s">
        <v>33</v>
      </c>
      <c r="P114" s="1" t="s">
        <v>34</v>
      </c>
      <c r="Q114" s="1" t="s">
        <v>35</v>
      </c>
      <c r="R114" s="1" t="s">
        <v>49</v>
      </c>
      <c r="S114" s="1" t="s">
        <v>29</v>
      </c>
      <c r="T114" s="1" t="s">
        <v>37</v>
      </c>
      <c r="U114" s="1" t="s">
        <v>38</v>
      </c>
      <c r="V114" s="1" t="s">
        <v>39</v>
      </c>
    </row>
    <row r="115" spans="1:22" x14ac:dyDescent="0.2">
      <c r="A115" s="7">
        <v>198.18</v>
      </c>
      <c r="B115" s="1" t="s">
        <v>20</v>
      </c>
      <c r="C115" s="1" t="s">
        <v>21</v>
      </c>
      <c r="D115" s="1" t="s">
        <v>22</v>
      </c>
      <c r="E115" s="1" t="s">
        <v>23</v>
      </c>
      <c r="F115" s="1" t="s">
        <v>24</v>
      </c>
      <c r="G115" s="1" t="s">
        <v>25</v>
      </c>
      <c r="H115" s="1" t="s">
        <v>26</v>
      </c>
      <c r="I115" s="1" t="s">
        <v>307</v>
      </c>
      <c r="J115" s="1" t="s">
        <v>28</v>
      </c>
      <c r="K115" s="1" t="s">
        <v>29</v>
      </c>
      <c r="L115" s="1" t="s">
        <v>30</v>
      </c>
      <c r="M115" s="1" t="s">
        <v>308</v>
      </c>
      <c r="N115" s="1" t="s">
        <v>32</v>
      </c>
      <c r="O115" s="1" t="s">
        <v>33</v>
      </c>
      <c r="P115" s="1" t="s">
        <v>34</v>
      </c>
      <c r="Q115" s="1" t="s">
        <v>35</v>
      </c>
      <c r="R115" s="1" t="s">
        <v>36</v>
      </c>
      <c r="S115" s="1" t="s">
        <v>163</v>
      </c>
      <c r="T115" s="1" t="s">
        <v>37</v>
      </c>
      <c r="U115" s="1" t="s">
        <v>38</v>
      </c>
      <c r="V115" s="1" t="s">
        <v>39</v>
      </c>
    </row>
    <row r="116" spans="1:22" x14ac:dyDescent="0.2">
      <c r="A116" s="7">
        <v>198.18</v>
      </c>
      <c r="B116" s="1" t="s">
        <v>20</v>
      </c>
      <c r="C116" s="1" t="s">
        <v>21</v>
      </c>
      <c r="D116" s="1" t="s">
        <v>22</v>
      </c>
      <c r="E116" s="1" t="s">
        <v>23</v>
      </c>
      <c r="F116" s="1" t="s">
        <v>24</v>
      </c>
      <c r="G116" s="1" t="s">
        <v>25</v>
      </c>
      <c r="H116" s="1" t="s">
        <v>26</v>
      </c>
      <c r="I116" s="1" t="s">
        <v>309</v>
      </c>
      <c r="J116" s="1" t="s">
        <v>28</v>
      </c>
      <c r="K116" s="1" t="s">
        <v>29</v>
      </c>
      <c r="L116" s="1" t="s">
        <v>30</v>
      </c>
      <c r="M116" s="1" t="s">
        <v>310</v>
      </c>
      <c r="N116" s="1" t="s">
        <v>32</v>
      </c>
      <c r="O116" s="1" t="s">
        <v>33</v>
      </c>
      <c r="P116" s="1" t="s">
        <v>34</v>
      </c>
      <c r="Q116" s="1" t="s">
        <v>35</v>
      </c>
      <c r="R116" s="1" t="s">
        <v>81</v>
      </c>
      <c r="S116" s="1" t="s">
        <v>29</v>
      </c>
      <c r="T116" s="1" t="s">
        <v>37</v>
      </c>
      <c r="U116" s="1" t="s">
        <v>38</v>
      </c>
      <c r="V116" s="1" t="s">
        <v>39</v>
      </c>
    </row>
    <row r="117" spans="1:22" x14ac:dyDescent="0.2">
      <c r="A117" s="7">
        <v>198.18</v>
      </c>
      <c r="B117" s="1" t="s">
        <v>20</v>
      </c>
      <c r="C117" s="1" t="s">
        <v>21</v>
      </c>
      <c r="D117" s="1" t="s">
        <v>22</v>
      </c>
      <c r="E117" s="1" t="s">
        <v>23</v>
      </c>
      <c r="F117" s="1" t="s">
        <v>24</v>
      </c>
      <c r="G117" s="1" t="s">
        <v>25</v>
      </c>
      <c r="H117" s="1" t="s">
        <v>26</v>
      </c>
      <c r="I117" s="1" t="s">
        <v>311</v>
      </c>
      <c r="J117" s="1" t="s">
        <v>28</v>
      </c>
      <c r="K117" s="1" t="s">
        <v>29</v>
      </c>
      <c r="L117" s="1" t="s">
        <v>30</v>
      </c>
      <c r="M117" s="1" t="s">
        <v>312</v>
      </c>
      <c r="N117" s="1" t="s">
        <v>32</v>
      </c>
      <c r="O117" s="1" t="s">
        <v>33</v>
      </c>
      <c r="P117" s="1" t="s">
        <v>34</v>
      </c>
      <c r="Q117" s="1" t="s">
        <v>35</v>
      </c>
      <c r="R117" s="1" t="s">
        <v>36</v>
      </c>
      <c r="S117" s="1" t="s">
        <v>175</v>
      </c>
      <c r="T117" s="1" t="s">
        <v>37</v>
      </c>
      <c r="U117" s="1" t="s">
        <v>38</v>
      </c>
      <c r="V117" s="1" t="s">
        <v>39</v>
      </c>
    </row>
    <row r="118" spans="1:22" x14ac:dyDescent="0.2">
      <c r="A118" s="7">
        <v>198.18</v>
      </c>
      <c r="B118" s="1" t="s">
        <v>20</v>
      </c>
      <c r="C118" s="1" t="s">
        <v>21</v>
      </c>
      <c r="D118" s="1" t="s">
        <v>22</v>
      </c>
      <c r="E118" s="1" t="s">
        <v>23</v>
      </c>
      <c r="F118" s="1" t="s">
        <v>24</v>
      </c>
      <c r="G118" s="1" t="s">
        <v>25</v>
      </c>
      <c r="H118" s="1" t="s">
        <v>26</v>
      </c>
      <c r="I118" s="1" t="s">
        <v>313</v>
      </c>
      <c r="J118" s="1" t="s">
        <v>28</v>
      </c>
      <c r="K118" s="1" t="s">
        <v>29</v>
      </c>
      <c r="L118" s="1" t="s">
        <v>30</v>
      </c>
      <c r="M118" s="1" t="s">
        <v>314</v>
      </c>
      <c r="N118" s="1" t="s">
        <v>32</v>
      </c>
      <c r="O118" s="1" t="s">
        <v>33</v>
      </c>
      <c r="P118" s="1" t="s">
        <v>34</v>
      </c>
      <c r="Q118" s="1" t="s">
        <v>35</v>
      </c>
      <c r="R118" s="1" t="s">
        <v>36</v>
      </c>
      <c r="S118" s="1" t="s">
        <v>175</v>
      </c>
      <c r="T118" s="1" t="s">
        <v>37</v>
      </c>
      <c r="U118" s="1" t="s">
        <v>38</v>
      </c>
      <c r="V118" s="1" t="s">
        <v>39</v>
      </c>
    </row>
    <row r="119" spans="1:22" x14ac:dyDescent="0.2">
      <c r="A119" s="7">
        <v>198.18</v>
      </c>
      <c r="B119" s="1" t="s">
        <v>20</v>
      </c>
      <c r="C119" s="1" t="s">
        <v>21</v>
      </c>
      <c r="D119" s="1" t="s">
        <v>22</v>
      </c>
      <c r="E119" s="1" t="s">
        <v>23</v>
      </c>
      <c r="F119" s="1" t="s">
        <v>24</v>
      </c>
      <c r="G119" s="1" t="s">
        <v>25</v>
      </c>
      <c r="H119" s="1" t="s">
        <v>26</v>
      </c>
      <c r="I119" s="1" t="s">
        <v>315</v>
      </c>
      <c r="J119" s="1" t="s">
        <v>28</v>
      </c>
      <c r="K119" s="1" t="s">
        <v>29</v>
      </c>
      <c r="L119" s="1" t="s">
        <v>30</v>
      </c>
      <c r="M119" s="1" t="s">
        <v>316</v>
      </c>
      <c r="N119" s="1" t="s">
        <v>32</v>
      </c>
      <c r="O119" s="1" t="s">
        <v>33</v>
      </c>
      <c r="P119" s="1" t="s">
        <v>34</v>
      </c>
      <c r="Q119" s="1" t="s">
        <v>35</v>
      </c>
      <c r="R119" s="1" t="s">
        <v>36</v>
      </c>
      <c r="S119" s="1" t="s">
        <v>29</v>
      </c>
      <c r="T119" s="1" t="s">
        <v>37</v>
      </c>
      <c r="U119" s="1" t="s">
        <v>38</v>
      </c>
      <c r="V119" s="1" t="s">
        <v>39</v>
      </c>
    </row>
    <row r="120" spans="1:22" x14ac:dyDescent="0.2">
      <c r="A120" s="7">
        <v>198.18</v>
      </c>
      <c r="B120" s="1" t="s">
        <v>20</v>
      </c>
      <c r="C120" s="1" t="s">
        <v>180</v>
      </c>
      <c r="D120" s="1" t="s">
        <v>120</v>
      </c>
      <c r="G120" s="1" t="s">
        <v>25</v>
      </c>
      <c r="H120" s="1" t="s">
        <v>26</v>
      </c>
      <c r="I120" s="1" t="s">
        <v>317</v>
      </c>
      <c r="J120" s="1" t="s">
        <v>28</v>
      </c>
      <c r="K120" s="1" t="s">
        <v>29</v>
      </c>
      <c r="L120" s="1" t="s">
        <v>30</v>
      </c>
      <c r="M120" s="1" t="s">
        <v>318</v>
      </c>
      <c r="N120" s="1" t="s">
        <v>32</v>
      </c>
      <c r="O120" s="1" t="s">
        <v>33</v>
      </c>
      <c r="P120" s="1" t="s">
        <v>124</v>
      </c>
      <c r="Q120" s="1" t="s">
        <v>35</v>
      </c>
      <c r="R120" s="1" t="s">
        <v>36</v>
      </c>
      <c r="S120" s="1" t="s">
        <v>29</v>
      </c>
      <c r="T120" s="1" t="s">
        <v>183</v>
      </c>
      <c r="U120" s="1" t="s">
        <v>183</v>
      </c>
      <c r="V120" s="1" t="s">
        <v>39</v>
      </c>
    </row>
    <row r="121" spans="1:22" x14ac:dyDescent="0.2">
      <c r="A121" s="7">
        <v>198.18</v>
      </c>
      <c r="B121" s="1" t="s">
        <v>20</v>
      </c>
      <c r="C121" s="1" t="s">
        <v>21</v>
      </c>
      <c r="D121" s="1" t="s">
        <v>22</v>
      </c>
      <c r="E121" s="1" t="s">
        <v>23</v>
      </c>
      <c r="F121" s="1" t="s">
        <v>24</v>
      </c>
      <c r="G121" s="1" t="s">
        <v>25</v>
      </c>
      <c r="H121" s="1" t="s">
        <v>26</v>
      </c>
      <c r="I121" s="1" t="s">
        <v>319</v>
      </c>
      <c r="J121" s="1" t="s">
        <v>28</v>
      </c>
      <c r="K121" s="1" t="s">
        <v>29</v>
      </c>
      <c r="L121" s="1" t="s">
        <v>30</v>
      </c>
      <c r="M121" s="1" t="s">
        <v>320</v>
      </c>
      <c r="N121" s="1" t="s">
        <v>32</v>
      </c>
      <c r="O121" s="1" t="s">
        <v>33</v>
      </c>
      <c r="P121" s="1" t="s">
        <v>34</v>
      </c>
      <c r="Q121" s="1" t="s">
        <v>35</v>
      </c>
      <c r="R121" s="1" t="s">
        <v>36</v>
      </c>
      <c r="S121" s="1" t="s">
        <v>29</v>
      </c>
      <c r="T121" s="1" t="s">
        <v>37</v>
      </c>
      <c r="U121" s="1" t="s">
        <v>38</v>
      </c>
      <c r="V121" s="1" t="s">
        <v>39</v>
      </c>
    </row>
    <row r="122" spans="1:22" x14ac:dyDescent="0.2">
      <c r="A122" s="7">
        <v>198.18</v>
      </c>
      <c r="B122" s="1" t="s">
        <v>20</v>
      </c>
      <c r="C122" s="1" t="s">
        <v>21</v>
      </c>
      <c r="D122" s="1" t="s">
        <v>22</v>
      </c>
      <c r="E122" s="1" t="s">
        <v>23</v>
      </c>
      <c r="F122" s="1" t="s">
        <v>24</v>
      </c>
      <c r="G122" s="1" t="s">
        <v>25</v>
      </c>
      <c r="H122" s="1" t="s">
        <v>26</v>
      </c>
      <c r="I122" s="1" t="s">
        <v>321</v>
      </c>
      <c r="J122" s="1" t="s">
        <v>28</v>
      </c>
      <c r="K122" s="1" t="s">
        <v>29</v>
      </c>
      <c r="L122" s="1" t="s">
        <v>30</v>
      </c>
      <c r="M122" s="1" t="s">
        <v>322</v>
      </c>
      <c r="N122" s="1" t="s">
        <v>32</v>
      </c>
      <c r="O122" s="1" t="s">
        <v>33</v>
      </c>
      <c r="P122" s="1" t="s">
        <v>34</v>
      </c>
      <c r="Q122" s="1" t="s">
        <v>35</v>
      </c>
      <c r="R122" s="1" t="s">
        <v>36</v>
      </c>
      <c r="S122" s="1" t="s">
        <v>163</v>
      </c>
      <c r="T122" s="1" t="s">
        <v>37</v>
      </c>
      <c r="U122" s="1" t="s">
        <v>38</v>
      </c>
      <c r="V122" s="1" t="s">
        <v>39</v>
      </c>
    </row>
    <row r="123" spans="1:22" x14ac:dyDescent="0.2">
      <c r="A123" s="7">
        <v>198.18</v>
      </c>
      <c r="B123" s="1" t="s">
        <v>20</v>
      </c>
      <c r="C123" s="1" t="s">
        <v>21</v>
      </c>
      <c r="D123" s="1" t="s">
        <v>22</v>
      </c>
      <c r="E123" s="1" t="s">
        <v>23</v>
      </c>
      <c r="F123" s="1" t="s">
        <v>24</v>
      </c>
      <c r="G123" s="1" t="s">
        <v>25</v>
      </c>
      <c r="H123" s="1" t="s">
        <v>26</v>
      </c>
      <c r="I123" s="1" t="s">
        <v>323</v>
      </c>
      <c r="J123" s="1" t="s">
        <v>28</v>
      </c>
      <c r="K123" s="1" t="s">
        <v>29</v>
      </c>
      <c r="L123" s="1" t="s">
        <v>30</v>
      </c>
      <c r="M123" s="1" t="s">
        <v>324</v>
      </c>
      <c r="N123" s="1" t="s">
        <v>32</v>
      </c>
      <c r="O123" s="1" t="s">
        <v>33</v>
      </c>
      <c r="P123" s="1" t="s">
        <v>34</v>
      </c>
      <c r="Q123" s="1" t="s">
        <v>35</v>
      </c>
      <c r="R123" s="1" t="s">
        <v>49</v>
      </c>
      <c r="S123" s="1" t="s">
        <v>29</v>
      </c>
      <c r="T123" s="1" t="s">
        <v>37</v>
      </c>
      <c r="U123" s="1" t="s">
        <v>38</v>
      </c>
      <c r="V123" s="1" t="s">
        <v>39</v>
      </c>
    </row>
    <row r="124" spans="1:22" x14ac:dyDescent="0.2">
      <c r="A124" s="7">
        <v>198.18</v>
      </c>
      <c r="B124" s="1" t="s">
        <v>20</v>
      </c>
      <c r="C124" s="1" t="s">
        <v>21</v>
      </c>
      <c r="D124" s="1" t="s">
        <v>22</v>
      </c>
      <c r="E124" s="1" t="s">
        <v>23</v>
      </c>
      <c r="F124" s="1" t="s">
        <v>24</v>
      </c>
      <c r="G124" s="1" t="s">
        <v>25</v>
      </c>
      <c r="H124" s="1" t="s">
        <v>26</v>
      </c>
      <c r="I124" s="1" t="s">
        <v>325</v>
      </c>
      <c r="J124" s="1" t="s">
        <v>28</v>
      </c>
      <c r="K124" s="1" t="s">
        <v>29</v>
      </c>
      <c r="L124" s="1" t="s">
        <v>30</v>
      </c>
      <c r="M124" s="1" t="s">
        <v>326</v>
      </c>
      <c r="N124" s="1" t="s">
        <v>32</v>
      </c>
      <c r="O124" s="1" t="s">
        <v>33</v>
      </c>
      <c r="P124" s="1" t="s">
        <v>34</v>
      </c>
      <c r="Q124" s="1" t="s">
        <v>35</v>
      </c>
      <c r="R124" s="1" t="s">
        <v>36</v>
      </c>
      <c r="S124" s="1" t="s">
        <v>29</v>
      </c>
      <c r="T124" s="1" t="s">
        <v>37</v>
      </c>
      <c r="U124" s="1" t="s">
        <v>38</v>
      </c>
      <c r="V124" s="1" t="s">
        <v>39</v>
      </c>
    </row>
    <row r="125" spans="1:22" x14ac:dyDescent="0.2">
      <c r="A125" s="7">
        <v>198.18</v>
      </c>
      <c r="B125" s="1" t="s">
        <v>20</v>
      </c>
      <c r="C125" s="1" t="s">
        <v>21</v>
      </c>
      <c r="D125" s="1" t="s">
        <v>22</v>
      </c>
      <c r="E125" s="1" t="s">
        <v>23</v>
      </c>
      <c r="F125" s="1" t="s">
        <v>24</v>
      </c>
      <c r="G125" s="1" t="s">
        <v>25</v>
      </c>
      <c r="H125" s="1" t="s">
        <v>26</v>
      </c>
      <c r="I125" s="1" t="s">
        <v>327</v>
      </c>
      <c r="J125" s="1" t="s">
        <v>28</v>
      </c>
      <c r="K125" s="1" t="s">
        <v>29</v>
      </c>
      <c r="L125" s="1" t="s">
        <v>30</v>
      </c>
      <c r="M125" s="1" t="s">
        <v>316</v>
      </c>
      <c r="N125" s="1" t="s">
        <v>32</v>
      </c>
      <c r="O125" s="1" t="s">
        <v>33</v>
      </c>
      <c r="P125" s="1" t="s">
        <v>34</v>
      </c>
      <c r="Q125" s="1" t="s">
        <v>35</v>
      </c>
      <c r="R125" s="1" t="s">
        <v>193</v>
      </c>
      <c r="S125" s="1" t="s">
        <v>29</v>
      </c>
      <c r="T125" s="1" t="s">
        <v>37</v>
      </c>
      <c r="U125" s="1" t="s">
        <v>38</v>
      </c>
      <c r="V125" s="1" t="s">
        <v>39</v>
      </c>
    </row>
    <row r="126" spans="1:22" x14ac:dyDescent="0.2">
      <c r="A126" s="7">
        <v>198.18</v>
      </c>
      <c r="B126" s="1" t="s">
        <v>20</v>
      </c>
      <c r="C126" s="1" t="s">
        <v>21</v>
      </c>
      <c r="D126" s="1" t="s">
        <v>22</v>
      </c>
      <c r="E126" s="1" t="s">
        <v>23</v>
      </c>
      <c r="F126" s="1" t="s">
        <v>24</v>
      </c>
      <c r="G126" s="1" t="s">
        <v>25</v>
      </c>
      <c r="H126" s="1" t="s">
        <v>26</v>
      </c>
      <c r="I126" s="1" t="s">
        <v>328</v>
      </c>
      <c r="J126" s="1" t="s">
        <v>28</v>
      </c>
      <c r="K126" s="1" t="s">
        <v>29</v>
      </c>
      <c r="L126" s="1" t="s">
        <v>30</v>
      </c>
      <c r="M126" s="1" t="s">
        <v>329</v>
      </c>
      <c r="N126" s="1" t="s">
        <v>32</v>
      </c>
      <c r="O126" s="1" t="s">
        <v>33</v>
      </c>
      <c r="P126" s="1" t="s">
        <v>34</v>
      </c>
      <c r="Q126" s="1" t="s">
        <v>35</v>
      </c>
      <c r="R126" s="1" t="s">
        <v>36</v>
      </c>
      <c r="S126" s="1" t="s">
        <v>29</v>
      </c>
      <c r="T126" s="1" t="s">
        <v>37</v>
      </c>
      <c r="U126" s="1" t="s">
        <v>38</v>
      </c>
      <c r="V126" s="1" t="s">
        <v>39</v>
      </c>
    </row>
    <row r="127" spans="1:22" x14ac:dyDescent="0.2">
      <c r="A127" s="7">
        <v>198.18</v>
      </c>
      <c r="B127" s="1" t="s">
        <v>20</v>
      </c>
      <c r="C127" s="1" t="s">
        <v>21</v>
      </c>
      <c r="D127" s="1" t="s">
        <v>22</v>
      </c>
      <c r="E127" s="1" t="s">
        <v>23</v>
      </c>
      <c r="F127" s="1" t="s">
        <v>24</v>
      </c>
      <c r="G127" s="1" t="s">
        <v>25</v>
      </c>
      <c r="H127" s="1" t="s">
        <v>26</v>
      </c>
      <c r="I127" s="1" t="s">
        <v>330</v>
      </c>
      <c r="J127" s="1" t="s">
        <v>28</v>
      </c>
      <c r="K127" s="1" t="s">
        <v>29</v>
      </c>
      <c r="L127" s="1" t="s">
        <v>30</v>
      </c>
      <c r="M127" s="1" t="s">
        <v>331</v>
      </c>
      <c r="N127" s="1" t="s">
        <v>32</v>
      </c>
      <c r="O127" s="1" t="s">
        <v>33</v>
      </c>
      <c r="P127" s="1" t="s">
        <v>34</v>
      </c>
      <c r="Q127" s="1" t="s">
        <v>35</v>
      </c>
      <c r="R127" s="1" t="s">
        <v>36</v>
      </c>
      <c r="S127" s="1" t="s">
        <v>29</v>
      </c>
      <c r="T127" s="1" t="s">
        <v>37</v>
      </c>
      <c r="U127" s="1" t="s">
        <v>38</v>
      </c>
      <c r="V127" s="1" t="s">
        <v>39</v>
      </c>
    </row>
    <row r="128" spans="1:22" x14ac:dyDescent="0.2">
      <c r="A128" s="7">
        <v>198.18</v>
      </c>
      <c r="B128" s="1" t="s">
        <v>20</v>
      </c>
      <c r="C128" s="1" t="s">
        <v>21</v>
      </c>
      <c r="D128" s="1" t="s">
        <v>22</v>
      </c>
      <c r="E128" s="1" t="s">
        <v>23</v>
      </c>
      <c r="F128" s="1" t="s">
        <v>24</v>
      </c>
      <c r="G128" s="1" t="s">
        <v>25</v>
      </c>
      <c r="H128" s="1" t="s">
        <v>26</v>
      </c>
      <c r="I128" s="1" t="s">
        <v>332</v>
      </c>
      <c r="J128" s="1" t="s">
        <v>28</v>
      </c>
      <c r="K128" s="1" t="s">
        <v>29</v>
      </c>
      <c r="L128" s="1" t="s">
        <v>30</v>
      </c>
      <c r="M128" s="1" t="s">
        <v>333</v>
      </c>
      <c r="N128" s="1" t="s">
        <v>32</v>
      </c>
      <c r="O128" s="1" t="s">
        <v>33</v>
      </c>
      <c r="P128" s="1" t="s">
        <v>34</v>
      </c>
      <c r="Q128" s="1" t="s">
        <v>35</v>
      </c>
      <c r="R128" s="1" t="s">
        <v>36</v>
      </c>
      <c r="S128" s="1" t="s">
        <v>29</v>
      </c>
      <c r="T128" s="1" t="s">
        <v>37</v>
      </c>
      <c r="U128" s="1" t="s">
        <v>38</v>
      </c>
      <c r="V128" s="1" t="s">
        <v>39</v>
      </c>
    </row>
    <row r="129" spans="1:22" x14ac:dyDescent="0.2">
      <c r="A129" s="7">
        <v>-198.18</v>
      </c>
      <c r="B129" s="1" t="s">
        <v>20</v>
      </c>
      <c r="C129" s="1" t="s">
        <v>21</v>
      </c>
      <c r="D129" s="1" t="s">
        <v>200</v>
      </c>
      <c r="E129" s="1" t="s">
        <v>23</v>
      </c>
      <c r="F129" s="1" t="s">
        <v>24</v>
      </c>
      <c r="G129" s="1" t="s">
        <v>25</v>
      </c>
      <c r="H129" s="1" t="s">
        <v>26</v>
      </c>
      <c r="I129" s="1" t="s">
        <v>334</v>
      </c>
      <c r="J129" s="1" t="s">
        <v>136</v>
      </c>
      <c r="K129" s="1" t="s">
        <v>29</v>
      </c>
      <c r="L129" s="1" t="s">
        <v>30</v>
      </c>
      <c r="M129" s="1" t="s">
        <v>335</v>
      </c>
      <c r="N129" s="1" t="s">
        <v>32</v>
      </c>
      <c r="O129" s="1" t="s">
        <v>33</v>
      </c>
      <c r="P129" s="1" t="s">
        <v>34</v>
      </c>
      <c r="Q129" s="1" t="s">
        <v>35</v>
      </c>
      <c r="R129" s="1" t="s">
        <v>36</v>
      </c>
      <c r="S129" s="1" t="s">
        <v>29</v>
      </c>
      <c r="T129" s="1" t="s">
        <v>37</v>
      </c>
      <c r="U129" s="1" t="s">
        <v>38</v>
      </c>
      <c r="V129" s="1" t="s">
        <v>39</v>
      </c>
    </row>
    <row r="130" spans="1:22" x14ac:dyDescent="0.2">
      <c r="A130" s="7">
        <v>-198.18</v>
      </c>
      <c r="B130" s="1" t="s">
        <v>20</v>
      </c>
      <c r="C130" s="1" t="s">
        <v>21</v>
      </c>
      <c r="D130" s="1" t="s">
        <v>200</v>
      </c>
      <c r="E130" s="1" t="s">
        <v>23</v>
      </c>
      <c r="F130" s="1" t="s">
        <v>24</v>
      </c>
      <c r="G130" s="1" t="s">
        <v>25</v>
      </c>
      <c r="H130" s="1" t="s">
        <v>26</v>
      </c>
      <c r="I130" s="1" t="s">
        <v>336</v>
      </c>
      <c r="J130" s="1" t="s">
        <v>28</v>
      </c>
      <c r="K130" s="1" t="s">
        <v>29</v>
      </c>
      <c r="L130" s="1" t="s">
        <v>30</v>
      </c>
      <c r="M130" s="1" t="s">
        <v>337</v>
      </c>
      <c r="N130" s="1" t="s">
        <v>32</v>
      </c>
      <c r="O130" s="1" t="s">
        <v>33</v>
      </c>
      <c r="P130" s="1" t="s">
        <v>34</v>
      </c>
      <c r="Q130" s="1" t="s">
        <v>35</v>
      </c>
      <c r="R130" s="1" t="s">
        <v>36</v>
      </c>
      <c r="S130" s="1" t="s">
        <v>29</v>
      </c>
      <c r="T130" s="1" t="s">
        <v>37</v>
      </c>
      <c r="U130" s="1" t="s">
        <v>38</v>
      </c>
      <c r="V130" s="1" t="s">
        <v>39</v>
      </c>
    </row>
    <row r="131" spans="1:22" x14ac:dyDescent="0.2">
      <c r="A131" s="7">
        <v>-198.18</v>
      </c>
      <c r="B131" s="1" t="s">
        <v>20</v>
      </c>
      <c r="C131" s="1" t="s">
        <v>21</v>
      </c>
      <c r="D131" s="1" t="s">
        <v>200</v>
      </c>
      <c r="E131" s="1" t="s">
        <v>23</v>
      </c>
      <c r="F131" s="1" t="s">
        <v>24</v>
      </c>
      <c r="G131" s="1" t="s">
        <v>25</v>
      </c>
      <c r="H131" s="1" t="s">
        <v>26</v>
      </c>
      <c r="I131" s="1" t="s">
        <v>338</v>
      </c>
      <c r="J131" s="1" t="s">
        <v>136</v>
      </c>
      <c r="K131" s="1" t="s">
        <v>29</v>
      </c>
      <c r="L131" s="1" t="s">
        <v>30</v>
      </c>
      <c r="M131" s="1" t="s">
        <v>339</v>
      </c>
      <c r="N131" s="1" t="s">
        <v>32</v>
      </c>
      <c r="O131" s="1" t="s">
        <v>33</v>
      </c>
      <c r="P131" s="1" t="s">
        <v>34</v>
      </c>
      <c r="Q131" s="1" t="s">
        <v>35</v>
      </c>
      <c r="R131" s="1" t="s">
        <v>36</v>
      </c>
      <c r="S131" s="1" t="s">
        <v>29</v>
      </c>
      <c r="T131" s="1" t="s">
        <v>37</v>
      </c>
      <c r="U131" s="1" t="s">
        <v>38</v>
      </c>
      <c r="V131" s="1" t="s">
        <v>39</v>
      </c>
    </row>
    <row r="132" spans="1:22" x14ac:dyDescent="0.2">
      <c r="A132" s="7">
        <v>198.18</v>
      </c>
      <c r="B132" s="1" t="s">
        <v>20</v>
      </c>
      <c r="C132" s="1" t="s">
        <v>21</v>
      </c>
      <c r="D132" s="1" t="s">
        <v>22</v>
      </c>
      <c r="E132" s="1" t="s">
        <v>23</v>
      </c>
      <c r="F132" s="1" t="s">
        <v>24</v>
      </c>
      <c r="G132" s="1" t="s">
        <v>25</v>
      </c>
      <c r="H132" s="1" t="s">
        <v>26</v>
      </c>
      <c r="I132" s="1" t="s">
        <v>340</v>
      </c>
      <c r="J132" s="1" t="s">
        <v>28</v>
      </c>
      <c r="K132" s="1" t="s">
        <v>29</v>
      </c>
      <c r="L132" s="1" t="s">
        <v>30</v>
      </c>
      <c r="M132" s="1" t="s">
        <v>341</v>
      </c>
      <c r="N132" s="1" t="s">
        <v>32</v>
      </c>
      <c r="O132" s="1" t="s">
        <v>33</v>
      </c>
      <c r="P132" s="1" t="s">
        <v>34</v>
      </c>
      <c r="Q132" s="1" t="s">
        <v>35</v>
      </c>
      <c r="R132" s="1" t="s">
        <v>36</v>
      </c>
      <c r="S132" s="1" t="s">
        <v>29</v>
      </c>
      <c r="T132" s="1" t="s">
        <v>37</v>
      </c>
      <c r="U132" s="1" t="s">
        <v>38</v>
      </c>
      <c r="V132" s="1" t="s">
        <v>39</v>
      </c>
    </row>
    <row r="133" spans="1:22" x14ac:dyDescent="0.2">
      <c r="A133" s="7">
        <v>198.18</v>
      </c>
      <c r="B133" s="1" t="s">
        <v>20</v>
      </c>
      <c r="C133" s="1" t="s">
        <v>21</v>
      </c>
      <c r="D133" s="1" t="s">
        <v>22</v>
      </c>
      <c r="E133" s="1" t="s">
        <v>23</v>
      </c>
      <c r="F133" s="1" t="s">
        <v>24</v>
      </c>
      <c r="G133" s="1" t="s">
        <v>25</v>
      </c>
      <c r="H133" s="1" t="s">
        <v>26</v>
      </c>
      <c r="I133" s="1" t="s">
        <v>342</v>
      </c>
      <c r="J133" s="1" t="s">
        <v>136</v>
      </c>
      <c r="K133" s="1" t="s">
        <v>29</v>
      </c>
      <c r="L133" s="1" t="s">
        <v>30</v>
      </c>
      <c r="M133" s="1" t="s">
        <v>343</v>
      </c>
      <c r="N133" s="1" t="s">
        <v>32</v>
      </c>
      <c r="O133" s="1" t="s">
        <v>33</v>
      </c>
      <c r="P133" s="1" t="s">
        <v>34</v>
      </c>
      <c r="Q133" s="1" t="s">
        <v>35</v>
      </c>
      <c r="R133" s="1" t="s">
        <v>36</v>
      </c>
      <c r="S133" s="1" t="s">
        <v>29</v>
      </c>
      <c r="T133" s="1" t="s">
        <v>37</v>
      </c>
      <c r="U133" s="1" t="s">
        <v>38</v>
      </c>
      <c r="V133" s="1" t="s">
        <v>39</v>
      </c>
    </row>
    <row r="134" spans="1:22" x14ac:dyDescent="0.2">
      <c r="A134" s="7">
        <v>-198.18</v>
      </c>
      <c r="B134" s="1" t="s">
        <v>20</v>
      </c>
      <c r="C134" s="1" t="s">
        <v>21</v>
      </c>
      <c r="D134" s="1" t="s">
        <v>200</v>
      </c>
      <c r="E134" s="1" t="s">
        <v>23</v>
      </c>
      <c r="F134" s="1" t="s">
        <v>24</v>
      </c>
      <c r="G134" s="1" t="s">
        <v>25</v>
      </c>
      <c r="H134" s="1" t="s">
        <v>26</v>
      </c>
      <c r="I134" s="1" t="s">
        <v>344</v>
      </c>
      <c r="J134" s="1" t="s">
        <v>28</v>
      </c>
      <c r="K134" s="1" t="s">
        <v>29</v>
      </c>
      <c r="L134" s="1" t="s">
        <v>30</v>
      </c>
      <c r="M134" s="1" t="s">
        <v>345</v>
      </c>
      <c r="N134" s="1" t="s">
        <v>32</v>
      </c>
      <c r="O134" s="1" t="s">
        <v>33</v>
      </c>
      <c r="P134" s="1" t="s">
        <v>34</v>
      </c>
      <c r="Q134" s="1" t="s">
        <v>35</v>
      </c>
      <c r="R134" s="1" t="s">
        <v>36</v>
      </c>
      <c r="S134" s="1" t="s">
        <v>29</v>
      </c>
      <c r="T134" s="1" t="s">
        <v>37</v>
      </c>
      <c r="U134" s="1" t="s">
        <v>38</v>
      </c>
      <c r="V134" s="1" t="s">
        <v>39</v>
      </c>
    </row>
    <row r="135" spans="1:22" x14ac:dyDescent="0.2">
      <c r="A135" s="7">
        <v>198.18</v>
      </c>
      <c r="B135" s="1" t="s">
        <v>20</v>
      </c>
      <c r="C135" s="1" t="s">
        <v>21</v>
      </c>
      <c r="D135" s="1" t="s">
        <v>22</v>
      </c>
      <c r="E135" s="1" t="s">
        <v>23</v>
      </c>
      <c r="F135" s="1" t="s">
        <v>24</v>
      </c>
      <c r="G135" s="1" t="s">
        <v>25</v>
      </c>
      <c r="H135" s="1" t="s">
        <v>26</v>
      </c>
      <c r="I135" s="1" t="s">
        <v>346</v>
      </c>
      <c r="J135" s="1" t="s">
        <v>28</v>
      </c>
      <c r="K135" s="1" t="s">
        <v>29</v>
      </c>
      <c r="L135" s="1" t="s">
        <v>30</v>
      </c>
      <c r="M135" s="1" t="s">
        <v>347</v>
      </c>
      <c r="N135" s="1" t="s">
        <v>32</v>
      </c>
      <c r="O135" s="1" t="s">
        <v>33</v>
      </c>
      <c r="P135" s="1" t="s">
        <v>34</v>
      </c>
      <c r="Q135" s="1" t="s">
        <v>35</v>
      </c>
      <c r="R135" s="1" t="s">
        <v>36</v>
      </c>
      <c r="S135" s="1" t="s">
        <v>29</v>
      </c>
      <c r="T135" s="1" t="s">
        <v>37</v>
      </c>
      <c r="U135" s="1" t="s">
        <v>38</v>
      </c>
      <c r="V135" s="1" t="s">
        <v>39</v>
      </c>
    </row>
    <row r="136" spans="1:22" x14ac:dyDescent="0.2">
      <c r="A136" s="7">
        <v>198.18</v>
      </c>
      <c r="B136" s="1" t="s">
        <v>20</v>
      </c>
      <c r="C136" s="1" t="s">
        <v>21</v>
      </c>
      <c r="D136" s="1" t="s">
        <v>22</v>
      </c>
      <c r="E136" s="1" t="s">
        <v>23</v>
      </c>
      <c r="F136" s="1" t="s">
        <v>24</v>
      </c>
      <c r="G136" s="1" t="s">
        <v>25</v>
      </c>
      <c r="H136" s="1" t="s">
        <v>26</v>
      </c>
      <c r="I136" s="1" t="s">
        <v>348</v>
      </c>
      <c r="J136" s="1" t="s">
        <v>28</v>
      </c>
      <c r="K136" s="1" t="s">
        <v>29</v>
      </c>
      <c r="L136" s="1" t="s">
        <v>30</v>
      </c>
      <c r="M136" s="1" t="s">
        <v>349</v>
      </c>
      <c r="N136" s="1" t="s">
        <v>46</v>
      </c>
      <c r="O136" s="1" t="s">
        <v>33</v>
      </c>
      <c r="P136" s="1" t="s">
        <v>34</v>
      </c>
      <c r="Q136" s="1" t="s">
        <v>35</v>
      </c>
      <c r="R136" s="1" t="s">
        <v>81</v>
      </c>
      <c r="S136" s="1" t="s">
        <v>29</v>
      </c>
      <c r="T136" s="1" t="s">
        <v>37</v>
      </c>
      <c r="U136" s="1" t="s">
        <v>38</v>
      </c>
      <c r="V136" s="1" t="s">
        <v>39</v>
      </c>
    </row>
    <row r="137" spans="1:22" x14ac:dyDescent="0.2">
      <c r="A137" s="7">
        <v>198.18</v>
      </c>
      <c r="B137" s="1" t="s">
        <v>20</v>
      </c>
      <c r="C137" s="1" t="s">
        <v>21</v>
      </c>
      <c r="D137" s="1" t="s">
        <v>22</v>
      </c>
      <c r="E137" s="1" t="s">
        <v>23</v>
      </c>
      <c r="F137" s="1" t="s">
        <v>24</v>
      </c>
      <c r="G137" s="1" t="s">
        <v>25</v>
      </c>
      <c r="H137" s="1" t="s">
        <v>26</v>
      </c>
      <c r="I137" s="1" t="s">
        <v>350</v>
      </c>
      <c r="J137" s="1" t="s">
        <v>28</v>
      </c>
      <c r="K137" s="1" t="s">
        <v>29</v>
      </c>
      <c r="L137" s="1" t="s">
        <v>30</v>
      </c>
      <c r="M137" s="1" t="s">
        <v>351</v>
      </c>
      <c r="N137" s="1" t="s">
        <v>46</v>
      </c>
      <c r="O137" s="1" t="s">
        <v>33</v>
      </c>
      <c r="P137" s="1" t="s">
        <v>34</v>
      </c>
      <c r="Q137" s="1" t="s">
        <v>35</v>
      </c>
      <c r="R137" s="1" t="s">
        <v>81</v>
      </c>
      <c r="S137" s="1" t="s">
        <v>29</v>
      </c>
      <c r="T137" s="1" t="s">
        <v>37</v>
      </c>
      <c r="U137" s="1" t="s">
        <v>38</v>
      </c>
      <c r="V137" s="1" t="s">
        <v>39</v>
      </c>
    </row>
    <row r="138" spans="1:22" x14ac:dyDescent="0.2">
      <c r="A138" s="7">
        <v>98.62</v>
      </c>
      <c r="B138" s="1" t="s">
        <v>20</v>
      </c>
      <c r="C138" s="1" t="s">
        <v>21</v>
      </c>
      <c r="D138" s="1" t="s">
        <v>22</v>
      </c>
      <c r="E138" s="1" t="s">
        <v>23</v>
      </c>
      <c r="F138" s="1" t="s">
        <v>24</v>
      </c>
      <c r="G138" s="1" t="s">
        <v>25</v>
      </c>
      <c r="H138" s="1" t="s">
        <v>26</v>
      </c>
      <c r="I138" s="1" t="s">
        <v>352</v>
      </c>
      <c r="J138" s="1" t="s">
        <v>28</v>
      </c>
      <c r="K138" s="1" t="s">
        <v>29</v>
      </c>
      <c r="L138" s="1" t="s">
        <v>30</v>
      </c>
      <c r="M138" s="1" t="s">
        <v>353</v>
      </c>
      <c r="N138" s="1" t="s">
        <v>46</v>
      </c>
      <c r="O138" s="1" t="s">
        <v>33</v>
      </c>
      <c r="P138" s="1" t="s">
        <v>34</v>
      </c>
      <c r="Q138" s="1" t="s">
        <v>35</v>
      </c>
      <c r="R138" s="1" t="s">
        <v>81</v>
      </c>
      <c r="S138" s="1" t="s">
        <v>29</v>
      </c>
      <c r="T138" s="1" t="s">
        <v>37</v>
      </c>
      <c r="U138" s="1" t="s">
        <v>38</v>
      </c>
      <c r="V138" s="1" t="s">
        <v>39</v>
      </c>
    </row>
    <row r="139" spans="1:22" x14ac:dyDescent="0.2">
      <c r="A139" s="7">
        <v>117.25</v>
      </c>
      <c r="B139" s="1" t="s">
        <v>20</v>
      </c>
      <c r="C139" s="1" t="s">
        <v>21</v>
      </c>
      <c r="D139" s="1" t="s">
        <v>22</v>
      </c>
      <c r="E139" s="1" t="s">
        <v>23</v>
      </c>
      <c r="F139" s="1" t="s">
        <v>24</v>
      </c>
      <c r="G139" s="1" t="s">
        <v>25</v>
      </c>
      <c r="H139" s="1" t="s">
        <v>26</v>
      </c>
      <c r="I139" s="1" t="s">
        <v>354</v>
      </c>
      <c r="J139" s="1" t="s">
        <v>28</v>
      </c>
      <c r="K139" s="1" t="s">
        <v>29</v>
      </c>
      <c r="L139" s="1" t="s">
        <v>30</v>
      </c>
      <c r="M139" s="1" t="s">
        <v>355</v>
      </c>
      <c r="N139" s="1" t="s">
        <v>46</v>
      </c>
      <c r="O139" s="1" t="s">
        <v>33</v>
      </c>
      <c r="P139" s="1" t="s">
        <v>34</v>
      </c>
      <c r="Q139" s="1" t="s">
        <v>35</v>
      </c>
      <c r="R139" s="1" t="s">
        <v>81</v>
      </c>
      <c r="S139" s="1" t="s">
        <v>29</v>
      </c>
      <c r="T139" s="1" t="s">
        <v>37</v>
      </c>
      <c r="U139" s="1" t="s">
        <v>38</v>
      </c>
      <c r="V139" s="1" t="s">
        <v>39</v>
      </c>
    </row>
    <row r="140" spans="1:22" x14ac:dyDescent="0.2">
      <c r="A140" s="7">
        <v>124.75</v>
      </c>
      <c r="B140" s="1" t="s">
        <v>20</v>
      </c>
      <c r="C140" s="1" t="s">
        <v>21</v>
      </c>
      <c r="D140" s="1" t="s">
        <v>22</v>
      </c>
      <c r="E140" s="1" t="s">
        <v>23</v>
      </c>
      <c r="F140" s="1" t="s">
        <v>24</v>
      </c>
      <c r="G140" s="1" t="s">
        <v>25</v>
      </c>
      <c r="H140" s="1" t="s">
        <v>26</v>
      </c>
      <c r="I140" s="1" t="s">
        <v>356</v>
      </c>
      <c r="J140" s="1" t="s">
        <v>28</v>
      </c>
      <c r="K140" s="1" t="s">
        <v>29</v>
      </c>
      <c r="L140" s="1" t="s">
        <v>30</v>
      </c>
      <c r="M140" s="1" t="s">
        <v>357</v>
      </c>
      <c r="N140" s="1" t="s">
        <v>46</v>
      </c>
      <c r="O140" s="1" t="s">
        <v>33</v>
      </c>
      <c r="P140" s="1" t="s">
        <v>34</v>
      </c>
      <c r="Q140" s="1" t="s">
        <v>35</v>
      </c>
      <c r="R140" s="1" t="s">
        <v>81</v>
      </c>
      <c r="S140" s="1" t="s">
        <v>29</v>
      </c>
      <c r="T140" s="1" t="s">
        <v>37</v>
      </c>
      <c r="U140" s="1" t="s">
        <v>38</v>
      </c>
      <c r="V140" s="1" t="s">
        <v>39</v>
      </c>
    </row>
    <row r="141" spans="1:22" x14ac:dyDescent="0.2">
      <c r="A141" s="7">
        <v>121.75</v>
      </c>
      <c r="B141" s="1" t="s">
        <v>20</v>
      </c>
      <c r="C141" s="1" t="s">
        <v>21</v>
      </c>
      <c r="D141" s="1" t="s">
        <v>22</v>
      </c>
      <c r="E141" s="1" t="s">
        <v>23</v>
      </c>
      <c r="F141" s="1" t="s">
        <v>24</v>
      </c>
      <c r="G141" s="1" t="s">
        <v>25</v>
      </c>
      <c r="H141" s="1" t="s">
        <v>26</v>
      </c>
      <c r="I141" s="1" t="s">
        <v>358</v>
      </c>
      <c r="J141" s="1" t="s">
        <v>28</v>
      </c>
      <c r="K141" s="1" t="s">
        <v>29</v>
      </c>
      <c r="L141" s="1" t="s">
        <v>30</v>
      </c>
      <c r="M141" s="1" t="s">
        <v>359</v>
      </c>
      <c r="N141" s="1" t="s">
        <v>46</v>
      </c>
      <c r="O141" s="1" t="s">
        <v>33</v>
      </c>
      <c r="P141" s="1" t="s">
        <v>34</v>
      </c>
      <c r="Q141" s="1" t="s">
        <v>35</v>
      </c>
      <c r="R141" s="1" t="s">
        <v>81</v>
      </c>
      <c r="S141" s="1" t="s">
        <v>29</v>
      </c>
      <c r="T141" s="1" t="s">
        <v>37</v>
      </c>
      <c r="U141" s="1" t="s">
        <v>38</v>
      </c>
      <c r="V141" s="1" t="s">
        <v>39</v>
      </c>
    </row>
    <row r="142" spans="1:22" x14ac:dyDescent="0.2">
      <c r="A142" s="7">
        <v>153.41</v>
      </c>
      <c r="B142" s="1" t="s">
        <v>20</v>
      </c>
      <c r="C142" s="1" t="s">
        <v>21</v>
      </c>
      <c r="D142" s="1" t="s">
        <v>22</v>
      </c>
      <c r="E142" s="1" t="s">
        <v>23</v>
      </c>
      <c r="F142" s="1" t="s">
        <v>24</v>
      </c>
      <c r="G142" s="1" t="s">
        <v>25</v>
      </c>
      <c r="H142" s="1" t="s">
        <v>26</v>
      </c>
      <c r="I142" s="1" t="s">
        <v>360</v>
      </c>
      <c r="J142" s="1" t="s">
        <v>28</v>
      </c>
      <c r="K142" s="1" t="s">
        <v>29</v>
      </c>
      <c r="L142" s="1" t="s">
        <v>30</v>
      </c>
      <c r="M142" s="1" t="s">
        <v>361</v>
      </c>
      <c r="N142" s="1" t="s">
        <v>46</v>
      </c>
      <c r="O142" s="1" t="s">
        <v>33</v>
      </c>
      <c r="P142" s="1" t="s">
        <v>34</v>
      </c>
      <c r="Q142" s="1" t="s">
        <v>35</v>
      </c>
      <c r="R142" s="1" t="s">
        <v>81</v>
      </c>
      <c r="S142" s="1" t="s">
        <v>29</v>
      </c>
      <c r="T142" s="1" t="s">
        <v>37</v>
      </c>
      <c r="U142" s="1" t="s">
        <v>38</v>
      </c>
      <c r="V142" s="1" t="s">
        <v>39</v>
      </c>
    </row>
    <row r="143" spans="1:22" x14ac:dyDescent="0.2">
      <c r="A143" s="7">
        <v>98.61</v>
      </c>
      <c r="B143" s="1" t="s">
        <v>20</v>
      </c>
      <c r="C143" s="1" t="s">
        <v>21</v>
      </c>
      <c r="D143" s="1" t="s">
        <v>22</v>
      </c>
      <c r="E143" s="1" t="s">
        <v>23</v>
      </c>
      <c r="F143" s="1" t="s">
        <v>24</v>
      </c>
      <c r="G143" s="1" t="s">
        <v>25</v>
      </c>
      <c r="H143" s="1" t="s">
        <v>26</v>
      </c>
      <c r="I143" s="1" t="s">
        <v>362</v>
      </c>
      <c r="J143" s="1" t="s">
        <v>28</v>
      </c>
      <c r="K143" s="1" t="s">
        <v>29</v>
      </c>
      <c r="L143" s="1" t="s">
        <v>30</v>
      </c>
      <c r="M143" s="1" t="s">
        <v>363</v>
      </c>
      <c r="N143" s="1" t="s">
        <v>46</v>
      </c>
      <c r="O143" s="1" t="s">
        <v>33</v>
      </c>
      <c r="P143" s="1" t="s">
        <v>34</v>
      </c>
      <c r="Q143" s="1" t="s">
        <v>35</v>
      </c>
      <c r="R143" s="1" t="s">
        <v>81</v>
      </c>
      <c r="S143" s="1" t="s">
        <v>29</v>
      </c>
      <c r="T143" s="1" t="s">
        <v>37</v>
      </c>
      <c r="U143" s="1" t="s">
        <v>38</v>
      </c>
      <c r="V143" s="1" t="s">
        <v>39</v>
      </c>
    </row>
    <row r="144" spans="1:22" x14ac:dyDescent="0.2">
      <c r="A144" s="7">
        <v>81</v>
      </c>
      <c r="B144" s="1" t="s">
        <v>20</v>
      </c>
      <c r="C144" s="1" t="s">
        <v>21</v>
      </c>
      <c r="D144" s="1" t="s">
        <v>246</v>
      </c>
      <c r="E144" s="1" t="s">
        <v>23</v>
      </c>
      <c r="F144" s="1" t="s">
        <v>24</v>
      </c>
      <c r="G144" s="1" t="s">
        <v>25</v>
      </c>
      <c r="H144" s="1" t="s">
        <v>26</v>
      </c>
      <c r="I144" s="1" t="s">
        <v>364</v>
      </c>
      <c r="J144" s="1" t="s">
        <v>28</v>
      </c>
      <c r="K144" s="1" t="s">
        <v>29</v>
      </c>
      <c r="L144" s="1" t="s">
        <v>30</v>
      </c>
      <c r="M144" s="1" t="s">
        <v>365</v>
      </c>
      <c r="N144" s="1" t="s">
        <v>46</v>
      </c>
      <c r="O144" s="1" t="s">
        <v>33</v>
      </c>
      <c r="P144" s="1" t="s">
        <v>34</v>
      </c>
      <c r="Q144" s="1" t="s">
        <v>35</v>
      </c>
      <c r="R144" s="1" t="s">
        <v>36</v>
      </c>
      <c r="S144" s="1" t="s">
        <v>29</v>
      </c>
      <c r="T144" s="1" t="s">
        <v>37</v>
      </c>
      <c r="U144" s="1" t="s">
        <v>38</v>
      </c>
      <c r="V144" s="1" t="s">
        <v>39</v>
      </c>
    </row>
    <row r="145" spans="1:22" x14ac:dyDescent="0.2">
      <c r="A145" s="7">
        <v>365.28</v>
      </c>
      <c r="B145" s="1" t="s">
        <v>20</v>
      </c>
      <c r="C145" s="1" t="s">
        <v>21</v>
      </c>
      <c r="D145" s="1" t="s">
        <v>88</v>
      </c>
      <c r="E145" s="1" t="s">
        <v>23</v>
      </c>
      <c r="F145" s="1" t="s">
        <v>24</v>
      </c>
      <c r="G145" s="1" t="s">
        <v>25</v>
      </c>
      <c r="H145" s="1" t="s">
        <v>26</v>
      </c>
      <c r="I145" s="1" t="s">
        <v>366</v>
      </c>
      <c r="J145" s="1" t="s">
        <v>28</v>
      </c>
      <c r="K145" s="1" t="s">
        <v>29</v>
      </c>
      <c r="L145" s="1" t="s">
        <v>30</v>
      </c>
      <c r="M145" s="1" t="s">
        <v>367</v>
      </c>
      <c r="N145" s="1" t="s">
        <v>46</v>
      </c>
      <c r="O145" s="1" t="s">
        <v>33</v>
      </c>
      <c r="P145" s="1" t="s">
        <v>34</v>
      </c>
      <c r="Q145" s="1" t="s">
        <v>35</v>
      </c>
      <c r="R145" s="1" t="s">
        <v>36</v>
      </c>
      <c r="S145" s="1" t="s">
        <v>29</v>
      </c>
      <c r="T145" s="1" t="s">
        <v>37</v>
      </c>
      <c r="U145" s="1" t="s">
        <v>38</v>
      </c>
      <c r="V145" s="1" t="s">
        <v>39</v>
      </c>
    </row>
    <row r="146" spans="1:22" x14ac:dyDescent="0.2">
      <c r="A146" s="7">
        <v>365.25</v>
      </c>
      <c r="B146" s="1" t="s">
        <v>20</v>
      </c>
      <c r="C146" s="1" t="s">
        <v>21</v>
      </c>
      <c r="D146" s="1" t="s">
        <v>88</v>
      </c>
      <c r="E146" s="1" t="s">
        <v>23</v>
      </c>
      <c r="F146" s="1" t="s">
        <v>24</v>
      </c>
      <c r="G146" s="1" t="s">
        <v>25</v>
      </c>
      <c r="H146" s="1" t="s">
        <v>26</v>
      </c>
      <c r="I146" s="1" t="s">
        <v>368</v>
      </c>
      <c r="J146" s="1" t="s">
        <v>28</v>
      </c>
      <c r="K146" s="1" t="s">
        <v>29</v>
      </c>
      <c r="L146" s="1" t="s">
        <v>30</v>
      </c>
      <c r="M146" s="1" t="s">
        <v>369</v>
      </c>
      <c r="N146" s="1" t="s">
        <v>46</v>
      </c>
      <c r="O146" s="1" t="s">
        <v>33</v>
      </c>
      <c r="P146" s="1" t="s">
        <v>34</v>
      </c>
      <c r="Q146" s="1" t="s">
        <v>35</v>
      </c>
      <c r="R146" s="1" t="s">
        <v>36</v>
      </c>
      <c r="S146" s="1" t="s">
        <v>29</v>
      </c>
      <c r="T146" s="1" t="s">
        <v>37</v>
      </c>
      <c r="U146" s="1" t="s">
        <v>38</v>
      </c>
      <c r="V146" s="1" t="s">
        <v>39</v>
      </c>
    </row>
    <row r="147" spans="1:22" x14ac:dyDescent="0.2">
      <c r="A147" s="7">
        <v>90</v>
      </c>
      <c r="B147" s="1" t="s">
        <v>20</v>
      </c>
      <c r="C147" s="1" t="s">
        <v>21</v>
      </c>
      <c r="D147" s="1" t="s">
        <v>22</v>
      </c>
      <c r="E147" s="1" t="s">
        <v>23</v>
      </c>
      <c r="F147" s="1" t="s">
        <v>24</v>
      </c>
      <c r="G147" s="1" t="s">
        <v>25</v>
      </c>
      <c r="H147" s="1" t="s">
        <v>26</v>
      </c>
      <c r="I147" s="1" t="s">
        <v>370</v>
      </c>
      <c r="J147" s="1" t="s">
        <v>28</v>
      </c>
      <c r="K147" s="1" t="s">
        <v>29</v>
      </c>
      <c r="L147" s="1" t="s">
        <v>30</v>
      </c>
      <c r="M147" s="1" t="s">
        <v>371</v>
      </c>
      <c r="N147" s="1" t="s">
        <v>46</v>
      </c>
      <c r="O147" s="1" t="s">
        <v>33</v>
      </c>
      <c r="P147" s="1" t="s">
        <v>34</v>
      </c>
      <c r="Q147" s="1" t="s">
        <v>35</v>
      </c>
      <c r="R147" s="1" t="s">
        <v>81</v>
      </c>
      <c r="S147" s="1" t="s">
        <v>29</v>
      </c>
      <c r="T147" s="1" t="s">
        <v>37</v>
      </c>
      <c r="U147" s="1" t="s">
        <v>38</v>
      </c>
      <c r="V147" s="1" t="s">
        <v>39</v>
      </c>
    </row>
    <row r="148" spans="1:22" x14ac:dyDescent="0.2">
      <c r="A148" s="7">
        <v>90</v>
      </c>
      <c r="B148" s="1" t="s">
        <v>20</v>
      </c>
      <c r="C148" s="1" t="s">
        <v>21</v>
      </c>
      <c r="D148" s="1" t="s">
        <v>243</v>
      </c>
      <c r="E148" s="1" t="s">
        <v>23</v>
      </c>
      <c r="F148" s="1" t="s">
        <v>24</v>
      </c>
      <c r="G148" s="1" t="s">
        <v>25</v>
      </c>
      <c r="H148" s="1" t="s">
        <v>26</v>
      </c>
      <c r="I148" s="1" t="s">
        <v>372</v>
      </c>
      <c r="J148" s="1" t="s">
        <v>28</v>
      </c>
      <c r="K148" s="1" t="s">
        <v>29</v>
      </c>
      <c r="L148" s="1" t="s">
        <v>30</v>
      </c>
      <c r="M148" s="1" t="s">
        <v>373</v>
      </c>
      <c r="N148" s="1" t="s">
        <v>46</v>
      </c>
      <c r="O148" s="1" t="s">
        <v>33</v>
      </c>
      <c r="P148" s="1" t="s">
        <v>34</v>
      </c>
      <c r="Q148" s="1" t="s">
        <v>35</v>
      </c>
      <c r="R148" s="1" t="s">
        <v>193</v>
      </c>
      <c r="S148" s="1" t="s">
        <v>29</v>
      </c>
      <c r="T148" s="1" t="s">
        <v>37</v>
      </c>
      <c r="U148" s="1" t="s">
        <v>38</v>
      </c>
      <c r="V148" s="1" t="s">
        <v>39</v>
      </c>
    </row>
    <row r="149" spans="1:22" x14ac:dyDescent="0.2">
      <c r="A149" s="7">
        <v>365.25</v>
      </c>
      <c r="B149" s="1" t="s">
        <v>20</v>
      </c>
      <c r="C149" s="1" t="s">
        <v>21</v>
      </c>
      <c r="D149" s="1" t="s">
        <v>88</v>
      </c>
      <c r="E149" s="1" t="s">
        <v>23</v>
      </c>
      <c r="F149" s="1" t="s">
        <v>24</v>
      </c>
      <c r="G149" s="1" t="s">
        <v>25</v>
      </c>
      <c r="H149" s="1" t="s">
        <v>26</v>
      </c>
      <c r="I149" s="1" t="s">
        <v>374</v>
      </c>
      <c r="J149" s="1" t="s">
        <v>28</v>
      </c>
      <c r="K149" s="1" t="s">
        <v>29</v>
      </c>
      <c r="L149" s="1" t="s">
        <v>30</v>
      </c>
      <c r="M149" s="1" t="s">
        <v>375</v>
      </c>
      <c r="N149" s="1" t="s">
        <v>46</v>
      </c>
      <c r="O149" s="1" t="s">
        <v>33</v>
      </c>
      <c r="P149" s="1" t="s">
        <v>34</v>
      </c>
      <c r="Q149" s="1" t="s">
        <v>35</v>
      </c>
      <c r="R149" s="1" t="s">
        <v>81</v>
      </c>
      <c r="S149" s="1" t="s">
        <v>29</v>
      </c>
      <c r="T149" s="1" t="s">
        <v>37</v>
      </c>
      <c r="U149" s="1" t="s">
        <v>38</v>
      </c>
      <c r="V149" s="1" t="s">
        <v>39</v>
      </c>
    </row>
    <row r="150" spans="1:22" x14ac:dyDescent="0.2">
      <c r="A150" s="7">
        <v>365.25</v>
      </c>
      <c r="B150" s="1" t="s">
        <v>20</v>
      </c>
      <c r="C150" s="1" t="s">
        <v>21</v>
      </c>
      <c r="D150" s="1" t="s">
        <v>88</v>
      </c>
      <c r="E150" s="1" t="s">
        <v>23</v>
      </c>
      <c r="F150" s="1" t="s">
        <v>24</v>
      </c>
      <c r="G150" s="1" t="s">
        <v>25</v>
      </c>
      <c r="H150" s="1" t="s">
        <v>26</v>
      </c>
      <c r="I150" s="1" t="s">
        <v>376</v>
      </c>
      <c r="J150" s="1" t="s">
        <v>28</v>
      </c>
      <c r="K150" s="1" t="s">
        <v>29</v>
      </c>
      <c r="L150" s="1" t="s">
        <v>30</v>
      </c>
      <c r="M150" s="1" t="s">
        <v>377</v>
      </c>
      <c r="N150" s="1" t="s">
        <v>46</v>
      </c>
      <c r="O150" s="1" t="s">
        <v>33</v>
      </c>
      <c r="P150" s="1" t="s">
        <v>34</v>
      </c>
      <c r="Q150" s="1" t="s">
        <v>35</v>
      </c>
      <c r="R150" s="1" t="s">
        <v>36</v>
      </c>
      <c r="S150" s="1" t="s">
        <v>29</v>
      </c>
      <c r="T150" s="1" t="s">
        <v>37</v>
      </c>
      <c r="U150" s="1" t="s">
        <v>38</v>
      </c>
      <c r="V150" s="1" t="s">
        <v>39</v>
      </c>
    </row>
    <row r="151" spans="1:22" x14ac:dyDescent="0.2">
      <c r="A151" s="7">
        <v>243.5</v>
      </c>
      <c r="B151" s="1" t="s">
        <v>20</v>
      </c>
      <c r="C151" s="1" t="s">
        <v>21</v>
      </c>
      <c r="D151" s="1" t="s">
        <v>96</v>
      </c>
      <c r="E151" s="1" t="s">
        <v>23</v>
      </c>
      <c r="F151" s="1" t="s">
        <v>24</v>
      </c>
      <c r="G151" s="1" t="s">
        <v>25</v>
      </c>
      <c r="H151" s="1" t="s">
        <v>26</v>
      </c>
      <c r="I151" s="1" t="s">
        <v>378</v>
      </c>
      <c r="J151" s="1" t="s">
        <v>28</v>
      </c>
      <c r="K151" s="1" t="s">
        <v>29</v>
      </c>
      <c r="L151" s="1" t="s">
        <v>30</v>
      </c>
      <c r="M151" s="1" t="s">
        <v>379</v>
      </c>
      <c r="N151" s="1" t="s">
        <v>46</v>
      </c>
      <c r="O151" s="1" t="s">
        <v>33</v>
      </c>
      <c r="P151" s="1" t="s">
        <v>34</v>
      </c>
      <c r="Q151" s="1" t="s">
        <v>35</v>
      </c>
      <c r="R151" s="1" t="s">
        <v>36</v>
      </c>
      <c r="S151" s="1" t="s">
        <v>29</v>
      </c>
      <c r="T151" s="1" t="s">
        <v>37</v>
      </c>
      <c r="U151" s="1" t="s">
        <v>38</v>
      </c>
      <c r="V151" s="1" t="s">
        <v>39</v>
      </c>
    </row>
    <row r="152" spans="1:22" x14ac:dyDescent="0.2">
      <c r="A152" s="7">
        <v>107.25</v>
      </c>
      <c r="B152" s="1" t="s">
        <v>20</v>
      </c>
      <c r="C152" s="1" t="s">
        <v>21</v>
      </c>
      <c r="D152" s="1" t="s">
        <v>22</v>
      </c>
      <c r="E152" s="1" t="s">
        <v>23</v>
      </c>
      <c r="F152" s="1" t="s">
        <v>24</v>
      </c>
      <c r="G152" s="1" t="s">
        <v>25</v>
      </c>
      <c r="H152" s="1" t="s">
        <v>26</v>
      </c>
      <c r="I152" s="1" t="s">
        <v>380</v>
      </c>
      <c r="J152" s="1" t="s">
        <v>28</v>
      </c>
      <c r="K152" s="1" t="s">
        <v>29</v>
      </c>
      <c r="L152" s="1" t="s">
        <v>30</v>
      </c>
      <c r="M152" s="1" t="s">
        <v>381</v>
      </c>
      <c r="N152" s="1" t="s">
        <v>46</v>
      </c>
      <c r="O152" s="1" t="s">
        <v>33</v>
      </c>
      <c r="P152" s="1" t="s">
        <v>34</v>
      </c>
      <c r="Q152" s="1" t="s">
        <v>35</v>
      </c>
      <c r="R152" s="1" t="s">
        <v>36</v>
      </c>
      <c r="S152" s="1" t="s">
        <v>29</v>
      </c>
      <c r="T152" s="1" t="s">
        <v>37</v>
      </c>
      <c r="U152" s="1" t="s">
        <v>38</v>
      </c>
      <c r="V152" s="1" t="s">
        <v>39</v>
      </c>
    </row>
    <row r="153" spans="1:22" x14ac:dyDescent="0.2">
      <c r="A153" s="7">
        <v>243.5</v>
      </c>
      <c r="B153" s="1" t="s">
        <v>20</v>
      </c>
      <c r="C153" s="1" t="s">
        <v>21</v>
      </c>
      <c r="D153" s="1" t="s">
        <v>96</v>
      </c>
      <c r="E153" s="1" t="s">
        <v>23</v>
      </c>
      <c r="F153" s="1" t="s">
        <v>24</v>
      </c>
      <c r="G153" s="1" t="s">
        <v>25</v>
      </c>
      <c r="H153" s="1" t="s">
        <v>26</v>
      </c>
      <c r="I153" s="1" t="s">
        <v>382</v>
      </c>
      <c r="J153" s="1" t="s">
        <v>28</v>
      </c>
      <c r="K153" s="1" t="s">
        <v>29</v>
      </c>
      <c r="L153" s="1" t="s">
        <v>30</v>
      </c>
      <c r="M153" s="1" t="s">
        <v>383</v>
      </c>
      <c r="N153" s="1" t="s">
        <v>46</v>
      </c>
      <c r="O153" s="1" t="s">
        <v>33</v>
      </c>
      <c r="P153" s="1" t="s">
        <v>34</v>
      </c>
      <c r="Q153" s="1" t="s">
        <v>35</v>
      </c>
      <c r="R153" s="1" t="s">
        <v>36</v>
      </c>
      <c r="S153" s="1" t="s">
        <v>29</v>
      </c>
      <c r="T153" s="1" t="s">
        <v>37</v>
      </c>
      <c r="U153" s="1" t="s">
        <v>38</v>
      </c>
      <c r="V153" s="1" t="s">
        <v>39</v>
      </c>
    </row>
    <row r="154" spans="1:22" x14ac:dyDescent="0.2">
      <c r="A154" s="7">
        <v>107.25</v>
      </c>
      <c r="B154" s="1" t="s">
        <v>20</v>
      </c>
      <c r="C154" s="1" t="s">
        <v>21</v>
      </c>
      <c r="D154" s="1" t="s">
        <v>22</v>
      </c>
      <c r="E154" s="1" t="s">
        <v>23</v>
      </c>
      <c r="F154" s="1" t="s">
        <v>24</v>
      </c>
      <c r="G154" s="1" t="s">
        <v>25</v>
      </c>
      <c r="H154" s="1" t="s">
        <v>26</v>
      </c>
      <c r="I154" s="1" t="s">
        <v>384</v>
      </c>
      <c r="J154" s="1" t="s">
        <v>28</v>
      </c>
      <c r="K154" s="1" t="s">
        <v>29</v>
      </c>
      <c r="L154" s="1" t="s">
        <v>30</v>
      </c>
      <c r="M154" s="1" t="s">
        <v>385</v>
      </c>
      <c r="N154" s="1" t="s">
        <v>46</v>
      </c>
      <c r="O154" s="1" t="s">
        <v>33</v>
      </c>
      <c r="P154" s="1" t="s">
        <v>34</v>
      </c>
      <c r="Q154" s="1" t="s">
        <v>35</v>
      </c>
      <c r="R154" s="1" t="s">
        <v>36</v>
      </c>
      <c r="S154" s="1" t="s">
        <v>29</v>
      </c>
      <c r="T154" s="1" t="s">
        <v>37</v>
      </c>
      <c r="U154" s="1" t="s">
        <v>38</v>
      </c>
      <c r="V154" s="1" t="s">
        <v>39</v>
      </c>
    </row>
    <row r="155" spans="1:22" x14ac:dyDescent="0.2">
      <c r="A155" s="7">
        <v>53.63</v>
      </c>
      <c r="B155" s="1" t="s">
        <v>20</v>
      </c>
      <c r="C155" s="1" t="s">
        <v>21</v>
      </c>
      <c r="D155" s="1" t="s">
        <v>22</v>
      </c>
      <c r="E155" s="1" t="s">
        <v>23</v>
      </c>
      <c r="F155" s="1" t="s">
        <v>24</v>
      </c>
      <c r="G155" s="1" t="s">
        <v>25</v>
      </c>
      <c r="H155" s="1" t="s">
        <v>26</v>
      </c>
      <c r="I155" s="1" t="s">
        <v>386</v>
      </c>
      <c r="J155" s="1" t="s">
        <v>28</v>
      </c>
      <c r="K155" s="1" t="s">
        <v>29</v>
      </c>
      <c r="L155" s="1" t="s">
        <v>30</v>
      </c>
      <c r="M155" s="1" t="s">
        <v>387</v>
      </c>
      <c r="N155" s="1" t="s">
        <v>46</v>
      </c>
      <c r="O155" s="1" t="s">
        <v>33</v>
      </c>
      <c r="P155" s="1" t="s">
        <v>34</v>
      </c>
      <c r="Q155" s="1" t="s">
        <v>35</v>
      </c>
      <c r="R155" s="1" t="s">
        <v>36</v>
      </c>
      <c r="S155" s="1" t="s">
        <v>29</v>
      </c>
      <c r="T155" s="1" t="s">
        <v>37</v>
      </c>
      <c r="U155" s="1" t="s">
        <v>38</v>
      </c>
      <c r="V155" s="1" t="s">
        <v>39</v>
      </c>
    </row>
    <row r="156" spans="1:22" x14ac:dyDescent="0.2">
      <c r="A156" s="7">
        <v>214.5</v>
      </c>
      <c r="B156" s="1" t="s">
        <v>20</v>
      </c>
      <c r="C156" s="1" t="s">
        <v>21</v>
      </c>
      <c r="D156" s="1" t="s">
        <v>22</v>
      </c>
      <c r="E156" s="1" t="s">
        <v>23</v>
      </c>
      <c r="F156" s="1" t="s">
        <v>24</v>
      </c>
      <c r="G156" s="1" t="s">
        <v>25</v>
      </c>
      <c r="H156" s="1" t="s">
        <v>26</v>
      </c>
      <c r="I156" s="1" t="s">
        <v>388</v>
      </c>
      <c r="J156" s="1" t="s">
        <v>28</v>
      </c>
      <c r="K156" s="1" t="s">
        <v>29</v>
      </c>
      <c r="L156" s="1" t="s">
        <v>30</v>
      </c>
      <c r="M156" s="1" t="s">
        <v>389</v>
      </c>
      <c r="N156" s="1" t="s">
        <v>46</v>
      </c>
      <c r="O156" s="1" t="s">
        <v>33</v>
      </c>
      <c r="P156" s="1" t="s">
        <v>34</v>
      </c>
      <c r="Q156" s="1" t="s">
        <v>35</v>
      </c>
      <c r="R156" s="1" t="s">
        <v>36</v>
      </c>
      <c r="S156" s="1" t="s">
        <v>29</v>
      </c>
      <c r="T156" s="1" t="s">
        <v>37</v>
      </c>
      <c r="U156" s="1" t="s">
        <v>38</v>
      </c>
      <c r="V156" s="1" t="s">
        <v>39</v>
      </c>
    </row>
    <row r="157" spans="1:22" x14ac:dyDescent="0.2">
      <c r="A157" s="7">
        <v>121.75</v>
      </c>
      <c r="B157" s="1" t="s">
        <v>20</v>
      </c>
      <c r="C157" s="1" t="s">
        <v>21</v>
      </c>
      <c r="D157" s="1" t="s">
        <v>22</v>
      </c>
      <c r="E157" s="1" t="s">
        <v>23</v>
      </c>
      <c r="F157" s="1" t="s">
        <v>24</v>
      </c>
      <c r="G157" s="1" t="s">
        <v>25</v>
      </c>
      <c r="H157" s="1" t="s">
        <v>26</v>
      </c>
      <c r="I157" s="1" t="s">
        <v>390</v>
      </c>
      <c r="J157" s="1" t="s">
        <v>28</v>
      </c>
      <c r="K157" s="1" t="s">
        <v>29</v>
      </c>
      <c r="L157" s="1" t="s">
        <v>30</v>
      </c>
      <c r="M157" s="1" t="s">
        <v>391</v>
      </c>
      <c r="N157" s="1" t="s">
        <v>46</v>
      </c>
      <c r="O157" s="1" t="s">
        <v>33</v>
      </c>
      <c r="P157" s="1" t="s">
        <v>34</v>
      </c>
      <c r="Q157" s="1" t="s">
        <v>35</v>
      </c>
      <c r="R157" s="1" t="s">
        <v>81</v>
      </c>
      <c r="S157" s="1" t="s">
        <v>29</v>
      </c>
      <c r="T157" s="1" t="s">
        <v>37</v>
      </c>
      <c r="U157" s="1" t="s">
        <v>38</v>
      </c>
      <c r="V157" s="1" t="s">
        <v>39</v>
      </c>
    </row>
    <row r="158" spans="1:22" x14ac:dyDescent="0.2">
      <c r="A158" s="7">
        <v>198.18</v>
      </c>
      <c r="B158" s="1" t="s">
        <v>20</v>
      </c>
      <c r="C158" s="1" t="s">
        <v>21</v>
      </c>
      <c r="D158" s="1" t="s">
        <v>22</v>
      </c>
      <c r="E158" s="1" t="s">
        <v>23</v>
      </c>
      <c r="F158" s="1" t="s">
        <v>24</v>
      </c>
      <c r="G158" s="1" t="s">
        <v>25</v>
      </c>
      <c r="H158" s="1" t="s">
        <v>26</v>
      </c>
      <c r="I158" s="1" t="s">
        <v>392</v>
      </c>
      <c r="J158" s="1" t="s">
        <v>28</v>
      </c>
      <c r="K158" s="1" t="s">
        <v>29</v>
      </c>
      <c r="L158" s="1" t="s">
        <v>30</v>
      </c>
      <c r="M158" s="1" t="s">
        <v>393</v>
      </c>
      <c r="N158" s="1" t="s">
        <v>46</v>
      </c>
      <c r="O158" s="1" t="s">
        <v>33</v>
      </c>
      <c r="P158" s="1" t="s">
        <v>34</v>
      </c>
      <c r="Q158" s="1" t="s">
        <v>35</v>
      </c>
      <c r="R158" s="1" t="s">
        <v>81</v>
      </c>
      <c r="S158" s="1" t="s">
        <v>29</v>
      </c>
      <c r="T158" s="1" t="s">
        <v>37</v>
      </c>
      <c r="U158" s="1" t="s">
        <v>38</v>
      </c>
      <c r="V158" s="1" t="s">
        <v>39</v>
      </c>
    </row>
    <row r="159" spans="1:22" x14ac:dyDescent="0.2">
      <c r="A159" s="7">
        <v>0</v>
      </c>
      <c r="B159" s="1" t="s">
        <v>20</v>
      </c>
      <c r="D159" s="1" t="s">
        <v>120</v>
      </c>
      <c r="G159" s="1" t="s">
        <v>25</v>
      </c>
      <c r="I159" s="1" t="s">
        <v>394</v>
      </c>
      <c r="K159" s="1" t="s">
        <v>29</v>
      </c>
      <c r="L159" s="1" t="s">
        <v>29</v>
      </c>
      <c r="N159" s="1" t="s">
        <v>32</v>
      </c>
      <c r="R159" s="1" t="s">
        <v>81</v>
      </c>
      <c r="S159" s="1" t="s">
        <v>29</v>
      </c>
      <c r="V159" s="1" t="s">
        <v>39</v>
      </c>
    </row>
    <row r="160" spans="1:22" x14ac:dyDescent="0.2">
      <c r="A160" s="7">
        <v>100</v>
      </c>
      <c r="B160" s="1" t="s">
        <v>42</v>
      </c>
      <c r="C160" s="1" t="s">
        <v>21</v>
      </c>
      <c r="D160" s="1" t="s">
        <v>43</v>
      </c>
      <c r="E160" s="1" t="s">
        <v>23</v>
      </c>
      <c r="F160" s="1" t="s">
        <v>24</v>
      </c>
      <c r="G160" s="1" t="s">
        <v>25</v>
      </c>
      <c r="H160" s="1" t="s">
        <v>26</v>
      </c>
      <c r="I160" s="1" t="s">
        <v>395</v>
      </c>
      <c r="J160" s="1" t="s">
        <v>28</v>
      </c>
      <c r="K160" s="1" t="s">
        <v>29</v>
      </c>
      <c r="L160" s="1" t="s">
        <v>30</v>
      </c>
      <c r="M160" s="1" t="s">
        <v>396</v>
      </c>
      <c r="N160" s="1" t="s">
        <v>46</v>
      </c>
      <c r="O160" s="1" t="s">
        <v>33</v>
      </c>
      <c r="P160" s="1" t="s">
        <v>34</v>
      </c>
      <c r="Q160" s="1" t="s">
        <v>35</v>
      </c>
      <c r="R160" s="1" t="s">
        <v>36</v>
      </c>
      <c r="S160" s="1" t="s">
        <v>29</v>
      </c>
      <c r="T160" s="1" t="s">
        <v>37</v>
      </c>
      <c r="U160" s="1" t="s">
        <v>38</v>
      </c>
      <c r="V160" s="1" t="s">
        <v>39</v>
      </c>
    </row>
    <row r="161" spans="1:22" x14ac:dyDescent="0.2">
      <c r="A161" s="7">
        <v>100</v>
      </c>
      <c r="B161" s="1" t="s">
        <v>20</v>
      </c>
      <c r="C161" s="1" t="s">
        <v>21</v>
      </c>
      <c r="D161" s="1" t="s">
        <v>43</v>
      </c>
      <c r="E161" s="1" t="s">
        <v>23</v>
      </c>
      <c r="F161" s="1" t="s">
        <v>24</v>
      </c>
      <c r="G161" s="1" t="s">
        <v>25</v>
      </c>
      <c r="H161" s="1" t="s">
        <v>26</v>
      </c>
      <c r="I161" s="1" t="s">
        <v>397</v>
      </c>
      <c r="J161" s="1" t="s">
        <v>28</v>
      </c>
      <c r="K161" s="1" t="s">
        <v>29</v>
      </c>
      <c r="L161" s="1" t="s">
        <v>30</v>
      </c>
      <c r="M161" s="1" t="s">
        <v>398</v>
      </c>
      <c r="N161" s="1" t="s">
        <v>46</v>
      </c>
      <c r="O161" s="1" t="s">
        <v>33</v>
      </c>
      <c r="P161" s="1" t="s">
        <v>34</v>
      </c>
      <c r="Q161" s="1" t="s">
        <v>35</v>
      </c>
      <c r="R161" s="1" t="s">
        <v>36</v>
      </c>
      <c r="S161" s="1" t="s">
        <v>29</v>
      </c>
      <c r="T161" s="1" t="s">
        <v>37</v>
      </c>
      <c r="U161" s="1" t="s">
        <v>38</v>
      </c>
      <c r="V161" s="1" t="s">
        <v>39</v>
      </c>
    </row>
    <row r="162" spans="1:22" x14ac:dyDescent="0.2">
      <c r="A162" s="7">
        <v>182.63</v>
      </c>
      <c r="B162" s="1" t="s">
        <v>20</v>
      </c>
      <c r="C162" s="1" t="s">
        <v>21</v>
      </c>
      <c r="D162" s="1" t="s">
        <v>22</v>
      </c>
      <c r="E162" s="1" t="s">
        <v>23</v>
      </c>
      <c r="F162" s="1" t="s">
        <v>24</v>
      </c>
      <c r="G162" s="1" t="s">
        <v>25</v>
      </c>
      <c r="H162" s="1" t="s">
        <v>26</v>
      </c>
      <c r="I162" s="1" t="s">
        <v>399</v>
      </c>
      <c r="J162" s="1" t="s">
        <v>28</v>
      </c>
      <c r="K162" s="1" t="s">
        <v>29</v>
      </c>
      <c r="L162" s="1" t="s">
        <v>30</v>
      </c>
      <c r="M162" s="1" t="s">
        <v>400</v>
      </c>
      <c r="N162" s="1" t="s">
        <v>46</v>
      </c>
      <c r="O162" s="1" t="s">
        <v>33</v>
      </c>
      <c r="P162" s="1" t="s">
        <v>34</v>
      </c>
      <c r="Q162" s="1" t="s">
        <v>35</v>
      </c>
      <c r="R162" s="1" t="s">
        <v>36</v>
      </c>
      <c r="S162" s="1" t="s">
        <v>29</v>
      </c>
      <c r="T162" s="1" t="s">
        <v>37</v>
      </c>
      <c r="U162" s="1" t="s">
        <v>38</v>
      </c>
      <c r="V162" s="1" t="s">
        <v>39</v>
      </c>
    </row>
    <row r="163" spans="1:22" x14ac:dyDescent="0.2">
      <c r="A163" s="7">
        <v>100</v>
      </c>
      <c r="B163" s="1" t="s">
        <v>20</v>
      </c>
      <c r="C163" s="1" t="s">
        <v>21</v>
      </c>
      <c r="D163" s="1" t="s">
        <v>43</v>
      </c>
      <c r="E163" s="1" t="s">
        <v>23</v>
      </c>
      <c r="F163" s="1" t="s">
        <v>24</v>
      </c>
      <c r="G163" s="1" t="s">
        <v>25</v>
      </c>
      <c r="H163" s="1" t="s">
        <v>26</v>
      </c>
      <c r="I163" s="1" t="s">
        <v>401</v>
      </c>
      <c r="J163" s="1" t="s">
        <v>28</v>
      </c>
      <c r="K163" s="1" t="s">
        <v>29</v>
      </c>
      <c r="L163" s="1" t="s">
        <v>30</v>
      </c>
      <c r="M163" s="1" t="s">
        <v>402</v>
      </c>
      <c r="N163" s="1" t="s">
        <v>46</v>
      </c>
      <c r="O163" s="1" t="s">
        <v>33</v>
      </c>
      <c r="P163" s="1" t="s">
        <v>34</v>
      </c>
      <c r="Q163" s="1" t="s">
        <v>35</v>
      </c>
      <c r="R163" s="1" t="s">
        <v>36</v>
      </c>
      <c r="S163" s="1" t="s">
        <v>29</v>
      </c>
      <c r="T163" s="1" t="s">
        <v>37</v>
      </c>
      <c r="U163" s="1" t="s">
        <v>38</v>
      </c>
      <c r="V163" s="1" t="s">
        <v>39</v>
      </c>
    </row>
    <row r="164" spans="1:22" x14ac:dyDescent="0.2">
      <c r="A164" s="7">
        <v>123.75</v>
      </c>
      <c r="B164" s="1" t="s">
        <v>20</v>
      </c>
      <c r="C164" s="1" t="s">
        <v>21</v>
      </c>
      <c r="D164" s="1" t="s">
        <v>22</v>
      </c>
      <c r="E164" s="1" t="s">
        <v>23</v>
      </c>
      <c r="F164" s="1" t="s">
        <v>24</v>
      </c>
      <c r="G164" s="1" t="s">
        <v>25</v>
      </c>
      <c r="H164" s="1" t="s">
        <v>26</v>
      </c>
      <c r="I164" s="1" t="s">
        <v>403</v>
      </c>
      <c r="J164" s="1" t="s">
        <v>28</v>
      </c>
      <c r="K164" s="1" t="s">
        <v>29</v>
      </c>
      <c r="L164" s="1" t="s">
        <v>30</v>
      </c>
      <c r="M164" s="1" t="s">
        <v>404</v>
      </c>
      <c r="N164" s="1" t="s">
        <v>46</v>
      </c>
      <c r="O164" s="1" t="s">
        <v>33</v>
      </c>
      <c r="P164" s="1" t="s">
        <v>34</v>
      </c>
      <c r="Q164" s="1" t="s">
        <v>35</v>
      </c>
      <c r="R164" s="1" t="s">
        <v>81</v>
      </c>
      <c r="S164" s="1" t="s">
        <v>29</v>
      </c>
      <c r="T164" s="1" t="s">
        <v>37</v>
      </c>
      <c r="U164" s="1" t="s">
        <v>38</v>
      </c>
      <c r="V164" s="1" t="s">
        <v>39</v>
      </c>
    </row>
    <row r="165" spans="1:22" x14ac:dyDescent="0.2">
      <c r="A165" s="7">
        <v>124.76</v>
      </c>
      <c r="B165" s="1" t="s">
        <v>20</v>
      </c>
      <c r="C165" s="1" t="s">
        <v>21</v>
      </c>
      <c r="D165" s="1" t="s">
        <v>57</v>
      </c>
      <c r="E165" s="1" t="s">
        <v>23</v>
      </c>
      <c r="F165" s="1" t="s">
        <v>24</v>
      </c>
      <c r="G165" s="1" t="s">
        <v>25</v>
      </c>
      <c r="H165" s="1" t="s">
        <v>26</v>
      </c>
      <c r="I165" s="1" t="s">
        <v>405</v>
      </c>
      <c r="J165" s="1" t="s">
        <v>28</v>
      </c>
      <c r="K165" s="1" t="s">
        <v>29</v>
      </c>
      <c r="L165" s="1" t="s">
        <v>30</v>
      </c>
      <c r="M165" s="1" t="s">
        <v>406</v>
      </c>
      <c r="N165" s="1" t="s">
        <v>46</v>
      </c>
      <c r="O165" s="1" t="s">
        <v>33</v>
      </c>
      <c r="P165" s="1" t="s">
        <v>34</v>
      </c>
      <c r="Q165" s="1" t="s">
        <v>35</v>
      </c>
      <c r="R165" s="1" t="s">
        <v>36</v>
      </c>
      <c r="S165" s="1" t="s">
        <v>29</v>
      </c>
      <c r="T165" s="1" t="s">
        <v>37</v>
      </c>
      <c r="U165" s="1" t="s">
        <v>38</v>
      </c>
      <c r="V165" s="1" t="s">
        <v>39</v>
      </c>
    </row>
    <row r="166" spans="1:22" x14ac:dyDescent="0.2">
      <c r="A166" s="7">
        <v>140</v>
      </c>
      <c r="B166" s="1" t="s">
        <v>20</v>
      </c>
      <c r="C166" s="1" t="s">
        <v>21</v>
      </c>
      <c r="D166" s="1" t="s">
        <v>22</v>
      </c>
      <c r="E166" s="1" t="s">
        <v>23</v>
      </c>
      <c r="F166" s="1" t="s">
        <v>24</v>
      </c>
      <c r="G166" s="1" t="s">
        <v>25</v>
      </c>
      <c r="H166" s="1" t="s">
        <v>26</v>
      </c>
      <c r="I166" s="1" t="s">
        <v>407</v>
      </c>
      <c r="J166" s="1" t="s">
        <v>28</v>
      </c>
      <c r="K166" s="1" t="s">
        <v>29</v>
      </c>
      <c r="L166" s="1" t="s">
        <v>30</v>
      </c>
      <c r="M166" s="1" t="s">
        <v>408</v>
      </c>
      <c r="N166" s="1" t="s">
        <v>46</v>
      </c>
      <c r="O166" s="1" t="s">
        <v>33</v>
      </c>
      <c r="P166" s="1" t="s">
        <v>34</v>
      </c>
      <c r="Q166" s="1" t="s">
        <v>35</v>
      </c>
      <c r="R166" s="1" t="s">
        <v>81</v>
      </c>
      <c r="S166" s="1" t="s">
        <v>29</v>
      </c>
      <c r="T166" s="1" t="s">
        <v>37</v>
      </c>
      <c r="U166" s="1" t="s">
        <v>38</v>
      </c>
      <c r="V166" s="1" t="s">
        <v>39</v>
      </c>
    </row>
    <row r="167" spans="1:22" x14ac:dyDescent="0.2">
      <c r="A167" s="7">
        <v>117.25</v>
      </c>
      <c r="B167" s="1" t="s">
        <v>20</v>
      </c>
      <c r="C167" s="1" t="s">
        <v>21</v>
      </c>
      <c r="D167" s="1" t="s">
        <v>22</v>
      </c>
      <c r="E167" s="1" t="s">
        <v>23</v>
      </c>
      <c r="F167" s="1" t="s">
        <v>24</v>
      </c>
      <c r="G167" s="1" t="s">
        <v>25</v>
      </c>
      <c r="H167" s="1" t="s">
        <v>26</v>
      </c>
      <c r="I167" s="1" t="s">
        <v>409</v>
      </c>
      <c r="J167" s="1" t="s">
        <v>28</v>
      </c>
      <c r="K167" s="1" t="s">
        <v>29</v>
      </c>
      <c r="L167" s="1" t="s">
        <v>30</v>
      </c>
      <c r="M167" s="1" t="s">
        <v>410</v>
      </c>
      <c r="N167" s="1" t="s">
        <v>46</v>
      </c>
      <c r="O167" s="1" t="s">
        <v>33</v>
      </c>
      <c r="P167" s="1" t="s">
        <v>34</v>
      </c>
      <c r="Q167" s="1" t="s">
        <v>35</v>
      </c>
      <c r="R167" s="1" t="s">
        <v>81</v>
      </c>
      <c r="S167" s="1" t="s">
        <v>29</v>
      </c>
      <c r="T167" s="1" t="s">
        <v>37</v>
      </c>
      <c r="U167" s="1" t="s">
        <v>38</v>
      </c>
      <c r="V167" s="1" t="s">
        <v>39</v>
      </c>
    </row>
    <row r="168" spans="1:22" x14ac:dyDescent="0.2">
      <c r="A168" s="7">
        <v>121.75</v>
      </c>
      <c r="B168" s="1" t="s">
        <v>20</v>
      </c>
      <c r="C168" s="1" t="s">
        <v>21</v>
      </c>
      <c r="D168" s="1" t="s">
        <v>68</v>
      </c>
      <c r="E168" s="1" t="s">
        <v>23</v>
      </c>
      <c r="F168" s="1" t="s">
        <v>24</v>
      </c>
      <c r="G168" s="1" t="s">
        <v>25</v>
      </c>
      <c r="H168" s="1" t="s">
        <v>26</v>
      </c>
      <c r="I168" s="1" t="s">
        <v>411</v>
      </c>
      <c r="J168" s="1" t="s">
        <v>28</v>
      </c>
      <c r="K168" s="1" t="s">
        <v>29</v>
      </c>
      <c r="L168" s="1" t="s">
        <v>30</v>
      </c>
      <c r="M168" s="1" t="s">
        <v>412</v>
      </c>
      <c r="N168" s="1" t="s">
        <v>46</v>
      </c>
      <c r="O168" s="1" t="s">
        <v>33</v>
      </c>
      <c r="P168" s="1" t="s">
        <v>34</v>
      </c>
      <c r="Q168" s="1" t="s">
        <v>35</v>
      </c>
      <c r="R168" s="1" t="s">
        <v>36</v>
      </c>
      <c r="S168" s="1" t="s">
        <v>29</v>
      </c>
      <c r="T168" s="1" t="s">
        <v>37</v>
      </c>
      <c r="U168" s="1" t="s">
        <v>38</v>
      </c>
      <c r="V168" s="1" t="s">
        <v>39</v>
      </c>
    </row>
    <row r="169" spans="1:22" x14ac:dyDescent="0.2">
      <c r="A169" s="7">
        <v>124.75</v>
      </c>
      <c r="B169" s="1" t="s">
        <v>20</v>
      </c>
      <c r="C169" s="1" t="s">
        <v>21</v>
      </c>
      <c r="D169" s="1" t="s">
        <v>22</v>
      </c>
      <c r="E169" s="1" t="s">
        <v>23</v>
      </c>
      <c r="F169" s="1" t="s">
        <v>24</v>
      </c>
      <c r="G169" s="1" t="s">
        <v>25</v>
      </c>
      <c r="H169" s="1" t="s">
        <v>26</v>
      </c>
      <c r="I169" s="1" t="s">
        <v>413</v>
      </c>
      <c r="J169" s="1" t="s">
        <v>28</v>
      </c>
      <c r="K169" s="1" t="s">
        <v>29</v>
      </c>
      <c r="L169" s="1" t="s">
        <v>30</v>
      </c>
      <c r="M169" s="1" t="s">
        <v>414</v>
      </c>
      <c r="N169" s="1" t="s">
        <v>46</v>
      </c>
      <c r="O169" s="1" t="s">
        <v>33</v>
      </c>
      <c r="P169" s="1" t="s">
        <v>34</v>
      </c>
      <c r="Q169" s="1" t="s">
        <v>35</v>
      </c>
      <c r="R169" s="1" t="s">
        <v>81</v>
      </c>
      <c r="S169" s="1" t="s">
        <v>29</v>
      </c>
      <c r="T169" s="1" t="s">
        <v>37</v>
      </c>
      <c r="U169" s="1" t="s">
        <v>38</v>
      </c>
      <c r="V169" s="1" t="s">
        <v>39</v>
      </c>
    </row>
    <row r="170" spans="1:22" x14ac:dyDescent="0.2">
      <c r="A170" s="7">
        <v>98.62</v>
      </c>
      <c r="B170" s="1" t="s">
        <v>20</v>
      </c>
      <c r="C170" s="1" t="s">
        <v>21</v>
      </c>
      <c r="D170" s="1" t="s">
        <v>22</v>
      </c>
      <c r="E170" s="1" t="s">
        <v>23</v>
      </c>
      <c r="F170" s="1" t="s">
        <v>24</v>
      </c>
      <c r="G170" s="1" t="s">
        <v>25</v>
      </c>
      <c r="H170" s="1" t="s">
        <v>26</v>
      </c>
      <c r="I170" s="1" t="s">
        <v>415</v>
      </c>
      <c r="J170" s="1" t="s">
        <v>28</v>
      </c>
      <c r="K170" s="1" t="s">
        <v>29</v>
      </c>
      <c r="L170" s="1" t="s">
        <v>30</v>
      </c>
      <c r="M170" s="1" t="s">
        <v>416</v>
      </c>
      <c r="N170" s="1" t="s">
        <v>46</v>
      </c>
      <c r="O170" s="1" t="s">
        <v>33</v>
      </c>
      <c r="P170" s="1" t="s">
        <v>34</v>
      </c>
      <c r="Q170" s="1" t="s">
        <v>35</v>
      </c>
      <c r="R170" s="1" t="s">
        <v>81</v>
      </c>
      <c r="S170" s="1" t="s">
        <v>29</v>
      </c>
      <c r="T170" s="1" t="s">
        <v>37</v>
      </c>
      <c r="U170" s="1" t="s">
        <v>38</v>
      </c>
      <c r="V170" s="1" t="s">
        <v>39</v>
      </c>
    </row>
    <row r="171" spans="1:22" x14ac:dyDescent="0.2">
      <c r="A171" s="7">
        <v>153.41</v>
      </c>
      <c r="B171" s="1" t="s">
        <v>20</v>
      </c>
      <c r="C171" s="1" t="s">
        <v>21</v>
      </c>
      <c r="D171" s="1" t="s">
        <v>74</v>
      </c>
      <c r="E171" s="1" t="s">
        <v>23</v>
      </c>
      <c r="F171" s="1" t="s">
        <v>24</v>
      </c>
      <c r="G171" s="1" t="s">
        <v>25</v>
      </c>
      <c r="H171" s="1" t="s">
        <v>26</v>
      </c>
      <c r="I171" s="1" t="s">
        <v>417</v>
      </c>
      <c r="J171" s="1" t="s">
        <v>28</v>
      </c>
      <c r="K171" s="1" t="s">
        <v>29</v>
      </c>
      <c r="L171" s="1" t="s">
        <v>30</v>
      </c>
      <c r="M171" s="1" t="s">
        <v>418</v>
      </c>
      <c r="N171" s="1" t="s">
        <v>46</v>
      </c>
      <c r="O171" s="1" t="s">
        <v>33</v>
      </c>
      <c r="P171" s="1" t="s">
        <v>34</v>
      </c>
      <c r="Q171" s="1" t="s">
        <v>35</v>
      </c>
      <c r="R171" s="1" t="s">
        <v>36</v>
      </c>
      <c r="S171" s="1" t="s">
        <v>29</v>
      </c>
      <c r="T171" s="1" t="s">
        <v>37</v>
      </c>
      <c r="U171" s="1" t="s">
        <v>38</v>
      </c>
      <c r="V171" s="1" t="s">
        <v>39</v>
      </c>
    </row>
    <row r="172" spans="1:22" x14ac:dyDescent="0.2">
      <c r="A172" s="7">
        <v>98.61</v>
      </c>
      <c r="B172" s="1" t="s">
        <v>20</v>
      </c>
      <c r="C172" s="1" t="s">
        <v>21</v>
      </c>
      <c r="D172" s="1" t="s">
        <v>71</v>
      </c>
      <c r="E172" s="1" t="s">
        <v>23</v>
      </c>
      <c r="F172" s="1" t="s">
        <v>24</v>
      </c>
      <c r="G172" s="1" t="s">
        <v>25</v>
      </c>
      <c r="H172" s="1" t="s">
        <v>26</v>
      </c>
      <c r="I172" s="1" t="s">
        <v>419</v>
      </c>
      <c r="J172" s="1" t="s">
        <v>28</v>
      </c>
      <c r="K172" s="1" t="s">
        <v>29</v>
      </c>
      <c r="L172" s="1" t="s">
        <v>30</v>
      </c>
      <c r="M172" s="1" t="s">
        <v>420</v>
      </c>
      <c r="N172" s="1" t="s">
        <v>46</v>
      </c>
      <c r="O172" s="1" t="s">
        <v>33</v>
      </c>
      <c r="P172" s="1" t="s">
        <v>34</v>
      </c>
      <c r="Q172" s="1" t="s">
        <v>35</v>
      </c>
      <c r="R172" s="1" t="s">
        <v>36</v>
      </c>
      <c r="S172" s="1" t="s">
        <v>29</v>
      </c>
      <c r="T172" s="1" t="s">
        <v>37</v>
      </c>
      <c r="U172" s="1" t="s">
        <v>38</v>
      </c>
      <c r="V172" s="1" t="s">
        <v>39</v>
      </c>
    </row>
    <row r="173" spans="1:22" x14ac:dyDescent="0.2">
      <c r="A173" s="7">
        <v>81</v>
      </c>
      <c r="B173" s="1" t="s">
        <v>20</v>
      </c>
      <c r="C173" s="1" t="s">
        <v>21</v>
      </c>
      <c r="D173" s="1" t="s">
        <v>22</v>
      </c>
      <c r="E173" s="1" t="s">
        <v>23</v>
      </c>
      <c r="F173" s="1" t="s">
        <v>24</v>
      </c>
      <c r="G173" s="1" t="s">
        <v>25</v>
      </c>
      <c r="H173" s="1" t="s">
        <v>26</v>
      </c>
      <c r="I173" s="1" t="s">
        <v>421</v>
      </c>
      <c r="J173" s="1" t="s">
        <v>28</v>
      </c>
      <c r="K173" s="1" t="s">
        <v>29</v>
      </c>
      <c r="L173" s="1" t="s">
        <v>30</v>
      </c>
      <c r="M173" s="1" t="s">
        <v>422</v>
      </c>
      <c r="N173" s="1" t="s">
        <v>46</v>
      </c>
      <c r="O173" s="1" t="s">
        <v>33</v>
      </c>
      <c r="P173" s="1" t="s">
        <v>34</v>
      </c>
      <c r="Q173" s="1" t="s">
        <v>35</v>
      </c>
      <c r="R173" s="1" t="s">
        <v>81</v>
      </c>
      <c r="S173" s="1" t="s">
        <v>29</v>
      </c>
      <c r="T173" s="1" t="s">
        <v>37</v>
      </c>
      <c r="U173" s="1" t="s">
        <v>38</v>
      </c>
      <c r="V173" s="1" t="s">
        <v>39</v>
      </c>
    </row>
    <row r="174" spans="1:22" x14ac:dyDescent="0.2">
      <c r="A174" s="7">
        <v>90</v>
      </c>
      <c r="B174" s="1" t="s">
        <v>20</v>
      </c>
      <c r="C174" s="1" t="s">
        <v>21</v>
      </c>
      <c r="D174" s="1" t="s">
        <v>243</v>
      </c>
      <c r="E174" s="1" t="s">
        <v>23</v>
      </c>
      <c r="F174" s="1" t="s">
        <v>24</v>
      </c>
      <c r="G174" s="1" t="s">
        <v>25</v>
      </c>
      <c r="H174" s="1" t="s">
        <v>26</v>
      </c>
      <c r="I174" s="1" t="s">
        <v>423</v>
      </c>
      <c r="J174" s="1" t="s">
        <v>28</v>
      </c>
      <c r="K174" s="1" t="s">
        <v>29</v>
      </c>
      <c r="L174" s="1" t="s">
        <v>30</v>
      </c>
      <c r="M174" s="1" t="s">
        <v>424</v>
      </c>
      <c r="N174" s="1" t="s">
        <v>46</v>
      </c>
      <c r="O174" s="1" t="s">
        <v>33</v>
      </c>
      <c r="P174" s="1" t="s">
        <v>34</v>
      </c>
      <c r="Q174" s="1" t="s">
        <v>35</v>
      </c>
      <c r="R174" s="1" t="s">
        <v>36</v>
      </c>
      <c r="S174" s="1" t="s">
        <v>29</v>
      </c>
      <c r="T174" s="1" t="s">
        <v>37</v>
      </c>
      <c r="U174" s="1" t="s">
        <v>38</v>
      </c>
      <c r="V174" s="1" t="s">
        <v>39</v>
      </c>
    </row>
    <row r="175" spans="1:22" x14ac:dyDescent="0.2">
      <c r="A175" s="7">
        <v>365.28</v>
      </c>
      <c r="B175" s="1" t="s">
        <v>20</v>
      </c>
      <c r="C175" s="1" t="s">
        <v>21</v>
      </c>
      <c r="D175" s="1" t="s">
        <v>88</v>
      </c>
      <c r="E175" s="1" t="s">
        <v>23</v>
      </c>
      <c r="F175" s="1" t="s">
        <v>24</v>
      </c>
      <c r="G175" s="1" t="s">
        <v>25</v>
      </c>
      <c r="H175" s="1" t="s">
        <v>26</v>
      </c>
      <c r="I175" s="1" t="s">
        <v>425</v>
      </c>
      <c r="J175" s="1" t="s">
        <v>28</v>
      </c>
      <c r="K175" s="1" t="s">
        <v>29</v>
      </c>
      <c r="L175" s="1" t="s">
        <v>30</v>
      </c>
      <c r="M175" s="1" t="s">
        <v>426</v>
      </c>
      <c r="N175" s="1" t="s">
        <v>46</v>
      </c>
      <c r="O175" s="1" t="s">
        <v>33</v>
      </c>
      <c r="P175" s="1" t="s">
        <v>34</v>
      </c>
      <c r="Q175" s="1" t="s">
        <v>35</v>
      </c>
      <c r="R175" s="1" t="s">
        <v>36</v>
      </c>
      <c r="S175" s="1" t="s">
        <v>29</v>
      </c>
      <c r="T175" s="1" t="s">
        <v>37</v>
      </c>
      <c r="U175" s="1" t="s">
        <v>38</v>
      </c>
      <c r="V175" s="1" t="s">
        <v>39</v>
      </c>
    </row>
    <row r="176" spans="1:22" x14ac:dyDescent="0.2">
      <c r="A176" s="7">
        <v>90</v>
      </c>
      <c r="B176" s="1" t="s">
        <v>20</v>
      </c>
      <c r="C176" s="1" t="s">
        <v>21</v>
      </c>
      <c r="D176" s="1" t="s">
        <v>243</v>
      </c>
      <c r="E176" s="1" t="s">
        <v>23</v>
      </c>
      <c r="F176" s="1" t="s">
        <v>24</v>
      </c>
      <c r="G176" s="1" t="s">
        <v>25</v>
      </c>
      <c r="H176" s="1" t="s">
        <v>26</v>
      </c>
      <c r="I176" s="1" t="s">
        <v>427</v>
      </c>
      <c r="J176" s="1" t="s">
        <v>28</v>
      </c>
      <c r="K176" s="1" t="s">
        <v>29</v>
      </c>
      <c r="L176" s="1" t="s">
        <v>30</v>
      </c>
      <c r="M176" s="1" t="s">
        <v>428</v>
      </c>
      <c r="N176" s="1" t="s">
        <v>46</v>
      </c>
      <c r="O176" s="1" t="s">
        <v>33</v>
      </c>
      <c r="P176" s="1" t="s">
        <v>34</v>
      </c>
      <c r="Q176" s="1" t="s">
        <v>35</v>
      </c>
      <c r="R176" s="1" t="s">
        <v>36</v>
      </c>
      <c r="S176" s="1" t="s">
        <v>29</v>
      </c>
      <c r="T176" s="1" t="s">
        <v>37</v>
      </c>
      <c r="U176" s="1" t="s">
        <v>38</v>
      </c>
      <c r="V176" s="1" t="s">
        <v>39</v>
      </c>
    </row>
    <row r="177" spans="1:22" x14ac:dyDescent="0.2">
      <c r="A177" s="7">
        <v>365.25</v>
      </c>
      <c r="B177" s="1" t="s">
        <v>20</v>
      </c>
      <c r="C177" s="1" t="s">
        <v>21</v>
      </c>
      <c r="D177" s="1" t="s">
        <v>88</v>
      </c>
      <c r="E177" s="1" t="s">
        <v>23</v>
      </c>
      <c r="F177" s="1" t="s">
        <v>24</v>
      </c>
      <c r="G177" s="1" t="s">
        <v>25</v>
      </c>
      <c r="H177" s="1" t="s">
        <v>26</v>
      </c>
      <c r="I177" s="1" t="s">
        <v>429</v>
      </c>
      <c r="J177" s="1" t="s">
        <v>28</v>
      </c>
      <c r="K177" s="1" t="s">
        <v>29</v>
      </c>
      <c r="L177" s="1" t="s">
        <v>30</v>
      </c>
      <c r="M177" s="1" t="s">
        <v>430</v>
      </c>
      <c r="N177" s="1" t="s">
        <v>46</v>
      </c>
      <c r="O177" s="1" t="s">
        <v>33</v>
      </c>
      <c r="P177" s="1" t="s">
        <v>34</v>
      </c>
      <c r="Q177" s="1" t="s">
        <v>35</v>
      </c>
      <c r="R177" s="1" t="s">
        <v>81</v>
      </c>
      <c r="S177" s="1" t="s">
        <v>29</v>
      </c>
      <c r="T177" s="1" t="s">
        <v>37</v>
      </c>
      <c r="U177" s="1" t="s">
        <v>38</v>
      </c>
      <c r="V177" s="1" t="s">
        <v>39</v>
      </c>
    </row>
    <row r="178" spans="1:22" x14ac:dyDescent="0.2">
      <c r="A178" s="7">
        <v>365.25</v>
      </c>
      <c r="B178" s="1" t="s">
        <v>20</v>
      </c>
      <c r="C178" s="1" t="s">
        <v>21</v>
      </c>
      <c r="D178" s="1" t="s">
        <v>88</v>
      </c>
      <c r="E178" s="1" t="s">
        <v>23</v>
      </c>
      <c r="F178" s="1" t="s">
        <v>24</v>
      </c>
      <c r="G178" s="1" t="s">
        <v>25</v>
      </c>
      <c r="H178" s="1" t="s">
        <v>26</v>
      </c>
      <c r="I178" s="1" t="s">
        <v>431</v>
      </c>
      <c r="J178" s="1" t="s">
        <v>28</v>
      </c>
      <c r="K178" s="1" t="s">
        <v>29</v>
      </c>
      <c r="L178" s="1" t="s">
        <v>30</v>
      </c>
      <c r="M178" s="1" t="s">
        <v>432</v>
      </c>
      <c r="N178" s="1" t="s">
        <v>46</v>
      </c>
      <c r="O178" s="1" t="s">
        <v>33</v>
      </c>
      <c r="P178" s="1" t="s">
        <v>34</v>
      </c>
      <c r="Q178" s="1" t="s">
        <v>35</v>
      </c>
      <c r="R178" s="1" t="s">
        <v>36</v>
      </c>
      <c r="S178" s="1" t="s">
        <v>29</v>
      </c>
      <c r="T178" s="1" t="s">
        <v>37</v>
      </c>
      <c r="U178" s="1" t="s">
        <v>38</v>
      </c>
      <c r="V178" s="1" t="s">
        <v>39</v>
      </c>
    </row>
    <row r="179" spans="1:22" x14ac:dyDescent="0.2">
      <c r="A179" s="7">
        <v>365.25</v>
      </c>
      <c r="B179" s="1" t="s">
        <v>20</v>
      </c>
      <c r="C179" s="1" t="s">
        <v>21</v>
      </c>
      <c r="D179" s="1" t="s">
        <v>88</v>
      </c>
      <c r="E179" s="1" t="s">
        <v>23</v>
      </c>
      <c r="F179" s="1" t="s">
        <v>24</v>
      </c>
      <c r="G179" s="1" t="s">
        <v>25</v>
      </c>
      <c r="H179" s="1" t="s">
        <v>26</v>
      </c>
      <c r="I179" s="1" t="s">
        <v>433</v>
      </c>
      <c r="J179" s="1" t="s">
        <v>28</v>
      </c>
      <c r="K179" s="1" t="s">
        <v>29</v>
      </c>
      <c r="L179" s="1" t="s">
        <v>30</v>
      </c>
      <c r="M179" s="1" t="s">
        <v>434</v>
      </c>
      <c r="N179" s="1" t="s">
        <v>46</v>
      </c>
      <c r="O179" s="1" t="s">
        <v>33</v>
      </c>
      <c r="P179" s="1" t="s">
        <v>34</v>
      </c>
      <c r="Q179" s="1" t="s">
        <v>35</v>
      </c>
      <c r="R179" s="1" t="s">
        <v>36</v>
      </c>
      <c r="S179" s="1" t="s">
        <v>29</v>
      </c>
      <c r="T179" s="1" t="s">
        <v>37</v>
      </c>
      <c r="U179" s="1" t="s">
        <v>38</v>
      </c>
      <c r="V179" s="1" t="s">
        <v>39</v>
      </c>
    </row>
    <row r="180" spans="1:22" x14ac:dyDescent="0.2">
      <c r="A180" s="7">
        <v>243.5</v>
      </c>
      <c r="B180" s="1" t="s">
        <v>20</v>
      </c>
      <c r="C180" s="1" t="s">
        <v>21</v>
      </c>
      <c r="D180" s="1" t="s">
        <v>96</v>
      </c>
      <c r="E180" s="1" t="s">
        <v>23</v>
      </c>
      <c r="F180" s="1" t="s">
        <v>24</v>
      </c>
      <c r="G180" s="1" t="s">
        <v>25</v>
      </c>
      <c r="H180" s="1" t="s">
        <v>26</v>
      </c>
      <c r="I180" s="1" t="s">
        <v>435</v>
      </c>
      <c r="J180" s="1" t="s">
        <v>28</v>
      </c>
      <c r="K180" s="1" t="s">
        <v>29</v>
      </c>
      <c r="L180" s="1" t="s">
        <v>30</v>
      </c>
      <c r="M180" s="1" t="s">
        <v>436</v>
      </c>
      <c r="N180" s="1" t="s">
        <v>46</v>
      </c>
      <c r="O180" s="1" t="s">
        <v>33</v>
      </c>
      <c r="P180" s="1" t="s">
        <v>34</v>
      </c>
      <c r="Q180" s="1" t="s">
        <v>35</v>
      </c>
      <c r="R180" s="1" t="s">
        <v>36</v>
      </c>
      <c r="S180" s="1" t="s">
        <v>29</v>
      </c>
      <c r="T180" s="1" t="s">
        <v>37</v>
      </c>
      <c r="U180" s="1" t="s">
        <v>38</v>
      </c>
      <c r="V180" s="1" t="s">
        <v>39</v>
      </c>
    </row>
    <row r="181" spans="1:22" x14ac:dyDescent="0.2">
      <c r="A181" s="7">
        <v>214.5</v>
      </c>
      <c r="B181" s="1" t="s">
        <v>20</v>
      </c>
      <c r="C181" s="1" t="s">
        <v>21</v>
      </c>
      <c r="D181" s="1" t="s">
        <v>22</v>
      </c>
      <c r="E181" s="1" t="s">
        <v>23</v>
      </c>
      <c r="F181" s="1" t="s">
        <v>24</v>
      </c>
      <c r="G181" s="1" t="s">
        <v>25</v>
      </c>
      <c r="H181" s="1" t="s">
        <v>26</v>
      </c>
      <c r="I181" s="1" t="s">
        <v>437</v>
      </c>
      <c r="J181" s="1" t="s">
        <v>28</v>
      </c>
      <c r="K181" s="1" t="s">
        <v>29</v>
      </c>
      <c r="L181" s="1" t="s">
        <v>30</v>
      </c>
      <c r="M181" s="1" t="s">
        <v>438</v>
      </c>
      <c r="N181" s="1" t="s">
        <v>46</v>
      </c>
      <c r="O181" s="1" t="s">
        <v>33</v>
      </c>
      <c r="P181" s="1" t="s">
        <v>34</v>
      </c>
      <c r="Q181" s="1" t="s">
        <v>35</v>
      </c>
      <c r="R181" s="1" t="s">
        <v>36</v>
      </c>
      <c r="S181" s="1" t="s">
        <v>29</v>
      </c>
      <c r="T181" s="1" t="s">
        <v>37</v>
      </c>
      <c r="U181" s="1" t="s">
        <v>38</v>
      </c>
      <c r="V181" s="1" t="s">
        <v>39</v>
      </c>
    </row>
    <row r="182" spans="1:22" x14ac:dyDescent="0.2">
      <c r="A182" s="7">
        <v>121.75</v>
      </c>
      <c r="B182" s="1" t="s">
        <v>20</v>
      </c>
      <c r="C182" s="1" t="s">
        <v>21</v>
      </c>
      <c r="D182" s="1" t="s">
        <v>22</v>
      </c>
      <c r="E182" s="1" t="s">
        <v>23</v>
      </c>
      <c r="F182" s="1" t="s">
        <v>24</v>
      </c>
      <c r="G182" s="1" t="s">
        <v>25</v>
      </c>
      <c r="H182" s="1" t="s">
        <v>26</v>
      </c>
      <c r="I182" s="1" t="s">
        <v>439</v>
      </c>
      <c r="J182" s="1" t="s">
        <v>28</v>
      </c>
      <c r="K182" s="1" t="s">
        <v>29</v>
      </c>
      <c r="L182" s="1" t="s">
        <v>30</v>
      </c>
      <c r="M182" s="1" t="s">
        <v>440</v>
      </c>
      <c r="N182" s="1" t="s">
        <v>46</v>
      </c>
      <c r="O182" s="1" t="s">
        <v>33</v>
      </c>
      <c r="P182" s="1" t="s">
        <v>34</v>
      </c>
      <c r="Q182" s="1" t="s">
        <v>35</v>
      </c>
      <c r="R182" s="1" t="s">
        <v>36</v>
      </c>
      <c r="S182" s="1" t="s">
        <v>29</v>
      </c>
      <c r="T182" s="1" t="s">
        <v>37</v>
      </c>
      <c r="U182" s="1" t="s">
        <v>38</v>
      </c>
      <c r="V182" s="1" t="s">
        <v>39</v>
      </c>
    </row>
    <row r="183" spans="1:22" x14ac:dyDescent="0.2">
      <c r="A183" s="7">
        <v>107.25</v>
      </c>
      <c r="B183" s="1" t="s">
        <v>20</v>
      </c>
      <c r="C183" s="1" t="s">
        <v>21</v>
      </c>
      <c r="D183" s="1" t="s">
        <v>22</v>
      </c>
      <c r="E183" s="1" t="s">
        <v>23</v>
      </c>
      <c r="F183" s="1" t="s">
        <v>24</v>
      </c>
      <c r="G183" s="1" t="s">
        <v>25</v>
      </c>
      <c r="H183" s="1" t="s">
        <v>26</v>
      </c>
      <c r="I183" s="1" t="s">
        <v>441</v>
      </c>
      <c r="J183" s="1" t="s">
        <v>28</v>
      </c>
      <c r="K183" s="1" t="s">
        <v>29</v>
      </c>
      <c r="L183" s="1" t="s">
        <v>30</v>
      </c>
      <c r="M183" s="1" t="s">
        <v>442</v>
      </c>
      <c r="N183" s="1" t="s">
        <v>46</v>
      </c>
      <c r="O183" s="1" t="s">
        <v>33</v>
      </c>
      <c r="P183" s="1" t="s">
        <v>34</v>
      </c>
      <c r="Q183" s="1" t="s">
        <v>35</v>
      </c>
      <c r="R183" s="1" t="s">
        <v>36</v>
      </c>
      <c r="S183" s="1" t="s">
        <v>29</v>
      </c>
      <c r="T183" s="1" t="s">
        <v>37</v>
      </c>
      <c r="U183" s="1" t="s">
        <v>38</v>
      </c>
      <c r="V183" s="1" t="s">
        <v>39</v>
      </c>
    </row>
    <row r="184" spans="1:22" x14ac:dyDescent="0.2">
      <c r="A184" s="7">
        <v>243.5</v>
      </c>
      <c r="B184" s="1" t="s">
        <v>20</v>
      </c>
      <c r="C184" s="1" t="s">
        <v>21</v>
      </c>
      <c r="D184" s="1" t="s">
        <v>22</v>
      </c>
      <c r="E184" s="1" t="s">
        <v>23</v>
      </c>
      <c r="F184" s="1" t="s">
        <v>24</v>
      </c>
      <c r="G184" s="1" t="s">
        <v>25</v>
      </c>
      <c r="H184" s="1" t="s">
        <v>26</v>
      </c>
      <c r="I184" s="1" t="s">
        <v>443</v>
      </c>
      <c r="J184" s="1" t="s">
        <v>28</v>
      </c>
      <c r="K184" s="1" t="s">
        <v>29</v>
      </c>
      <c r="L184" s="1" t="s">
        <v>30</v>
      </c>
      <c r="M184" s="1" t="s">
        <v>444</v>
      </c>
      <c r="N184" s="1" t="s">
        <v>46</v>
      </c>
      <c r="O184" s="1" t="s">
        <v>33</v>
      </c>
      <c r="P184" s="1" t="s">
        <v>34</v>
      </c>
      <c r="Q184" s="1" t="s">
        <v>35</v>
      </c>
      <c r="R184" s="1" t="s">
        <v>81</v>
      </c>
      <c r="S184" s="1" t="s">
        <v>29</v>
      </c>
      <c r="T184" s="1" t="s">
        <v>37</v>
      </c>
      <c r="U184" s="1" t="s">
        <v>38</v>
      </c>
      <c r="V184" s="1" t="s">
        <v>39</v>
      </c>
    </row>
    <row r="185" spans="1:22" x14ac:dyDescent="0.2">
      <c r="A185" s="7">
        <v>53.63</v>
      </c>
      <c r="B185" s="1" t="s">
        <v>20</v>
      </c>
      <c r="C185" s="1" t="s">
        <v>21</v>
      </c>
      <c r="D185" s="1" t="s">
        <v>22</v>
      </c>
      <c r="E185" s="1" t="s">
        <v>23</v>
      </c>
      <c r="F185" s="1" t="s">
        <v>24</v>
      </c>
      <c r="G185" s="1" t="s">
        <v>25</v>
      </c>
      <c r="H185" s="1" t="s">
        <v>26</v>
      </c>
      <c r="I185" s="1" t="s">
        <v>445</v>
      </c>
      <c r="J185" s="1" t="s">
        <v>28</v>
      </c>
      <c r="K185" s="1" t="s">
        <v>29</v>
      </c>
      <c r="L185" s="1" t="s">
        <v>30</v>
      </c>
      <c r="M185" s="1" t="s">
        <v>446</v>
      </c>
      <c r="N185" s="1" t="s">
        <v>46</v>
      </c>
      <c r="O185" s="1" t="s">
        <v>33</v>
      </c>
      <c r="P185" s="1" t="s">
        <v>34</v>
      </c>
      <c r="Q185" s="1" t="s">
        <v>35</v>
      </c>
      <c r="R185" s="1" t="s">
        <v>36</v>
      </c>
      <c r="S185" s="1" t="s">
        <v>29</v>
      </c>
      <c r="T185" s="1" t="s">
        <v>37</v>
      </c>
      <c r="U185" s="1" t="s">
        <v>38</v>
      </c>
      <c r="V185" s="1" t="s">
        <v>39</v>
      </c>
    </row>
    <row r="186" spans="1:22" x14ac:dyDescent="0.2">
      <c r="A186" s="7">
        <v>121.75</v>
      </c>
      <c r="B186" s="1" t="s">
        <v>20</v>
      </c>
      <c r="C186" s="1" t="s">
        <v>21</v>
      </c>
      <c r="D186" s="1" t="s">
        <v>22</v>
      </c>
      <c r="E186" s="1" t="s">
        <v>23</v>
      </c>
      <c r="F186" s="1" t="s">
        <v>24</v>
      </c>
      <c r="G186" s="1" t="s">
        <v>25</v>
      </c>
      <c r="H186" s="1" t="s">
        <v>26</v>
      </c>
      <c r="I186" s="1" t="s">
        <v>447</v>
      </c>
      <c r="J186" s="1" t="s">
        <v>28</v>
      </c>
      <c r="K186" s="1" t="s">
        <v>29</v>
      </c>
      <c r="L186" s="1" t="s">
        <v>30</v>
      </c>
      <c r="M186" s="1" t="s">
        <v>448</v>
      </c>
      <c r="N186" s="1" t="s">
        <v>46</v>
      </c>
      <c r="O186" s="1" t="s">
        <v>33</v>
      </c>
      <c r="P186" s="1" t="s">
        <v>34</v>
      </c>
      <c r="Q186" s="1" t="s">
        <v>35</v>
      </c>
      <c r="R186" s="1" t="s">
        <v>81</v>
      </c>
      <c r="S186" s="1" t="s">
        <v>29</v>
      </c>
      <c r="T186" s="1" t="s">
        <v>37</v>
      </c>
      <c r="U186" s="1" t="s">
        <v>38</v>
      </c>
      <c r="V186" s="1" t="s">
        <v>39</v>
      </c>
    </row>
    <row r="187" spans="1:22" x14ac:dyDescent="0.2">
      <c r="A187" s="7">
        <v>107.25</v>
      </c>
      <c r="B187" s="1" t="s">
        <v>20</v>
      </c>
      <c r="C187" s="1" t="s">
        <v>21</v>
      </c>
      <c r="D187" s="1" t="s">
        <v>22</v>
      </c>
      <c r="E187" s="1" t="s">
        <v>23</v>
      </c>
      <c r="F187" s="1" t="s">
        <v>24</v>
      </c>
      <c r="G187" s="1" t="s">
        <v>25</v>
      </c>
      <c r="H187" s="1" t="s">
        <v>26</v>
      </c>
      <c r="I187" s="1" t="s">
        <v>449</v>
      </c>
      <c r="J187" s="1" t="s">
        <v>28</v>
      </c>
      <c r="K187" s="1" t="s">
        <v>29</v>
      </c>
      <c r="L187" s="1" t="s">
        <v>30</v>
      </c>
      <c r="M187" s="1" t="s">
        <v>450</v>
      </c>
      <c r="N187" s="1" t="s">
        <v>46</v>
      </c>
      <c r="O187" s="1" t="s">
        <v>33</v>
      </c>
      <c r="P187" s="1" t="s">
        <v>34</v>
      </c>
      <c r="Q187" s="1" t="s">
        <v>35</v>
      </c>
      <c r="R187" s="1" t="s">
        <v>36</v>
      </c>
      <c r="S187" s="1" t="s">
        <v>29</v>
      </c>
      <c r="T187" s="1" t="s">
        <v>37</v>
      </c>
      <c r="U187" s="1" t="s">
        <v>38</v>
      </c>
      <c r="V187" s="1" t="s">
        <v>39</v>
      </c>
    </row>
    <row r="188" spans="1:22" x14ac:dyDescent="0.2">
      <c r="A188" s="7">
        <v>121.75</v>
      </c>
      <c r="B188" s="1" t="s">
        <v>20</v>
      </c>
      <c r="C188" s="1" t="s">
        <v>21</v>
      </c>
      <c r="D188" s="1" t="s">
        <v>68</v>
      </c>
      <c r="E188" s="1" t="s">
        <v>23</v>
      </c>
      <c r="F188" s="1" t="s">
        <v>24</v>
      </c>
      <c r="G188" s="1" t="s">
        <v>25</v>
      </c>
      <c r="H188" s="1" t="s">
        <v>26</v>
      </c>
      <c r="I188" s="1" t="s">
        <v>451</v>
      </c>
      <c r="J188" s="1" t="s">
        <v>28</v>
      </c>
      <c r="K188" s="1" t="s">
        <v>29</v>
      </c>
      <c r="L188" s="1" t="s">
        <v>30</v>
      </c>
      <c r="M188" s="1" t="s">
        <v>452</v>
      </c>
      <c r="N188" s="1" t="s">
        <v>46</v>
      </c>
      <c r="O188" s="1" t="s">
        <v>33</v>
      </c>
      <c r="P188" s="1" t="s">
        <v>34</v>
      </c>
      <c r="Q188" s="1" t="s">
        <v>35</v>
      </c>
      <c r="R188" s="1" t="s">
        <v>36</v>
      </c>
      <c r="S188" s="1" t="s">
        <v>29</v>
      </c>
      <c r="T188" s="1" t="s">
        <v>37</v>
      </c>
      <c r="U188" s="1" t="s">
        <v>38</v>
      </c>
      <c r="V188" s="1" t="s">
        <v>39</v>
      </c>
    </row>
    <row r="189" spans="1:22" x14ac:dyDescent="0.2">
      <c r="A189" s="7">
        <v>121.75</v>
      </c>
      <c r="B189" s="1" t="s">
        <v>20</v>
      </c>
      <c r="C189" s="1" t="s">
        <v>21</v>
      </c>
      <c r="D189" s="1" t="s">
        <v>68</v>
      </c>
      <c r="E189" s="1" t="s">
        <v>23</v>
      </c>
      <c r="F189" s="1" t="s">
        <v>24</v>
      </c>
      <c r="G189" s="1" t="s">
        <v>25</v>
      </c>
      <c r="H189" s="1" t="s">
        <v>26</v>
      </c>
      <c r="I189" s="1" t="s">
        <v>453</v>
      </c>
      <c r="J189" s="1" t="s">
        <v>28</v>
      </c>
      <c r="K189" s="1" t="s">
        <v>29</v>
      </c>
      <c r="L189" s="1" t="s">
        <v>30</v>
      </c>
      <c r="M189" s="1" t="s">
        <v>454</v>
      </c>
      <c r="N189" s="1" t="s">
        <v>46</v>
      </c>
      <c r="O189" s="1" t="s">
        <v>33</v>
      </c>
      <c r="P189" s="1" t="s">
        <v>34</v>
      </c>
      <c r="Q189" s="1" t="s">
        <v>35</v>
      </c>
      <c r="R189" s="1" t="s">
        <v>36</v>
      </c>
      <c r="S189" s="1" t="s">
        <v>29</v>
      </c>
      <c r="T189" s="1" t="s">
        <v>37</v>
      </c>
      <c r="U189" s="1" t="s">
        <v>38</v>
      </c>
      <c r="V189" s="1" t="s">
        <v>39</v>
      </c>
    </row>
    <row r="190" spans="1:22" x14ac:dyDescent="0.2">
      <c r="A190" s="7">
        <v>121.75</v>
      </c>
      <c r="B190" s="1" t="s">
        <v>20</v>
      </c>
      <c r="C190" s="1" t="s">
        <v>21</v>
      </c>
      <c r="D190" s="1" t="s">
        <v>68</v>
      </c>
      <c r="E190" s="1" t="s">
        <v>23</v>
      </c>
      <c r="F190" s="1" t="s">
        <v>24</v>
      </c>
      <c r="G190" s="1" t="s">
        <v>25</v>
      </c>
      <c r="H190" s="1" t="s">
        <v>26</v>
      </c>
      <c r="I190" s="1" t="s">
        <v>455</v>
      </c>
      <c r="J190" s="1" t="s">
        <v>28</v>
      </c>
      <c r="K190" s="1" t="s">
        <v>29</v>
      </c>
      <c r="L190" s="1" t="s">
        <v>30</v>
      </c>
      <c r="M190" s="1" t="s">
        <v>456</v>
      </c>
      <c r="N190" s="1" t="s">
        <v>46</v>
      </c>
      <c r="O190" s="1" t="s">
        <v>33</v>
      </c>
      <c r="P190" s="1" t="s">
        <v>34</v>
      </c>
      <c r="Q190" s="1" t="s">
        <v>35</v>
      </c>
      <c r="R190" s="1" t="s">
        <v>36</v>
      </c>
      <c r="S190" s="1" t="s">
        <v>29</v>
      </c>
      <c r="T190" s="1" t="s">
        <v>37</v>
      </c>
      <c r="U190" s="1" t="s">
        <v>38</v>
      </c>
      <c r="V190" s="1" t="s">
        <v>39</v>
      </c>
    </row>
    <row r="191" spans="1:22" x14ac:dyDescent="0.2">
      <c r="A191" s="7">
        <v>90</v>
      </c>
      <c r="B191" s="1" t="s">
        <v>20</v>
      </c>
      <c r="C191" s="1" t="s">
        <v>21</v>
      </c>
      <c r="D191" s="1" t="s">
        <v>243</v>
      </c>
      <c r="E191" s="1" t="s">
        <v>23</v>
      </c>
      <c r="F191" s="1" t="s">
        <v>24</v>
      </c>
      <c r="G191" s="1" t="s">
        <v>25</v>
      </c>
      <c r="H191" s="1" t="s">
        <v>26</v>
      </c>
      <c r="I191" s="1" t="s">
        <v>457</v>
      </c>
      <c r="J191" s="1" t="s">
        <v>28</v>
      </c>
      <c r="K191" s="1" t="s">
        <v>29</v>
      </c>
      <c r="L191" s="1" t="s">
        <v>30</v>
      </c>
      <c r="M191" s="1" t="s">
        <v>458</v>
      </c>
      <c r="N191" s="1" t="s">
        <v>46</v>
      </c>
      <c r="O191" s="1" t="s">
        <v>33</v>
      </c>
      <c r="P191" s="1" t="s">
        <v>34</v>
      </c>
      <c r="Q191" s="1" t="s">
        <v>35</v>
      </c>
      <c r="R191" s="1" t="s">
        <v>36</v>
      </c>
      <c r="S191" s="1" t="s">
        <v>29</v>
      </c>
      <c r="T191" s="1" t="s">
        <v>37</v>
      </c>
      <c r="U191" s="1" t="s">
        <v>38</v>
      </c>
      <c r="V191" s="1" t="s">
        <v>39</v>
      </c>
    </row>
    <row r="192" spans="1:22" x14ac:dyDescent="0.2">
      <c r="A192" s="7">
        <v>90</v>
      </c>
      <c r="B192" s="1" t="s">
        <v>20</v>
      </c>
      <c r="C192" s="1" t="s">
        <v>21</v>
      </c>
      <c r="D192" s="1" t="s">
        <v>243</v>
      </c>
      <c r="E192" s="1" t="s">
        <v>23</v>
      </c>
      <c r="F192" s="1" t="s">
        <v>24</v>
      </c>
      <c r="G192" s="1" t="s">
        <v>25</v>
      </c>
      <c r="H192" s="1" t="s">
        <v>26</v>
      </c>
      <c r="I192" s="1" t="s">
        <v>459</v>
      </c>
      <c r="J192" s="1" t="s">
        <v>28</v>
      </c>
      <c r="K192" s="1" t="s">
        <v>29</v>
      </c>
      <c r="L192" s="1" t="s">
        <v>30</v>
      </c>
      <c r="M192" s="1" t="s">
        <v>460</v>
      </c>
      <c r="N192" s="1" t="s">
        <v>46</v>
      </c>
      <c r="O192" s="1" t="s">
        <v>33</v>
      </c>
      <c r="P192" s="1" t="s">
        <v>34</v>
      </c>
      <c r="Q192" s="1" t="s">
        <v>35</v>
      </c>
      <c r="R192" s="1" t="s">
        <v>36</v>
      </c>
      <c r="S192" s="1" t="s">
        <v>29</v>
      </c>
      <c r="T192" s="1" t="s">
        <v>37</v>
      </c>
      <c r="U192" s="1" t="s">
        <v>38</v>
      </c>
      <c r="V192" s="1" t="s">
        <v>39</v>
      </c>
    </row>
    <row r="193" spans="1:22" x14ac:dyDescent="0.2">
      <c r="A193" s="7">
        <v>100</v>
      </c>
      <c r="B193" s="1" t="s">
        <v>42</v>
      </c>
      <c r="C193" s="1" t="s">
        <v>21</v>
      </c>
      <c r="D193" s="1" t="s">
        <v>43</v>
      </c>
      <c r="E193" s="1" t="s">
        <v>23</v>
      </c>
      <c r="F193" s="1" t="s">
        <v>24</v>
      </c>
      <c r="G193" s="1" t="s">
        <v>25</v>
      </c>
      <c r="H193" s="1" t="s">
        <v>26</v>
      </c>
      <c r="I193" s="1" t="s">
        <v>461</v>
      </c>
      <c r="J193" s="1" t="s">
        <v>28</v>
      </c>
      <c r="K193" s="1" t="s">
        <v>29</v>
      </c>
      <c r="L193" s="1" t="s">
        <v>30</v>
      </c>
      <c r="M193" s="1" t="s">
        <v>462</v>
      </c>
      <c r="N193" s="1" t="s">
        <v>46</v>
      </c>
      <c r="O193" s="1" t="s">
        <v>33</v>
      </c>
      <c r="P193" s="1" t="s">
        <v>34</v>
      </c>
      <c r="Q193" s="1" t="s">
        <v>35</v>
      </c>
      <c r="R193" s="1" t="s">
        <v>36</v>
      </c>
      <c r="S193" s="1" t="s">
        <v>29</v>
      </c>
      <c r="T193" s="1" t="s">
        <v>37</v>
      </c>
      <c r="U193" s="1" t="s">
        <v>38</v>
      </c>
      <c r="V193" s="1" t="s">
        <v>39</v>
      </c>
    </row>
    <row r="194" spans="1:22" x14ac:dyDescent="0.2">
      <c r="A194" s="7">
        <v>100</v>
      </c>
      <c r="B194" s="1" t="s">
        <v>20</v>
      </c>
      <c r="C194" s="1" t="s">
        <v>21</v>
      </c>
      <c r="D194" s="1" t="s">
        <v>43</v>
      </c>
      <c r="E194" s="1" t="s">
        <v>23</v>
      </c>
      <c r="F194" s="1" t="s">
        <v>24</v>
      </c>
      <c r="G194" s="1" t="s">
        <v>25</v>
      </c>
      <c r="H194" s="1" t="s">
        <v>26</v>
      </c>
      <c r="I194" s="1" t="s">
        <v>463</v>
      </c>
      <c r="J194" s="1" t="s">
        <v>28</v>
      </c>
      <c r="K194" s="1" t="s">
        <v>29</v>
      </c>
      <c r="L194" s="1" t="s">
        <v>30</v>
      </c>
      <c r="M194" s="1" t="s">
        <v>464</v>
      </c>
      <c r="N194" s="1" t="s">
        <v>46</v>
      </c>
      <c r="O194" s="1" t="s">
        <v>33</v>
      </c>
      <c r="P194" s="1" t="s">
        <v>34</v>
      </c>
      <c r="Q194" s="1" t="s">
        <v>35</v>
      </c>
      <c r="R194" s="1" t="s">
        <v>36</v>
      </c>
      <c r="S194" s="1" t="s">
        <v>29</v>
      </c>
      <c r="T194" s="1" t="s">
        <v>37</v>
      </c>
      <c r="U194" s="1" t="s">
        <v>38</v>
      </c>
      <c r="V194" s="1" t="s">
        <v>39</v>
      </c>
    </row>
    <row r="195" spans="1:22" x14ac:dyDescent="0.2">
      <c r="A195" s="7">
        <v>182.63</v>
      </c>
      <c r="B195" s="1" t="s">
        <v>20</v>
      </c>
      <c r="C195" s="1" t="s">
        <v>21</v>
      </c>
      <c r="D195" s="1" t="s">
        <v>22</v>
      </c>
      <c r="E195" s="1" t="s">
        <v>23</v>
      </c>
      <c r="F195" s="1" t="s">
        <v>24</v>
      </c>
      <c r="G195" s="1" t="s">
        <v>25</v>
      </c>
      <c r="H195" s="1" t="s">
        <v>26</v>
      </c>
      <c r="I195" s="1" t="s">
        <v>465</v>
      </c>
      <c r="J195" s="1" t="s">
        <v>28</v>
      </c>
      <c r="K195" s="1" t="s">
        <v>29</v>
      </c>
      <c r="L195" s="1" t="s">
        <v>30</v>
      </c>
      <c r="M195" s="1" t="s">
        <v>466</v>
      </c>
      <c r="N195" s="1" t="s">
        <v>46</v>
      </c>
      <c r="O195" s="1" t="s">
        <v>33</v>
      </c>
      <c r="P195" s="1" t="s">
        <v>34</v>
      </c>
      <c r="Q195" s="1" t="s">
        <v>35</v>
      </c>
      <c r="R195" s="1" t="s">
        <v>36</v>
      </c>
      <c r="S195" s="1" t="s">
        <v>29</v>
      </c>
      <c r="T195" s="1" t="s">
        <v>37</v>
      </c>
      <c r="U195" s="1" t="s">
        <v>38</v>
      </c>
      <c r="V195" s="1" t="s">
        <v>39</v>
      </c>
    </row>
    <row r="196" spans="1:22" x14ac:dyDescent="0.2">
      <c r="A196" s="7">
        <v>100</v>
      </c>
      <c r="B196" s="1" t="s">
        <v>20</v>
      </c>
      <c r="C196" s="1" t="s">
        <v>21</v>
      </c>
      <c r="D196" s="1" t="s">
        <v>43</v>
      </c>
      <c r="E196" s="1" t="s">
        <v>23</v>
      </c>
      <c r="F196" s="1" t="s">
        <v>24</v>
      </c>
      <c r="G196" s="1" t="s">
        <v>25</v>
      </c>
      <c r="H196" s="1" t="s">
        <v>26</v>
      </c>
      <c r="I196" s="1" t="s">
        <v>467</v>
      </c>
      <c r="J196" s="1" t="s">
        <v>28</v>
      </c>
      <c r="K196" s="1" t="s">
        <v>29</v>
      </c>
      <c r="L196" s="1" t="s">
        <v>30</v>
      </c>
      <c r="M196" s="1" t="s">
        <v>468</v>
      </c>
      <c r="N196" s="1" t="s">
        <v>46</v>
      </c>
      <c r="O196" s="1" t="s">
        <v>33</v>
      </c>
      <c r="P196" s="1" t="s">
        <v>34</v>
      </c>
      <c r="Q196" s="1" t="s">
        <v>35</v>
      </c>
      <c r="R196" s="1" t="s">
        <v>36</v>
      </c>
      <c r="S196" s="1" t="s">
        <v>29</v>
      </c>
      <c r="T196" s="1" t="s">
        <v>37</v>
      </c>
      <c r="U196" s="1" t="s">
        <v>38</v>
      </c>
      <c r="V196" s="1" t="s">
        <v>39</v>
      </c>
    </row>
    <row r="197" spans="1:22" x14ac:dyDescent="0.2">
      <c r="A197" s="7">
        <v>124.76</v>
      </c>
      <c r="B197" s="1" t="s">
        <v>20</v>
      </c>
      <c r="C197" s="1" t="s">
        <v>21</v>
      </c>
      <c r="D197" s="1" t="s">
        <v>57</v>
      </c>
      <c r="E197" s="1" t="s">
        <v>23</v>
      </c>
      <c r="F197" s="1" t="s">
        <v>24</v>
      </c>
      <c r="G197" s="1" t="s">
        <v>25</v>
      </c>
      <c r="H197" s="1" t="s">
        <v>26</v>
      </c>
      <c r="I197" s="1" t="s">
        <v>469</v>
      </c>
      <c r="J197" s="1" t="s">
        <v>28</v>
      </c>
      <c r="K197" s="1" t="s">
        <v>29</v>
      </c>
      <c r="L197" s="1" t="s">
        <v>30</v>
      </c>
      <c r="M197" s="1" t="s">
        <v>470</v>
      </c>
      <c r="N197" s="1" t="s">
        <v>46</v>
      </c>
      <c r="O197" s="1" t="s">
        <v>33</v>
      </c>
      <c r="P197" s="1" t="s">
        <v>34</v>
      </c>
      <c r="Q197" s="1" t="s">
        <v>35</v>
      </c>
      <c r="R197" s="1" t="s">
        <v>36</v>
      </c>
      <c r="S197" s="1" t="s">
        <v>29</v>
      </c>
      <c r="T197" s="1" t="s">
        <v>37</v>
      </c>
      <c r="U197" s="1" t="s">
        <v>38</v>
      </c>
      <c r="V197" s="1" t="s">
        <v>39</v>
      </c>
    </row>
    <row r="198" spans="1:22" x14ac:dyDescent="0.2">
      <c r="A198" s="7">
        <v>123.75</v>
      </c>
      <c r="B198" s="1" t="s">
        <v>20</v>
      </c>
      <c r="C198" s="1" t="s">
        <v>21</v>
      </c>
      <c r="D198" s="1" t="s">
        <v>54</v>
      </c>
      <c r="E198" s="1" t="s">
        <v>23</v>
      </c>
      <c r="F198" s="1" t="s">
        <v>24</v>
      </c>
      <c r="G198" s="1" t="s">
        <v>25</v>
      </c>
      <c r="H198" s="1" t="s">
        <v>26</v>
      </c>
      <c r="I198" s="1" t="s">
        <v>471</v>
      </c>
      <c r="J198" s="1" t="s">
        <v>28</v>
      </c>
      <c r="K198" s="1" t="s">
        <v>29</v>
      </c>
      <c r="L198" s="1" t="s">
        <v>30</v>
      </c>
      <c r="M198" s="1" t="s">
        <v>472</v>
      </c>
      <c r="N198" s="1" t="s">
        <v>46</v>
      </c>
      <c r="O198" s="1" t="s">
        <v>33</v>
      </c>
      <c r="P198" s="1" t="s">
        <v>34</v>
      </c>
      <c r="Q198" s="1" t="s">
        <v>35</v>
      </c>
      <c r="R198" s="1" t="s">
        <v>36</v>
      </c>
      <c r="S198" s="1" t="s">
        <v>29</v>
      </c>
      <c r="T198" s="1" t="s">
        <v>37</v>
      </c>
      <c r="U198" s="1" t="s">
        <v>38</v>
      </c>
      <c r="V198" s="1" t="s">
        <v>39</v>
      </c>
    </row>
    <row r="199" spans="1:22" x14ac:dyDescent="0.2">
      <c r="A199" s="7">
        <v>140</v>
      </c>
      <c r="B199" s="1" t="s">
        <v>20</v>
      </c>
      <c r="C199" s="1" t="s">
        <v>21</v>
      </c>
      <c r="D199" s="1" t="s">
        <v>60</v>
      </c>
      <c r="E199" s="1" t="s">
        <v>23</v>
      </c>
      <c r="F199" s="1" t="s">
        <v>24</v>
      </c>
      <c r="G199" s="1" t="s">
        <v>25</v>
      </c>
      <c r="H199" s="1" t="s">
        <v>26</v>
      </c>
      <c r="I199" s="1" t="s">
        <v>473</v>
      </c>
      <c r="J199" s="1" t="s">
        <v>28</v>
      </c>
      <c r="K199" s="1" t="s">
        <v>29</v>
      </c>
      <c r="L199" s="1" t="s">
        <v>30</v>
      </c>
      <c r="M199" s="1" t="s">
        <v>474</v>
      </c>
      <c r="N199" s="1" t="s">
        <v>46</v>
      </c>
      <c r="O199" s="1" t="s">
        <v>33</v>
      </c>
      <c r="P199" s="1" t="s">
        <v>34</v>
      </c>
      <c r="Q199" s="1" t="s">
        <v>35</v>
      </c>
      <c r="R199" s="1" t="s">
        <v>36</v>
      </c>
      <c r="S199" s="1" t="s">
        <v>29</v>
      </c>
      <c r="T199" s="1" t="s">
        <v>37</v>
      </c>
      <c r="U199" s="1" t="s">
        <v>38</v>
      </c>
      <c r="V199" s="1" t="s">
        <v>39</v>
      </c>
    </row>
    <row r="200" spans="1:22" x14ac:dyDescent="0.2">
      <c r="A200" s="7">
        <v>117.25</v>
      </c>
      <c r="B200" s="1" t="s">
        <v>20</v>
      </c>
      <c r="C200" s="1" t="s">
        <v>21</v>
      </c>
      <c r="D200" s="1" t="s">
        <v>65</v>
      </c>
      <c r="E200" s="1" t="s">
        <v>23</v>
      </c>
      <c r="F200" s="1" t="s">
        <v>24</v>
      </c>
      <c r="G200" s="1" t="s">
        <v>25</v>
      </c>
      <c r="H200" s="1" t="s">
        <v>26</v>
      </c>
      <c r="I200" s="1" t="s">
        <v>475</v>
      </c>
      <c r="J200" s="1" t="s">
        <v>28</v>
      </c>
      <c r="K200" s="1" t="s">
        <v>29</v>
      </c>
      <c r="L200" s="1" t="s">
        <v>30</v>
      </c>
      <c r="M200" s="1" t="s">
        <v>476</v>
      </c>
      <c r="N200" s="1" t="s">
        <v>46</v>
      </c>
      <c r="O200" s="1" t="s">
        <v>33</v>
      </c>
      <c r="P200" s="1" t="s">
        <v>34</v>
      </c>
      <c r="Q200" s="1" t="s">
        <v>35</v>
      </c>
      <c r="R200" s="1" t="s">
        <v>36</v>
      </c>
      <c r="S200" s="1" t="s">
        <v>29</v>
      </c>
      <c r="T200" s="1" t="s">
        <v>37</v>
      </c>
      <c r="U200" s="1" t="s">
        <v>38</v>
      </c>
      <c r="V200" s="1" t="s">
        <v>39</v>
      </c>
    </row>
    <row r="201" spans="1:22" x14ac:dyDescent="0.2">
      <c r="A201" s="7">
        <v>121.75</v>
      </c>
      <c r="B201" s="1" t="s">
        <v>20</v>
      </c>
      <c r="C201" s="1" t="s">
        <v>21</v>
      </c>
      <c r="D201" s="1" t="s">
        <v>68</v>
      </c>
      <c r="E201" s="1" t="s">
        <v>23</v>
      </c>
      <c r="F201" s="1" t="s">
        <v>24</v>
      </c>
      <c r="G201" s="1" t="s">
        <v>25</v>
      </c>
      <c r="H201" s="1" t="s">
        <v>26</v>
      </c>
      <c r="I201" s="1" t="s">
        <v>477</v>
      </c>
      <c r="J201" s="1" t="s">
        <v>28</v>
      </c>
      <c r="K201" s="1" t="s">
        <v>29</v>
      </c>
      <c r="L201" s="1" t="s">
        <v>30</v>
      </c>
      <c r="M201" s="1" t="s">
        <v>478</v>
      </c>
      <c r="N201" s="1" t="s">
        <v>46</v>
      </c>
      <c r="O201" s="1" t="s">
        <v>33</v>
      </c>
      <c r="P201" s="1" t="s">
        <v>34</v>
      </c>
      <c r="Q201" s="1" t="s">
        <v>35</v>
      </c>
      <c r="R201" s="1" t="s">
        <v>36</v>
      </c>
      <c r="S201" s="1" t="s">
        <v>29</v>
      </c>
      <c r="T201" s="1" t="s">
        <v>37</v>
      </c>
      <c r="U201" s="1" t="s">
        <v>38</v>
      </c>
      <c r="V201" s="1" t="s">
        <v>39</v>
      </c>
    </row>
    <row r="202" spans="1:22" x14ac:dyDescent="0.2">
      <c r="A202" s="7">
        <v>124.75</v>
      </c>
      <c r="B202" s="1" t="s">
        <v>20</v>
      </c>
      <c r="C202" s="1" t="s">
        <v>21</v>
      </c>
      <c r="D202" s="1" t="s">
        <v>57</v>
      </c>
      <c r="E202" s="1" t="s">
        <v>23</v>
      </c>
      <c r="F202" s="1" t="s">
        <v>24</v>
      </c>
      <c r="G202" s="1" t="s">
        <v>25</v>
      </c>
      <c r="H202" s="1" t="s">
        <v>26</v>
      </c>
      <c r="I202" s="1" t="s">
        <v>479</v>
      </c>
      <c r="J202" s="1" t="s">
        <v>28</v>
      </c>
      <c r="K202" s="1" t="s">
        <v>29</v>
      </c>
      <c r="L202" s="1" t="s">
        <v>30</v>
      </c>
      <c r="M202" s="1" t="s">
        <v>480</v>
      </c>
      <c r="N202" s="1" t="s">
        <v>46</v>
      </c>
      <c r="O202" s="1" t="s">
        <v>33</v>
      </c>
      <c r="P202" s="1" t="s">
        <v>34</v>
      </c>
      <c r="Q202" s="1" t="s">
        <v>35</v>
      </c>
      <c r="R202" s="1" t="s">
        <v>49</v>
      </c>
      <c r="S202" s="1" t="s">
        <v>29</v>
      </c>
      <c r="T202" s="1" t="s">
        <v>37</v>
      </c>
      <c r="U202" s="1" t="s">
        <v>38</v>
      </c>
      <c r="V202" s="1" t="s">
        <v>39</v>
      </c>
    </row>
    <row r="203" spans="1:22" x14ac:dyDescent="0.2">
      <c r="A203" s="7">
        <v>98.62</v>
      </c>
      <c r="B203" s="1" t="s">
        <v>20</v>
      </c>
      <c r="C203" s="1" t="s">
        <v>21</v>
      </c>
      <c r="D203" s="1" t="s">
        <v>71</v>
      </c>
      <c r="E203" s="1" t="s">
        <v>23</v>
      </c>
      <c r="F203" s="1" t="s">
        <v>24</v>
      </c>
      <c r="G203" s="1" t="s">
        <v>25</v>
      </c>
      <c r="H203" s="1" t="s">
        <v>26</v>
      </c>
      <c r="I203" s="1" t="s">
        <v>481</v>
      </c>
      <c r="J203" s="1" t="s">
        <v>28</v>
      </c>
      <c r="K203" s="1" t="s">
        <v>29</v>
      </c>
      <c r="L203" s="1" t="s">
        <v>30</v>
      </c>
      <c r="M203" s="1" t="s">
        <v>482</v>
      </c>
      <c r="N203" s="1" t="s">
        <v>46</v>
      </c>
      <c r="O203" s="1" t="s">
        <v>33</v>
      </c>
      <c r="P203" s="1" t="s">
        <v>34</v>
      </c>
      <c r="Q203" s="1" t="s">
        <v>35</v>
      </c>
      <c r="R203" s="1" t="s">
        <v>36</v>
      </c>
      <c r="S203" s="1" t="s">
        <v>29</v>
      </c>
      <c r="T203" s="1" t="s">
        <v>37</v>
      </c>
      <c r="U203" s="1" t="s">
        <v>38</v>
      </c>
      <c r="V203" s="1" t="s">
        <v>39</v>
      </c>
    </row>
    <row r="204" spans="1:22" x14ac:dyDescent="0.2">
      <c r="A204" s="7">
        <v>153.41</v>
      </c>
      <c r="B204" s="1" t="s">
        <v>20</v>
      </c>
      <c r="C204" s="1" t="s">
        <v>21</v>
      </c>
      <c r="D204" s="1" t="s">
        <v>74</v>
      </c>
      <c r="E204" s="1" t="s">
        <v>23</v>
      </c>
      <c r="F204" s="1" t="s">
        <v>24</v>
      </c>
      <c r="G204" s="1" t="s">
        <v>25</v>
      </c>
      <c r="H204" s="1" t="s">
        <v>26</v>
      </c>
      <c r="I204" s="1" t="s">
        <v>483</v>
      </c>
      <c r="J204" s="1" t="s">
        <v>28</v>
      </c>
      <c r="K204" s="1" t="s">
        <v>29</v>
      </c>
      <c r="L204" s="1" t="s">
        <v>30</v>
      </c>
      <c r="M204" s="1" t="s">
        <v>484</v>
      </c>
      <c r="N204" s="1" t="s">
        <v>46</v>
      </c>
      <c r="O204" s="1" t="s">
        <v>33</v>
      </c>
      <c r="P204" s="1" t="s">
        <v>34</v>
      </c>
      <c r="Q204" s="1" t="s">
        <v>35</v>
      </c>
      <c r="R204" s="1" t="s">
        <v>36</v>
      </c>
      <c r="S204" s="1" t="s">
        <v>29</v>
      </c>
      <c r="T204" s="1" t="s">
        <v>37</v>
      </c>
      <c r="U204" s="1" t="s">
        <v>38</v>
      </c>
      <c r="V204" s="1" t="s">
        <v>39</v>
      </c>
    </row>
    <row r="205" spans="1:22" x14ac:dyDescent="0.2">
      <c r="A205" s="7">
        <v>98.61</v>
      </c>
      <c r="B205" s="1" t="s">
        <v>20</v>
      </c>
      <c r="C205" s="1" t="s">
        <v>21</v>
      </c>
      <c r="D205" s="1" t="s">
        <v>71</v>
      </c>
      <c r="E205" s="1" t="s">
        <v>23</v>
      </c>
      <c r="F205" s="1" t="s">
        <v>24</v>
      </c>
      <c r="G205" s="1" t="s">
        <v>25</v>
      </c>
      <c r="H205" s="1" t="s">
        <v>26</v>
      </c>
      <c r="I205" s="1" t="s">
        <v>485</v>
      </c>
      <c r="J205" s="1" t="s">
        <v>28</v>
      </c>
      <c r="K205" s="1" t="s">
        <v>29</v>
      </c>
      <c r="L205" s="1" t="s">
        <v>30</v>
      </c>
      <c r="M205" s="1" t="s">
        <v>486</v>
      </c>
      <c r="N205" s="1" t="s">
        <v>46</v>
      </c>
      <c r="O205" s="1" t="s">
        <v>33</v>
      </c>
      <c r="P205" s="1" t="s">
        <v>34</v>
      </c>
      <c r="Q205" s="1" t="s">
        <v>35</v>
      </c>
      <c r="R205" s="1" t="s">
        <v>36</v>
      </c>
      <c r="S205" s="1" t="s">
        <v>29</v>
      </c>
      <c r="T205" s="1" t="s">
        <v>37</v>
      </c>
      <c r="U205" s="1" t="s">
        <v>38</v>
      </c>
      <c r="V205" s="1" t="s">
        <v>39</v>
      </c>
    </row>
    <row r="206" spans="1:22" x14ac:dyDescent="0.2">
      <c r="A206" s="7">
        <v>90</v>
      </c>
      <c r="B206" s="1" t="s">
        <v>20</v>
      </c>
      <c r="C206" s="1" t="s">
        <v>21</v>
      </c>
      <c r="D206" s="1" t="s">
        <v>243</v>
      </c>
      <c r="E206" s="1" t="s">
        <v>23</v>
      </c>
      <c r="F206" s="1" t="s">
        <v>24</v>
      </c>
      <c r="G206" s="1" t="s">
        <v>25</v>
      </c>
      <c r="H206" s="1" t="s">
        <v>26</v>
      </c>
      <c r="I206" s="1" t="s">
        <v>487</v>
      </c>
      <c r="J206" s="1" t="s">
        <v>28</v>
      </c>
      <c r="K206" s="1" t="s">
        <v>29</v>
      </c>
      <c r="L206" s="1" t="s">
        <v>30</v>
      </c>
      <c r="M206" s="1" t="s">
        <v>488</v>
      </c>
      <c r="N206" s="1" t="s">
        <v>46</v>
      </c>
      <c r="O206" s="1" t="s">
        <v>33</v>
      </c>
      <c r="P206" s="1" t="s">
        <v>34</v>
      </c>
      <c r="Q206" s="1" t="s">
        <v>35</v>
      </c>
      <c r="R206" s="1" t="s">
        <v>36</v>
      </c>
      <c r="S206" s="1" t="s">
        <v>29</v>
      </c>
      <c r="T206" s="1" t="s">
        <v>37</v>
      </c>
      <c r="U206" s="1" t="s">
        <v>38</v>
      </c>
      <c r="V206" s="1" t="s">
        <v>39</v>
      </c>
    </row>
    <row r="207" spans="1:22" x14ac:dyDescent="0.2">
      <c r="A207" s="7">
        <v>90</v>
      </c>
      <c r="B207" s="1" t="s">
        <v>20</v>
      </c>
      <c r="C207" s="1" t="s">
        <v>21</v>
      </c>
      <c r="D207" s="1" t="s">
        <v>243</v>
      </c>
      <c r="E207" s="1" t="s">
        <v>23</v>
      </c>
      <c r="F207" s="1" t="s">
        <v>24</v>
      </c>
      <c r="G207" s="1" t="s">
        <v>25</v>
      </c>
      <c r="H207" s="1" t="s">
        <v>26</v>
      </c>
      <c r="I207" s="1" t="s">
        <v>489</v>
      </c>
      <c r="J207" s="1" t="s">
        <v>28</v>
      </c>
      <c r="K207" s="1" t="s">
        <v>29</v>
      </c>
      <c r="L207" s="1" t="s">
        <v>30</v>
      </c>
      <c r="M207" s="1" t="s">
        <v>490</v>
      </c>
      <c r="N207" s="1" t="s">
        <v>46</v>
      </c>
      <c r="O207" s="1" t="s">
        <v>33</v>
      </c>
      <c r="P207" s="1" t="s">
        <v>34</v>
      </c>
      <c r="Q207" s="1" t="s">
        <v>35</v>
      </c>
      <c r="R207" s="1" t="s">
        <v>36</v>
      </c>
      <c r="S207" s="1" t="s">
        <v>29</v>
      </c>
      <c r="T207" s="1" t="s">
        <v>37</v>
      </c>
      <c r="U207" s="1" t="s">
        <v>38</v>
      </c>
      <c r="V207" s="1" t="s">
        <v>39</v>
      </c>
    </row>
    <row r="208" spans="1:22" x14ac:dyDescent="0.2">
      <c r="A208" s="7">
        <v>81</v>
      </c>
      <c r="B208" s="1" t="s">
        <v>20</v>
      </c>
      <c r="C208" s="1" t="s">
        <v>21</v>
      </c>
      <c r="D208" s="1" t="s">
        <v>246</v>
      </c>
      <c r="E208" s="1" t="s">
        <v>23</v>
      </c>
      <c r="F208" s="1" t="s">
        <v>24</v>
      </c>
      <c r="G208" s="1" t="s">
        <v>25</v>
      </c>
      <c r="H208" s="1" t="s">
        <v>26</v>
      </c>
      <c r="I208" s="1" t="s">
        <v>491</v>
      </c>
      <c r="J208" s="1" t="s">
        <v>28</v>
      </c>
      <c r="K208" s="1" t="s">
        <v>29</v>
      </c>
      <c r="L208" s="1" t="s">
        <v>30</v>
      </c>
      <c r="M208" s="1" t="s">
        <v>492</v>
      </c>
      <c r="N208" s="1" t="s">
        <v>46</v>
      </c>
      <c r="O208" s="1" t="s">
        <v>33</v>
      </c>
      <c r="P208" s="1" t="s">
        <v>34</v>
      </c>
      <c r="Q208" s="1" t="s">
        <v>35</v>
      </c>
      <c r="R208" s="1" t="s">
        <v>36</v>
      </c>
      <c r="S208" s="1" t="s">
        <v>29</v>
      </c>
      <c r="T208" s="1" t="s">
        <v>37</v>
      </c>
      <c r="U208" s="1" t="s">
        <v>38</v>
      </c>
      <c r="V208" s="1" t="s">
        <v>39</v>
      </c>
    </row>
    <row r="209" spans="1:22" x14ac:dyDescent="0.2">
      <c r="A209" s="7">
        <v>365.25</v>
      </c>
      <c r="B209" s="1" t="s">
        <v>20</v>
      </c>
      <c r="C209" s="1" t="s">
        <v>21</v>
      </c>
      <c r="D209" s="1" t="s">
        <v>88</v>
      </c>
      <c r="E209" s="1" t="s">
        <v>23</v>
      </c>
      <c r="F209" s="1" t="s">
        <v>24</v>
      </c>
      <c r="G209" s="1" t="s">
        <v>25</v>
      </c>
      <c r="H209" s="1" t="s">
        <v>26</v>
      </c>
      <c r="I209" s="1" t="s">
        <v>493</v>
      </c>
      <c r="J209" s="1" t="s">
        <v>28</v>
      </c>
      <c r="K209" s="1" t="s">
        <v>29</v>
      </c>
      <c r="L209" s="1" t="s">
        <v>30</v>
      </c>
      <c r="M209" s="1" t="s">
        <v>494</v>
      </c>
      <c r="N209" s="1" t="s">
        <v>46</v>
      </c>
      <c r="O209" s="1" t="s">
        <v>33</v>
      </c>
      <c r="P209" s="1" t="s">
        <v>34</v>
      </c>
      <c r="Q209" s="1" t="s">
        <v>35</v>
      </c>
      <c r="R209" s="1" t="s">
        <v>36</v>
      </c>
      <c r="S209" s="1" t="s">
        <v>29</v>
      </c>
      <c r="T209" s="1" t="s">
        <v>37</v>
      </c>
      <c r="U209" s="1" t="s">
        <v>38</v>
      </c>
      <c r="V209" s="1" t="s">
        <v>39</v>
      </c>
    </row>
    <row r="210" spans="1:22" x14ac:dyDescent="0.2">
      <c r="A210" s="7">
        <v>365.25</v>
      </c>
      <c r="B210" s="1" t="s">
        <v>20</v>
      </c>
      <c r="C210" s="1" t="s">
        <v>21</v>
      </c>
      <c r="D210" s="1" t="s">
        <v>88</v>
      </c>
      <c r="E210" s="1" t="s">
        <v>23</v>
      </c>
      <c r="F210" s="1" t="s">
        <v>24</v>
      </c>
      <c r="G210" s="1" t="s">
        <v>25</v>
      </c>
      <c r="H210" s="1" t="s">
        <v>26</v>
      </c>
      <c r="I210" s="1" t="s">
        <v>495</v>
      </c>
      <c r="J210" s="1" t="s">
        <v>28</v>
      </c>
      <c r="K210" s="1" t="s">
        <v>29</v>
      </c>
      <c r="L210" s="1" t="s">
        <v>30</v>
      </c>
      <c r="M210" s="1" t="s">
        <v>496</v>
      </c>
      <c r="N210" s="1" t="s">
        <v>46</v>
      </c>
      <c r="O210" s="1" t="s">
        <v>33</v>
      </c>
      <c r="P210" s="1" t="s">
        <v>34</v>
      </c>
      <c r="Q210" s="1" t="s">
        <v>35</v>
      </c>
      <c r="R210" s="1" t="s">
        <v>36</v>
      </c>
      <c r="S210" s="1" t="s">
        <v>29</v>
      </c>
      <c r="T210" s="1" t="s">
        <v>37</v>
      </c>
      <c r="U210" s="1" t="s">
        <v>38</v>
      </c>
      <c r="V210" s="1" t="s">
        <v>39</v>
      </c>
    </row>
    <row r="211" spans="1:22" x14ac:dyDescent="0.2">
      <c r="A211" s="7">
        <v>365.25</v>
      </c>
      <c r="B211" s="1" t="s">
        <v>20</v>
      </c>
      <c r="C211" s="1" t="s">
        <v>21</v>
      </c>
      <c r="D211" s="1" t="s">
        <v>88</v>
      </c>
      <c r="E211" s="1" t="s">
        <v>23</v>
      </c>
      <c r="F211" s="1" t="s">
        <v>24</v>
      </c>
      <c r="G211" s="1" t="s">
        <v>25</v>
      </c>
      <c r="H211" s="1" t="s">
        <v>26</v>
      </c>
      <c r="I211" s="1" t="s">
        <v>497</v>
      </c>
      <c r="J211" s="1" t="s">
        <v>28</v>
      </c>
      <c r="K211" s="1" t="s">
        <v>29</v>
      </c>
      <c r="L211" s="1" t="s">
        <v>30</v>
      </c>
      <c r="M211" s="1" t="s">
        <v>498</v>
      </c>
      <c r="N211" s="1" t="s">
        <v>46</v>
      </c>
      <c r="O211" s="1" t="s">
        <v>33</v>
      </c>
      <c r="P211" s="1" t="s">
        <v>34</v>
      </c>
      <c r="Q211" s="1" t="s">
        <v>35</v>
      </c>
      <c r="R211" s="1" t="s">
        <v>81</v>
      </c>
      <c r="S211" s="1" t="s">
        <v>29</v>
      </c>
      <c r="T211" s="1" t="s">
        <v>37</v>
      </c>
      <c r="U211" s="1" t="s">
        <v>38</v>
      </c>
      <c r="V211" s="1" t="s">
        <v>39</v>
      </c>
    </row>
    <row r="212" spans="1:22" x14ac:dyDescent="0.2">
      <c r="A212" s="7">
        <v>365.28</v>
      </c>
      <c r="B212" s="1" t="s">
        <v>20</v>
      </c>
      <c r="C212" s="1" t="s">
        <v>21</v>
      </c>
      <c r="D212" s="1" t="s">
        <v>88</v>
      </c>
      <c r="E212" s="1" t="s">
        <v>23</v>
      </c>
      <c r="F212" s="1" t="s">
        <v>24</v>
      </c>
      <c r="G212" s="1" t="s">
        <v>25</v>
      </c>
      <c r="H212" s="1" t="s">
        <v>26</v>
      </c>
      <c r="I212" s="1" t="s">
        <v>499</v>
      </c>
      <c r="J212" s="1" t="s">
        <v>28</v>
      </c>
      <c r="K212" s="1" t="s">
        <v>29</v>
      </c>
      <c r="L212" s="1" t="s">
        <v>30</v>
      </c>
      <c r="M212" s="1" t="s">
        <v>500</v>
      </c>
      <c r="N212" s="1" t="s">
        <v>46</v>
      </c>
      <c r="O212" s="1" t="s">
        <v>33</v>
      </c>
      <c r="P212" s="1" t="s">
        <v>34</v>
      </c>
      <c r="Q212" s="1" t="s">
        <v>35</v>
      </c>
      <c r="R212" s="1" t="s">
        <v>36</v>
      </c>
      <c r="S212" s="1" t="s">
        <v>29</v>
      </c>
      <c r="T212" s="1" t="s">
        <v>37</v>
      </c>
      <c r="U212" s="1" t="s">
        <v>38</v>
      </c>
      <c r="V212" s="1" t="s">
        <v>39</v>
      </c>
    </row>
    <row r="213" spans="1:22" x14ac:dyDescent="0.2">
      <c r="A213" s="7">
        <v>121.75</v>
      </c>
      <c r="B213" s="1" t="s">
        <v>20</v>
      </c>
      <c r="C213" s="1" t="s">
        <v>21</v>
      </c>
      <c r="D213" s="1" t="s">
        <v>68</v>
      </c>
      <c r="E213" s="1" t="s">
        <v>23</v>
      </c>
      <c r="F213" s="1" t="s">
        <v>24</v>
      </c>
      <c r="G213" s="1" t="s">
        <v>25</v>
      </c>
      <c r="H213" s="1" t="s">
        <v>26</v>
      </c>
      <c r="I213" s="1" t="s">
        <v>501</v>
      </c>
      <c r="J213" s="1" t="s">
        <v>28</v>
      </c>
      <c r="K213" s="1" t="s">
        <v>29</v>
      </c>
      <c r="L213" s="1" t="s">
        <v>30</v>
      </c>
      <c r="M213" s="1" t="s">
        <v>502</v>
      </c>
      <c r="N213" s="1" t="s">
        <v>46</v>
      </c>
      <c r="O213" s="1" t="s">
        <v>33</v>
      </c>
      <c r="P213" s="1" t="s">
        <v>34</v>
      </c>
      <c r="Q213" s="1" t="s">
        <v>35</v>
      </c>
      <c r="R213" s="1" t="s">
        <v>36</v>
      </c>
      <c r="S213" s="1" t="s">
        <v>29</v>
      </c>
      <c r="T213" s="1" t="s">
        <v>37</v>
      </c>
      <c r="U213" s="1" t="s">
        <v>38</v>
      </c>
      <c r="V213" s="1" t="s">
        <v>39</v>
      </c>
    </row>
    <row r="214" spans="1:22" x14ac:dyDescent="0.2">
      <c r="A214" s="7">
        <v>243.5</v>
      </c>
      <c r="B214" s="1" t="s">
        <v>20</v>
      </c>
      <c r="C214" s="1" t="s">
        <v>21</v>
      </c>
      <c r="D214" s="1" t="s">
        <v>96</v>
      </c>
      <c r="E214" s="1" t="s">
        <v>23</v>
      </c>
      <c r="F214" s="1" t="s">
        <v>24</v>
      </c>
      <c r="G214" s="1" t="s">
        <v>25</v>
      </c>
      <c r="H214" s="1" t="s">
        <v>26</v>
      </c>
      <c r="I214" s="1" t="s">
        <v>503</v>
      </c>
      <c r="J214" s="1" t="s">
        <v>28</v>
      </c>
      <c r="K214" s="1" t="s">
        <v>29</v>
      </c>
      <c r="L214" s="1" t="s">
        <v>30</v>
      </c>
      <c r="M214" s="1" t="s">
        <v>504</v>
      </c>
      <c r="N214" s="1" t="s">
        <v>46</v>
      </c>
      <c r="O214" s="1" t="s">
        <v>33</v>
      </c>
      <c r="P214" s="1" t="s">
        <v>34</v>
      </c>
      <c r="Q214" s="1" t="s">
        <v>35</v>
      </c>
      <c r="R214" s="1" t="s">
        <v>36</v>
      </c>
      <c r="S214" s="1" t="s">
        <v>29</v>
      </c>
      <c r="T214" s="1" t="s">
        <v>37</v>
      </c>
      <c r="U214" s="1" t="s">
        <v>38</v>
      </c>
      <c r="V214" s="1" t="s">
        <v>39</v>
      </c>
    </row>
    <row r="215" spans="1:22" x14ac:dyDescent="0.2">
      <c r="A215" s="7">
        <v>243.5</v>
      </c>
      <c r="B215" s="1" t="s">
        <v>20</v>
      </c>
      <c r="C215" s="1" t="s">
        <v>21</v>
      </c>
      <c r="D215" s="1" t="s">
        <v>96</v>
      </c>
      <c r="E215" s="1" t="s">
        <v>23</v>
      </c>
      <c r="F215" s="1" t="s">
        <v>24</v>
      </c>
      <c r="G215" s="1" t="s">
        <v>25</v>
      </c>
      <c r="H215" s="1" t="s">
        <v>26</v>
      </c>
      <c r="I215" s="1" t="s">
        <v>505</v>
      </c>
      <c r="J215" s="1" t="s">
        <v>28</v>
      </c>
      <c r="K215" s="1" t="s">
        <v>29</v>
      </c>
      <c r="L215" s="1" t="s">
        <v>30</v>
      </c>
      <c r="M215" s="1" t="s">
        <v>506</v>
      </c>
      <c r="N215" s="1" t="s">
        <v>46</v>
      </c>
      <c r="O215" s="1" t="s">
        <v>33</v>
      </c>
      <c r="P215" s="1" t="s">
        <v>34</v>
      </c>
      <c r="Q215" s="1" t="s">
        <v>35</v>
      </c>
      <c r="R215" s="1" t="s">
        <v>36</v>
      </c>
      <c r="S215" s="1" t="s">
        <v>29</v>
      </c>
      <c r="T215" s="1" t="s">
        <v>37</v>
      </c>
      <c r="U215" s="1" t="s">
        <v>38</v>
      </c>
      <c r="V215" s="1" t="s">
        <v>39</v>
      </c>
    </row>
    <row r="216" spans="1:22" x14ac:dyDescent="0.2">
      <c r="A216" s="7">
        <v>107.25</v>
      </c>
      <c r="B216" s="1" t="s">
        <v>20</v>
      </c>
      <c r="C216" s="1" t="s">
        <v>21</v>
      </c>
      <c r="D216" s="1" t="s">
        <v>22</v>
      </c>
      <c r="E216" s="1" t="s">
        <v>23</v>
      </c>
      <c r="F216" s="1" t="s">
        <v>24</v>
      </c>
      <c r="G216" s="1" t="s">
        <v>25</v>
      </c>
      <c r="H216" s="1" t="s">
        <v>26</v>
      </c>
      <c r="I216" s="1" t="s">
        <v>507</v>
      </c>
      <c r="J216" s="1" t="s">
        <v>28</v>
      </c>
      <c r="K216" s="1" t="s">
        <v>29</v>
      </c>
      <c r="L216" s="1" t="s">
        <v>30</v>
      </c>
      <c r="M216" s="1" t="s">
        <v>508</v>
      </c>
      <c r="N216" s="1" t="s">
        <v>46</v>
      </c>
      <c r="O216" s="1" t="s">
        <v>33</v>
      </c>
      <c r="P216" s="1" t="s">
        <v>34</v>
      </c>
      <c r="Q216" s="1" t="s">
        <v>35</v>
      </c>
      <c r="R216" s="1" t="s">
        <v>36</v>
      </c>
      <c r="S216" s="1" t="s">
        <v>29</v>
      </c>
      <c r="T216" s="1" t="s">
        <v>37</v>
      </c>
      <c r="U216" s="1" t="s">
        <v>38</v>
      </c>
      <c r="V216" s="1" t="s">
        <v>39</v>
      </c>
    </row>
    <row r="217" spans="1:22" x14ac:dyDescent="0.2">
      <c r="A217" s="7">
        <v>121.75</v>
      </c>
      <c r="B217" s="1" t="s">
        <v>20</v>
      </c>
      <c r="C217" s="1" t="s">
        <v>21</v>
      </c>
      <c r="D217" s="1" t="s">
        <v>22</v>
      </c>
      <c r="E217" s="1" t="s">
        <v>23</v>
      </c>
      <c r="F217" s="1" t="s">
        <v>24</v>
      </c>
      <c r="G217" s="1" t="s">
        <v>25</v>
      </c>
      <c r="H217" s="1" t="s">
        <v>26</v>
      </c>
      <c r="I217" s="1" t="s">
        <v>509</v>
      </c>
      <c r="J217" s="1" t="s">
        <v>28</v>
      </c>
      <c r="K217" s="1" t="s">
        <v>29</v>
      </c>
      <c r="L217" s="1" t="s">
        <v>30</v>
      </c>
      <c r="M217" s="1" t="s">
        <v>510</v>
      </c>
      <c r="N217" s="1" t="s">
        <v>46</v>
      </c>
      <c r="O217" s="1" t="s">
        <v>33</v>
      </c>
      <c r="P217" s="1" t="s">
        <v>34</v>
      </c>
      <c r="Q217" s="1" t="s">
        <v>35</v>
      </c>
      <c r="R217" s="1" t="s">
        <v>36</v>
      </c>
      <c r="S217" s="1" t="s">
        <v>29</v>
      </c>
      <c r="T217" s="1" t="s">
        <v>37</v>
      </c>
      <c r="U217" s="1" t="s">
        <v>38</v>
      </c>
      <c r="V217" s="1" t="s">
        <v>39</v>
      </c>
    </row>
    <row r="218" spans="1:22" x14ac:dyDescent="0.2">
      <c r="A218" s="7">
        <v>53.63</v>
      </c>
      <c r="B218" s="1" t="s">
        <v>20</v>
      </c>
      <c r="C218" s="1" t="s">
        <v>21</v>
      </c>
      <c r="D218" s="1" t="s">
        <v>22</v>
      </c>
      <c r="E218" s="1" t="s">
        <v>23</v>
      </c>
      <c r="F218" s="1" t="s">
        <v>24</v>
      </c>
      <c r="G218" s="1" t="s">
        <v>25</v>
      </c>
      <c r="H218" s="1" t="s">
        <v>26</v>
      </c>
      <c r="I218" s="1" t="s">
        <v>511</v>
      </c>
      <c r="J218" s="1" t="s">
        <v>28</v>
      </c>
      <c r="K218" s="1" t="s">
        <v>29</v>
      </c>
      <c r="L218" s="1" t="s">
        <v>30</v>
      </c>
      <c r="M218" s="1" t="s">
        <v>512</v>
      </c>
      <c r="N218" s="1" t="s">
        <v>46</v>
      </c>
      <c r="O218" s="1" t="s">
        <v>33</v>
      </c>
      <c r="P218" s="1" t="s">
        <v>34</v>
      </c>
      <c r="Q218" s="1" t="s">
        <v>35</v>
      </c>
      <c r="R218" s="1" t="s">
        <v>36</v>
      </c>
      <c r="S218" s="1" t="s">
        <v>29</v>
      </c>
      <c r="T218" s="1" t="s">
        <v>37</v>
      </c>
      <c r="U218" s="1" t="s">
        <v>38</v>
      </c>
      <c r="V218" s="1" t="s">
        <v>39</v>
      </c>
    </row>
    <row r="219" spans="1:22" x14ac:dyDescent="0.2">
      <c r="A219" s="7">
        <v>214.5</v>
      </c>
      <c r="B219" s="1" t="s">
        <v>20</v>
      </c>
      <c r="C219" s="1" t="s">
        <v>21</v>
      </c>
      <c r="D219" s="1" t="s">
        <v>22</v>
      </c>
      <c r="E219" s="1" t="s">
        <v>23</v>
      </c>
      <c r="F219" s="1" t="s">
        <v>24</v>
      </c>
      <c r="G219" s="1" t="s">
        <v>25</v>
      </c>
      <c r="H219" s="1" t="s">
        <v>26</v>
      </c>
      <c r="I219" s="1" t="s">
        <v>513</v>
      </c>
      <c r="J219" s="1" t="s">
        <v>28</v>
      </c>
      <c r="K219" s="1" t="s">
        <v>29</v>
      </c>
      <c r="L219" s="1" t="s">
        <v>30</v>
      </c>
      <c r="M219" s="1" t="s">
        <v>514</v>
      </c>
      <c r="N219" s="1" t="s">
        <v>46</v>
      </c>
      <c r="O219" s="1" t="s">
        <v>33</v>
      </c>
      <c r="P219" s="1" t="s">
        <v>34</v>
      </c>
      <c r="Q219" s="1" t="s">
        <v>35</v>
      </c>
      <c r="R219" s="1" t="s">
        <v>36</v>
      </c>
      <c r="S219" s="1" t="s">
        <v>29</v>
      </c>
      <c r="T219" s="1" t="s">
        <v>37</v>
      </c>
      <c r="U219" s="1" t="s">
        <v>38</v>
      </c>
      <c r="V219" s="1" t="s">
        <v>39</v>
      </c>
    </row>
    <row r="220" spans="1:22" x14ac:dyDescent="0.2">
      <c r="A220" s="7">
        <v>107.25</v>
      </c>
      <c r="B220" s="1" t="s">
        <v>20</v>
      </c>
      <c r="C220" s="1" t="s">
        <v>21</v>
      </c>
      <c r="D220" s="1" t="s">
        <v>22</v>
      </c>
      <c r="E220" s="1" t="s">
        <v>23</v>
      </c>
      <c r="F220" s="1" t="s">
        <v>24</v>
      </c>
      <c r="G220" s="1" t="s">
        <v>25</v>
      </c>
      <c r="H220" s="1" t="s">
        <v>26</v>
      </c>
      <c r="I220" s="1" t="s">
        <v>515</v>
      </c>
      <c r="J220" s="1" t="s">
        <v>28</v>
      </c>
      <c r="K220" s="1" t="s">
        <v>29</v>
      </c>
      <c r="L220" s="1" t="s">
        <v>30</v>
      </c>
      <c r="M220" s="1" t="s">
        <v>516</v>
      </c>
      <c r="N220" s="1" t="s">
        <v>46</v>
      </c>
      <c r="O220" s="1" t="s">
        <v>33</v>
      </c>
      <c r="P220" s="1" t="s">
        <v>34</v>
      </c>
      <c r="Q220" s="1" t="s">
        <v>35</v>
      </c>
      <c r="R220" s="1" t="s">
        <v>36</v>
      </c>
      <c r="S220" s="1" t="s">
        <v>29</v>
      </c>
      <c r="T220" s="1" t="s">
        <v>37</v>
      </c>
      <c r="U220" s="1" t="s">
        <v>38</v>
      </c>
      <c r="V220" s="1" t="s">
        <v>39</v>
      </c>
    </row>
    <row r="221" spans="1:22" x14ac:dyDescent="0.2">
      <c r="A221" s="7">
        <v>198.18</v>
      </c>
      <c r="B221" s="1" t="s">
        <v>42</v>
      </c>
      <c r="C221" s="1" t="s">
        <v>21</v>
      </c>
      <c r="D221" s="1" t="s">
        <v>22</v>
      </c>
      <c r="E221" s="1" t="s">
        <v>23</v>
      </c>
      <c r="F221" s="1" t="s">
        <v>24</v>
      </c>
      <c r="G221" s="1" t="s">
        <v>25</v>
      </c>
      <c r="H221" s="1" t="s">
        <v>26</v>
      </c>
      <c r="I221" s="1" t="s">
        <v>517</v>
      </c>
      <c r="J221" s="1" t="s">
        <v>28</v>
      </c>
      <c r="K221" s="1" t="s">
        <v>29</v>
      </c>
      <c r="L221" s="1" t="s">
        <v>30</v>
      </c>
      <c r="M221" s="1" t="s">
        <v>518</v>
      </c>
      <c r="N221" s="1" t="s">
        <v>32</v>
      </c>
      <c r="O221" s="1" t="s">
        <v>33</v>
      </c>
      <c r="P221" s="1" t="s">
        <v>34</v>
      </c>
      <c r="Q221" s="1" t="s">
        <v>35</v>
      </c>
      <c r="R221" s="1" t="s">
        <v>36</v>
      </c>
      <c r="S221" s="1" t="s">
        <v>29</v>
      </c>
      <c r="T221" s="1" t="s">
        <v>37</v>
      </c>
      <c r="U221" s="1" t="s">
        <v>38</v>
      </c>
      <c r="V221" s="1" t="s">
        <v>39</v>
      </c>
    </row>
    <row r="222" spans="1:22" x14ac:dyDescent="0.2">
      <c r="A222" s="7">
        <v>200</v>
      </c>
      <c r="B222" s="1" t="s">
        <v>20</v>
      </c>
      <c r="C222" s="1" t="s">
        <v>21</v>
      </c>
      <c r="D222" s="1" t="s">
        <v>22</v>
      </c>
      <c r="E222" s="1" t="s">
        <v>23</v>
      </c>
      <c r="F222" s="1" t="s">
        <v>24</v>
      </c>
      <c r="G222" s="1" t="s">
        <v>25</v>
      </c>
      <c r="H222" s="1" t="s">
        <v>26</v>
      </c>
      <c r="I222" s="1" t="s">
        <v>519</v>
      </c>
      <c r="J222" s="1" t="s">
        <v>28</v>
      </c>
      <c r="K222" s="1" t="s">
        <v>29</v>
      </c>
      <c r="L222" s="1" t="s">
        <v>30</v>
      </c>
      <c r="M222" s="1" t="s">
        <v>520</v>
      </c>
      <c r="N222" s="1" t="s">
        <v>32</v>
      </c>
      <c r="O222" s="1" t="s">
        <v>33</v>
      </c>
      <c r="P222" s="1" t="s">
        <v>34</v>
      </c>
      <c r="Q222" s="1" t="s">
        <v>35</v>
      </c>
      <c r="R222" s="1" t="s">
        <v>36</v>
      </c>
      <c r="S222" s="1" t="s">
        <v>29</v>
      </c>
      <c r="T222" s="1" t="s">
        <v>37</v>
      </c>
      <c r="U222" s="1" t="s">
        <v>38</v>
      </c>
      <c r="V222" s="1" t="s">
        <v>39</v>
      </c>
    </row>
    <row r="223" spans="1:22" x14ac:dyDescent="0.2">
      <c r="A223" s="7">
        <v>470</v>
      </c>
      <c r="B223" s="1" t="s">
        <v>20</v>
      </c>
      <c r="C223" s="1" t="s">
        <v>21</v>
      </c>
      <c r="D223" s="1" t="s">
        <v>22</v>
      </c>
      <c r="E223" s="1" t="s">
        <v>23</v>
      </c>
      <c r="F223" s="1" t="s">
        <v>24</v>
      </c>
      <c r="G223" s="1" t="s">
        <v>25</v>
      </c>
      <c r="H223" s="1" t="s">
        <v>26</v>
      </c>
      <c r="I223" s="1" t="s">
        <v>521</v>
      </c>
      <c r="J223" s="1" t="s">
        <v>28</v>
      </c>
      <c r="K223" s="1" t="s">
        <v>29</v>
      </c>
      <c r="L223" s="1" t="s">
        <v>30</v>
      </c>
      <c r="M223" s="1" t="s">
        <v>522</v>
      </c>
      <c r="N223" s="1" t="s">
        <v>32</v>
      </c>
      <c r="O223" s="1" t="s">
        <v>33</v>
      </c>
      <c r="P223" s="1" t="s">
        <v>34</v>
      </c>
      <c r="Q223" s="1" t="s">
        <v>35</v>
      </c>
      <c r="R223" s="1" t="s">
        <v>36</v>
      </c>
      <c r="S223" s="1" t="s">
        <v>29</v>
      </c>
      <c r="T223" s="1" t="s">
        <v>37</v>
      </c>
      <c r="U223" s="1" t="s">
        <v>38</v>
      </c>
      <c r="V223" s="1" t="s">
        <v>39</v>
      </c>
    </row>
    <row r="224" spans="1:22" x14ac:dyDescent="0.2">
      <c r="A224" s="7">
        <v>198.18</v>
      </c>
      <c r="B224" s="1" t="s">
        <v>20</v>
      </c>
      <c r="C224" s="1" t="s">
        <v>21</v>
      </c>
      <c r="D224" s="1" t="s">
        <v>22</v>
      </c>
      <c r="E224" s="1" t="s">
        <v>23</v>
      </c>
      <c r="F224" s="1" t="s">
        <v>24</v>
      </c>
      <c r="G224" s="1" t="s">
        <v>25</v>
      </c>
      <c r="H224" s="1" t="s">
        <v>26</v>
      </c>
      <c r="I224" s="1" t="s">
        <v>523</v>
      </c>
      <c r="J224" s="1" t="s">
        <v>28</v>
      </c>
      <c r="K224" s="1" t="s">
        <v>29</v>
      </c>
      <c r="L224" s="1" t="s">
        <v>30</v>
      </c>
      <c r="M224" s="1" t="s">
        <v>524</v>
      </c>
      <c r="N224" s="1" t="s">
        <v>32</v>
      </c>
      <c r="O224" s="1" t="s">
        <v>33</v>
      </c>
      <c r="P224" s="1" t="s">
        <v>34</v>
      </c>
      <c r="Q224" s="1" t="s">
        <v>35</v>
      </c>
      <c r="R224" s="1" t="s">
        <v>49</v>
      </c>
      <c r="S224" s="1" t="s">
        <v>29</v>
      </c>
      <c r="T224" s="1" t="s">
        <v>37</v>
      </c>
      <c r="U224" s="1" t="s">
        <v>38</v>
      </c>
      <c r="V224" s="1" t="s">
        <v>39</v>
      </c>
    </row>
    <row r="225" spans="1:22" x14ac:dyDescent="0.2">
      <c r="A225" s="7">
        <v>500</v>
      </c>
      <c r="B225" s="1" t="s">
        <v>20</v>
      </c>
      <c r="C225" s="1" t="s">
        <v>21</v>
      </c>
      <c r="D225" s="1" t="s">
        <v>22</v>
      </c>
      <c r="E225" s="1" t="s">
        <v>23</v>
      </c>
      <c r="F225" s="1" t="s">
        <v>24</v>
      </c>
      <c r="G225" s="1" t="s">
        <v>25</v>
      </c>
      <c r="H225" s="1" t="s">
        <v>26</v>
      </c>
      <c r="I225" s="1" t="s">
        <v>525</v>
      </c>
      <c r="J225" s="1" t="s">
        <v>28</v>
      </c>
      <c r="K225" s="1" t="s">
        <v>29</v>
      </c>
      <c r="L225" s="1" t="s">
        <v>30</v>
      </c>
      <c r="M225" s="1" t="s">
        <v>526</v>
      </c>
      <c r="N225" s="1" t="s">
        <v>32</v>
      </c>
      <c r="O225" s="1" t="s">
        <v>33</v>
      </c>
      <c r="P225" s="1" t="s">
        <v>34</v>
      </c>
      <c r="Q225" s="1" t="s">
        <v>35</v>
      </c>
      <c r="R225" s="1" t="s">
        <v>36</v>
      </c>
      <c r="S225" s="1" t="s">
        <v>29</v>
      </c>
      <c r="T225" s="1" t="s">
        <v>37</v>
      </c>
      <c r="U225" s="1" t="s">
        <v>38</v>
      </c>
      <c r="V225" s="1" t="s">
        <v>39</v>
      </c>
    </row>
    <row r="226" spans="1:22" x14ac:dyDescent="0.2">
      <c r="A226" s="7">
        <v>198.18</v>
      </c>
      <c r="B226" s="1" t="s">
        <v>20</v>
      </c>
      <c r="D226" s="1" t="s">
        <v>120</v>
      </c>
      <c r="G226" s="1" t="s">
        <v>25</v>
      </c>
      <c r="H226" s="1" t="s">
        <v>26</v>
      </c>
      <c r="I226" s="1" t="s">
        <v>527</v>
      </c>
      <c r="J226" s="1" t="s">
        <v>28</v>
      </c>
      <c r="K226" s="1" t="s">
        <v>29</v>
      </c>
      <c r="L226" s="1" t="s">
        <v>30</v>
      </c>
      <c r="M226" s="1" t="s">
        <v>528</v>
      </c>
      <c r="N226" s="1" t="s">
        <v>32</v>
      </c>
      <c r="O226" s="1" t="s">
        <v>123</v>
      </c>
      <c r="P226" s="1" t="s">
        <v>124</v>
      </c>
      <c r="Q226" s="1" t="s">
        <v>35</v>
      </c>
      <c r="R226" s="1" t="s">
        <v>36</v>
      </c>
      <c r="S226" s="1" t="s">
        <v>29</v>
      </c>
      <c r="T226" s="1" t="s">
        <v>125</v>
      </c>
      <c r="U226" s="1" t="s">
        <v>125</v>
      </c>
      <c r="V226" s="1" t="s">
        <v>39</v>
      </c>
    </row>
    <row r="227" spans="1:22" x14ac:dyDescent="0.2">
      <c r="A227" s="7">
        <v>198.18</v>
      </c>
      <c r="B227" s="1" t="s">
        <v>20</v>
      </c>
      <c r="C227" s="1" t="s">
        <v>21</v>
      </c>
      <c r="D227" s="1" t="s">
        <v>22</v>
      </c>
      <c r="E227" s="1" t="s">
        <v>23</v>
      </c>
      <c r="F227" s="1" t="s">
        <v>24</v>
      </c>
      <c r="G227" s="1" t="s">
        <v>25</v>
      </c>
      <c r="H227" s="1" t="s">
        <v>26</v>
      </c>
      <c r="I227" s="1" t="s">
        <v>529</v>
      </c>
      <c r="J227" s="1" t="s">
        <v>28</v>
      </c>
      <c r="K227" s="1" t="s">
        <v>29</v>
      </c>
      <c r="L227" s="1" t="s">
        <v>30</v>
      </c>
      <c r="M227" s="1" t="s">
        <v>530</v>
      </c>
      <c r="N227" s="1" t="s">
        <v>32</v>
      </c>
      <c r="O227" s="1" t="s">
        <v>33</v>
      </c>
      <c r="P227" s="1" t="s">
        <v>34</v>
      </c>
      <c r="Q227" s="1" t="s">
        <v>35</v>
      </c>
      <c r="R227" s="1" t="s">
        <v>36</v>
      </c>
      <c r="S227" s="1" t="s">
        <v>29</v>
      </c>
      <c r="T227" s="1" t="s">
        <v>37</v>
      </c>
      <c r="U227" s="1" t="s">
        <v>38</v>
      </c>
      <c r="V227" s="1" t="s">
        <v>39</v>
      </c>
    </row>
    <row r="228" spans="1:22" x14ac:dyDescent="0.2">
      <c r="A228" s="7">
        <v>198.18</v>
      </c>
      <c r="B228" s="1" t="s">
        <v>20</v>
      </c>
      <c r="C228" s="1" t="s">
        <v>133</v>
      </c>
      <c r="D228" s="1" t="s">
        <v>120</v>
      </c>
      <c r="G228" s="1" t="s">
        <v>134</v>
      </c>
      <c r="H228" s="1" t="s">
        <v>26</v>
      </c>
      <c r="I228" s="1" t="s">
        <v>531</v>
      </c>
      <c r="J228" s="1" t="s">
        <v>136</v>
      </c>
      <c r="K228" s="1" t="s">
        <v>29</v>
      </c>
      <c r="L228" s="1" t="s">
        <v>30</v>
      </c>
      <c r="M228" s="1" t="s">
        <v>532</v>
      </c>
      <c r="N228" s="1" t="s">
        <v>32</v>
      </c>
      <c r="O228" s="1" t="s">
        <v>138</v>
      </c>
      <c r="P228" s="1" t="s">
        <v>124</v>
      </c>
      <c r="Q228" s="1" t="s">
        <v>35</v>
      </c>
      <c r="R228" s="1" t="s">
        <v>36</v>
      </c>
      <c r="S228" s="1" t="s">
        <v>29</v>
      </c>
      <c r="T228" s="1" t="s">
        <v>139</v>
      </c>
      <c r="U228" s="1" t="s">
        <v>139</v>
      </c>
      <c r="V228" s="1" t="s">
        <v>39</v>
      </c>
    </row>
    <row r="229" spans="1:22" x14ac:dyDescent="0.2">
      <c r="A229" s="7">
        <v>198.18</v>
      </c>
      <c r="B229" s="1" t="s">
        <v>20</v>
      </c>
      <c r="D229" s="1" t="s">
        <v>120</v>
      </c>
      <c r="G229" s="1" t="s">
        <v>140</v>
      </c>
      <c r="H229" s="1" t="s">
        <v>26</v>
      </c>
      <c r="I229" s="1" t="s">
        <v>533</v>
      </c>
      <c r="J229" s="1" t="s">
        <v>28</v>
      </c>
      <c r="K229" s="1" t="s">
        <v>29</v>
      </c>
      <c r="L229" s="1" t="s">
        <v>30</v>
      </c>
      <c r="M229" s="1" t="s">
        <v>534</v>
      </c>
      <c r="N229" s="1" t="s">
        <v>32</v>
      </c>
      <c r="O229" s="1" t="s">
        <v>143</v>
      </c>
      <c r="P229" s="1" t="s">
        <v>124</v>
      </c>
      <c r="Q229" s="1" t="s">
        <v>35</v>
      </c>
      <c r="R229" s="1" t="s">
        <v>36</v>
      </c>
      <c r="S229" s="1" t="s">
        <v>29</v>
      </c>
      <c r="T229" s="1" t="s">
        <v>144</v>
      </c>
      <c r="U229" s="1" t="s">
        <v>145</v>
      </c>
      <c r="V229" s="1" t="s">
        <v>39</v>
      </c>
    </row>
    <row r="230" spans="1:22" x14ac:dyDescent="0.2">
      <c r="A230" s="7">
        <v>198.18</v>
      </c>
      <c r="B230" s="1" t="s">
        <v>20</v>
      </c>
      <c r="D230" s="1" t="s">
        <v>120</v>
      </c>
      <c r="G230" s="1" t="s">
        <v>140</v>
      </c>
      <c r="H230" s="1" t="s">
        <v>26</v>
      </c>
      <c r="I230" s="1" t="s">
        <v>535</v>
      </c>
      <c r="J230" s="1" t="s">
        <v>28</v>
      </c>
      <c r="K230" s="1" t="s">
        <v>29</v>
      </c>
      <c r="L230" s="1" t="s">
        <v>30</v>
      </c>
      <c r="M230" s="1" t="s">
        <v>536</v>
      </c>
      <c r="N230" s="1" t="s">
        <v>32</v>
      </c>
      <c r="O230" s="1" t="s">
        <v>143</v>
      </c>
      <c r="P230" s="1" t="s">
        <v>124</v>
      </c>
      <c r="Q230" s="1" t="s">
        <v>35</v>
      </c>
      <c r="R230" s="1" t="s">
        <v>36</v>
      </c>
      <c r="S230" s="1" t="s">
        <v>29</v>
      </c>
      <c r="T230" s="1" t="s">
        <v>144</v>
      </c>
      <c r="U230" s="1" t="s">
        <v>145</v>
      </c>
      <c r="V230" s="1" t="s">
        <v>39</v>
      </c>
    </row>
    <row r="231" spans="1:22" x14ac:dyDescent="0.2">
      <c r="A231" s="7">
        <v>198.18</v>
      </c>
      <c r="B231" s="1" t="s">
        <v>20</v>
      </c>
      <c r="D231" s="1" t="s">
        <v>120</v>
      </c>
      <c r="G231" s="1" t="s">
        <v>140</v>
      </c>
      <c r="H231" s="1" t="s">
        <v>26</v>
      </c>
      <c r="I231" s="1" t="s">
        <v>537</v>
      </c>
      <c r="J231" s="1" t="s">
        <v>28</v>
      </c>
      <c r="K231" s="1" t="s">
        <v>29</v>
      </c>
      <c r="L231" s="1" t="s">
        <v>30</v>
      </c>
      <c r="M231" s="1" t="s">
        <v>538</v>
      </c>
      <c r="N231" s="1" t="s">
        <v>32</v>
      </c>
      <c r="O231" s="1" t="s">
        <v>143</v>
      </c>
      <c r="P231" s="1" t="s">
        <v>124</v>
      </c>
      <c r="Q231" s="1" t="s">
        <v>35</v>
      </c>
      <c r="R231" s="1" t="s">
        <v>36</v>
      </c>
      <c r="S231" s="1" t="s">
        <v>29</v>
      </c>
      <c r="T231" s="1" t="s">
        <v>144</v>
      </c>
      <c r="U231" s="1" t="s">
        <v>145</v>
      </c>
      <c r="V231" s="1" t="s">
        <v>39</v>
      </c>
    </row>
    <row r="232" spans="1:22" x14ac:dyDescent="0.2">
      <c r="A232" s="7">
        <v>198.18</v>
      </c>
      <c r="B232" s="1" t="s">
        <v>20</v>
      </c>
      <c r="C232" s="1" t="s">
        <v>21</v>
      </c>
      <c r="D232" s="1" t="s">
        <v>22</v>
      </c>
      <c r="E232" s="1" t="s">
        <v>23</v>
      </c>
      <c r="F232" s="1" t="s">
        <v>24</v>
      </c>
      <c r="G232" s="1" t="s">
        <v>25</v>
      </c>
      <c r="H232" s="1" t="s">
        <v>26</v>
      </c>
      <c r="I232" s="1" t="s">
        <v>539</v>
      </c>
      <c r="J232" s="1" t="s">
        <v>28</v>
      </c>
      <c r="K232" s="1" t="s">
        <v>29</v>
      </c>
      <c r="L232" s="1" t="s">
        <v>30</v>
      </c>
      <c r="M232" s="1" t="s">
        <v>540</v>
      </c>
      <c r="N232" s="1" t="s">
        <v>32</v>
      </c>
      <c r="O232" s="1" t="s">
        <v>33</v>
      </c>
      <c r="P232" s="1" t="s">
        <v>34</v>
      </c>
      <c r="Q232" s="1" t="s">
        <v>35</v>
      </c>
      <c r="R232" s="1" t="s">
        <v>36</v>
      </c>
      <c r="S232" s="1" t="s">
        <v>29</v>
      </c>
      <c r="T232" s="1" t="s">
        <v>37</v>
      </c>
      <c r="U232" s="1" t="s">
        <v>38</v>
      </c>
      <c r="V232" s="1" t="s">
        <v>39</v>
      </c>
    </row>
    <row r="233" spans="1:22" x14ac:dyDescent="0.2">
      <c r="A233" s="7">
        <v>198.18</v>
      </c>
      <c r="B233" s="1" t="s">
        <v>20</v>
      </c>
      <c r="D233" s="1" t="s">
        <v>120</v>
      </c>
      <c r="G233" s="1" t="s">
        <v>140</v>
      </c>
      <c r="H233" s="1" t="s">
        <v>26</v>
      </c>
      <c r="I233" s="1" t="s">
        <v>541</v>
      </c>
      <c r="J233" s="1" t="s">
        <v>28</v>
      </c>
      <c r="K233" s="1" t="s">
        <v>29</v>
      </c>
      <c r="L233" s="1" t="s">
        <v>30</v>
      </c>
      <c r="M233" s="1" t="s">
        <v>542</v>
      </c>
      <c r="N233" s="1" t="s">
        <v>32</v>
      </c>
      <c r="O233" s="1" t="s">
        <v>143</v>
      </c>
      <c r="P233" s="1" t="s">
        <v>124</v>
      </c>
      <c r="Q233" s="1" t="s">
        <v>35</v>
      </c>
      <c r="R233" s="1" t="s">
        <v>36</v>
      </c>
      <c r="S233" s="1" t="s">
        <v>29</v>
      </c>
      <c r="T233" s="1" t="s">
        <v>144</v>
      </c>
      <c r="U233" s="1" t="s">
        <v>145</v>
      </c>
      <c r="V233" s="1" t="s">
        <v>39</v>
      </c>
    </row>
    <row r="234" spans="1:22" x14ac:dyDescent="0.2">
      <c r="A234" s="7">
        <v>198.18</v>
      </c>
      <c r="B234" s="1" t="s">
        <v>20</v>
      </c>
      <c r="D234" s="1" t="s">
        <v>120</v>
      </c>
      <c r="G234" s="1" t="s">
        <v>140</v>
      </c>
      <c r="H234" s="1" t="s">
        <v>26</v>
      </c>
      <c r="I234" s="1" t="s">
        <v>543</v>
      </c>
      <c r="J234" s="1" t="s">
        <v>28</v>
      </c>
      <c r="K234" s="1" t="s">
        <v>29</v>
      </c>
      <c r="L234" s="1" t="s">
        <v>30</v>
      </c>
      <c r="M234" s="1" t="s">
        <v>544</v>
      </c>
      <c r="N234" s="1" t="s">
        <v>32</v>
      </c>
      <c r="O234" s="1" t="s">
        <v>143</v>
      </c>
      <c r="P234" s="1" t="s">
        <v>168</v>
      </c>
      <c r="Q234" s="1" t="s">
        <v>35</v>
      </c>
      <c r="R234" s="1" t="s">
        <v>36</v>
      </c>
      <c r="S234" s="1" t="s">
        <v>29</v>
      </c>
      <c r="T234" s="1" t="s">
        <v>169</v>
      </c>
      <c r="U234" s="1" t="s">
        <v>170</v>
      </c>
      <c r="V234" s="1" t="s">
        <v>39</v>
      </c>
    </row>
    <row r="235" spans="1:22" x14ac:dyDescent="0.2">
      <c r="A235" s="7">
        <v>198.18</v>
      </c>
      <c r="B235" s="1" t="s">
        <v>20</v>
      </c>
      <c r="C235" s="1" t="s">
        <v>21</v>
      </c>
      <c r="D235" s="1" t="s">
        <v>22</v>
      </c>
      <c r="E235" s="1" t="s">
        <v>23</v>
      </c>
      <c r="F235" s="1" t="s">
        <v>24</v>
      </c>
      <c r="G235" s="1" t="s">
        <v>25</v>
      </c>
      <c r="H235" s="1" t="s">
        <v>26</v>
      </c>
      <c r="I235" s="1" t="s">
        <v>545</v>
      </c>
      <c r="J235" s="1" t="s">
        <v>28</v>
      </c>
      <c r="K235" s="1" t="s">
        <v>29</v>
      </c>
      <c r="L235" s="1" t="s">
        <v>30</v>
      </c>
      <c r="M235" s="1" t="s">
        <v>546</v>
      </c>
      <c r="N235" s="1" t="s">
        <v>32</v>
      </c>
      <c r="O235" s="1" t="s">
        <v>33</v>
      </c>
      <c r="P235" s="1" t="s">
        <v>34</v>
      </c>
      <c r="Q235" s="1" t="s">
        <v>35</v>
      </c>
      <c r="R235" s="1" t="s">
        <v>36</v>
      </c>
      <c r="S235" s="1" t="s">
        <v>29</v>
      </c>
      <c r="T235" s="1" t="s">
        <v>37</v>
      </c>
      <c r="U235" s="1" t="s">
        <v>38</v>
      </c>
      <c r="V235" s="1" t="s">
        <v>39</v>
      </c>
    </row>
    <row r="236" spans="1:22" x14ac:dyDescent="0.2">
      <c r="A236" s="7">
        <v>198.18</v>
      </c>
      <c r="B236" s="1" t="s">
        <v>20</v>
      </c>
      <c r="C236" s="1" t="s">
        <v>21</v>
      </c>
      <c r="D236" s="1" t="s">
        <v>120</v>
      </c>
      <c r="G236" s="1" t="s">
        <v>25</v>
      </c>
      <c r="H236" s="1" t="s">
        <v>26</v>
      </c>
      <c r="I236" s="1" t="s">
        <v>547</v>
      </c>
      <c r="J236" s="1" t="s">
        <v>28</v>
      </c>
      <c r="K236" s="1" t="s">
        <v>29</v>
      </c>
      <c r="L236" s="1" t="s">
        <v>30</v>
      </c>
      <c r="M236" s="1" t="s">
        <v>548</v>
      </c>
      <c r="N236" s="1" t="s">
        <v>32</v>
      </c>
      <c r="O236" s="1" t="s">
        <v>156</v>
      </c>
      <c r="P236" s="1" t="s">
        <v>124</v>
      </c>
      <c r="Q236" s="1" t="s">
        <v>35</v>
      </c>
      <c r="R236" s="1" t="s">
        <v>36</v>
      </c>
      <c r="S236" s="1" t="s">
        <v>29</v>
      </c>
      <c r="T236" s="1" t="s">
        <v>157</v>
      </c>
      <c r="U236" s="1" t="s">
        <v>158</v>
      </c>
      <c r="V236" s="1" t="s">
        <v>39</v>
      </c>
    </row>
    <row r="237" spans="1:22" x14ac:dyDescent="0.2">
      <c r="A237" s="7">
        <v>198.18</v>
      </c>
      <c r="B237" s="1" t="s">
        <v>20</v>
      </c>
      <c r="C237" s="1" t="s">
        <v>21</v>
      </c>
      <c r="D237" s="1" t="s">
        <v>22</v>
      </c>
      <c r="E237" s="1" t="s">
        <v>23</v>
      </c>
      <c r="F237" s="1" t="s">
        <v>24</v>
      </c>
      <c r="G237" s="1" t="s">
        <v>25</v>
      </c>
      <c r="H237" s="1" t="s">
        <v>26</v>
      </c>
      <c r="I237" s="1" t="s">
        <v>549</v>
      </c>
      <c r="J237" s="1" t="s">
        <v>28</v>
      </c>
      <c r="K237" s="1" t="s">
        <v>29</v>
      </c>
      <c r="L237" s="1" t="s">
        <v>30</v>
      </c>
      <c r="M237" s="1" t="s">
        <v>550</v>
      </c>
      <c r="N237" s="1" t="s">
        <v>32</v>
      </c>
      <c r="O237" s="1" t="s">
        <v>33</v>
      </c>
      <c r="P237" s="1" t="s">
        <v>34</v>
      </c>
      <c r="Q237" s="1" t="s">
        <v>35</v>
      </c>
      <c r="R237" s="1" t="s">
        <v>81</v>
      </c>
      <c r="S237" s="1" t="s">
        <v>29</v>
      </c>
      <c r="T237" s="1" t="s">
        <v>37</v>
      </c>
      <c r="U237" s="1" t="s">
        <v>38</v>
      </c>
      <c r="V237" s="1" t="s">
        <v>39</v>
      </c>
    </row>
    <row r="238" spans="1:22" x14ac:dyDescent="0.2">
      <c r="A238" s="7">
        <v>198.18</v>
      </c>
      <c r="B238" s="1" t="s">
        <v>20</v>
      </c>
      <c r="C238" s="1" t="s">
        <v>21</v>
      </c>
      <c r="D238" s="1" t="s">
        <v>22</v>
      </c>
      <c r="E238" s="1" t="s">
        <v>23</v>
      </c>
      <c r="F238" s="1" t="s">
        <v>24</v>
      </c>
      <c r="G238" s="1" t="s">
        <v>25</v>
      </c>
      <c r="H238" s="1" t="s">
        <v>26</v>
      </c>
      <c r="I238" s="1" t="s">
        <v>551</v>
      </c>
      <c r="J238" s="1" t="s">
        <v>28</v>
      </c>
      <c r="K238" s="1" t="s">
        <v>29</v>
      </c>
      <c r="L238" s="1" t="s">
        <v>30</v>
      </c>
      <c r="M238" s="1" t="s">
        <v>552</v>
      </c>
      <c r="N238" s="1" t="s">
        <v>32</v>
      </c>
      <c r="O238" s="1" t="s">
        <v>33</v>
      </c>
      <c r="P238" s="1" t="s">
        <v>34</v>
      </c>
      <c r="Q238" s="1" t="s">
        <v>35</v>
      </c>
      <c r="R238" s="1" t="s">
        <v>36</v>
      </c>
      <c r="S238" s="1" t="s">
        <v>175</v>
      </c>
      <c r="T238" s="1" t="s">
        <v>37</v>
      </c>
      <c r="U238" s="1" t="s">
        <v>38</v>
      </c>
      <c r="V238" s="1" t="s">
        <v>39</v>
      </c>
    </row>
    <row r="239" spans="1:22" x14ac:dyDescent="0.2">
      <c r="A239" s="7">
        <v>198.18</v>
      </c>
      <c r="B239" s="1" t="s">
        <v>20</v>
      </c>
      <c r="C239" s="1" t="s">
        <v>21</v>
      </c>
      <c r="D239" s="1" t="s">
        <v>22</v>
      </c>
      <c r="E239" s="1" t="s">
        <v>23</v>
      </c>
      <c r="F239" s="1" t="s">
        <v>24</v>
      </c>
      <c r="G239" s="1" t="s">
        <v>25</v>
      </c>
      <c r="H239" s="1" t="s">
        <v>26</v>
      </c>
      <c r="I239" s="1" t="s">
        <v>553</v>
      </c>
      <c r="J239" s="1" t="s">
        <v>28</v>
      </c>
      <c r="K239" s="1" t="s">
        <v>29</v>
      </c>
      <c r="L239" s="1" t="s">
        <v>30</v>
      </c>
      <c r="M239" s="1" t="s">
        <v>554</v>
      </c>
      <c r="N239" s="1" t="s">
        <v>32</v>
      </c>
      <c r="O239" s="1" t="s">
        <v>33</v>
      </c>
      <c r="P239" s="1" t="s">
        <v>34</v>
      </c>
      <c r="Q239" s="1" t="s">
        <v>35</v>
      </c>
      <c r="R239" s="1" t="s">
        <v>36</v>
      </c>
      <c r="S239" s="1" t="s">
        <v>163</v>
      </c>
      <c r="T239" s="1" t="s">
        <v>37</v>
      </c>
      <c r="U239" s="1" t="s">
        <v>38</v>
      </c>
      <c r="V239" s="1" t="s">
        <v>39</v>
      </c>
    </row>
    <row r="240" spans="1:22" x14ac:dyDescent="0.2">
      <c r="A240" s="7">
        <v>198.18</v>
      </c>
      <c r="B240" s="1" t="s">
        <v>20</v>
      </c>
      <c r="C240" s="1" t="s">
        <v>21</v>
      </c>
      <c r="D240" s="1" t="s">
        <v>22</v>
      </c>
      <c r="E240" s="1" t="s">
        <v>23</v>
      </c>
      <c r="F240" s="1" t="s">
        <v>24</v>
      </c>
      <c r="G240" s="1" t="s">
        <v>25</v>
      </c>
      <c r="H240" s="1" t="s">
        <v>26</v>
      </c>
      <c r="I240" s="1" t="s">
        <v>555</v>
      </c>
      <c r="J240" s="1" t="s">
        <v>28</v>
      </c>
      <c r="K240" s="1" t="s">
        <v>29</v>
      </c>
      <c r="L240" s="1" t="s">
        <v>30</v>
      </c>
      <c r="M240" s="1" t="s">
        <v>556</v>
      </c>
      <c r="N240" s="1" t="s">
        <v>32</v>
      </c>
      <c r="O240" s="1" t="s">
        <v>33</v>
      </c>
      <c r="P240" s="1" t="s">
        <v>34</v>
      </c>
      <c r="Q240" s="1" t="s">
        <v>35</v>
      </c>
      <c r="R240" s="1" t="s">
        <v>36</v>
      </c>
      <c r="S240" s="1" t="s">
        <v>175</v>
      </c>
      <c r="T240" s="1" t="s">
        <v>37</v>
      </c>
      <c r="U240" s="1" t="s">
        <v>38</v>
      </c>
      <c r="V240" s="1" t="s">
        <v>39</v>
      </c>
    </row>
    <row r="241" spans="1:22" x14ac:dyDescent="0.2">
      <c r="A241" s="7">
        <v>198.18</v>
      </c>
      <c r="B241" s="1" t="s">
        <v>20</v>
      </c>
      <c r="C241" s="1" t="s">
        <v>21</v>
      </c>
      <c r="D241" s="1" t="s">
        <v>22</v>
      </c>
      <c r="E241" s="1" t="s">
        <v>23</v>
      </c>
      <c r="F241" s="1" t="s">
        <v>24</v>
      </c>
      <c r="G241" s="1" t="s">
        <v>25</v>
      </c>
      <c r="H241" s="1" t="s">
        <v>26</v>
      </c>
      <c r="I241" s="1" t="s">
        <v>557</v>
      </c>
      <c r="J241" s="1" t="s">
        <v>28</v>
      </c>
      <c r="K241" s="1" t="s">
        <v>29</v>
      </c>
      <c r="L241" s="1" t="s">
        <v>30</v>
      </c>
      <c r="M241" s="1" t="s">
        <v>558</v>
      </c>
      <c r="N241" s="1" t="s">
        <v>32</v>
      </c>
      <c r="O241" s="1" t="s">
        <v>33</v>
      </c>
      <c r="P241" s="1" t="s">
        <v>34</v>
      </c>
      <c r="Q241" s="1" t="s">
        <v>35</v>
      </c>
      <c r="R241" s="1" t="s">
        <v>49</v>
      </c>
      <c r="S241" s="1" t="s">
        <v>29</v>
      </c>
      <c r="T241" s="1" t="s">
        <v>37</v>
      </c>
      <c r="U241" s="1" t="s">
        <v>38</v>
      </c>
      <c r="V241" s="1" t="s">
        <v>39</v>
      </c>
    </row>
    <row r="242" spans="1:22" x14ac:dyDescent="0.2">
      <c r="A242" s="7">
        <v>198.18</v>
      </c>
      <c r="B242" s="1" t="s">
        <v>20</v>
      </c>
      <c r="C242" s="1" t="s">
        <v>21</v>
      </c>
      <c r="D242" s="1" t="s">
        <v>22</v>
      </c>
      <c r="E242" s="1" t="s">
        <v>23</v>
      </c>
      <c r="F242" s="1" t="s">
        <v>24</v>
      </c>
      <c r="G242" s="1" t="s">
        <v>25</v>
      </c>
      <c r="H242" s="1" t="s">
        <v>26</v>
      </c>
      <c r="I242" s="1" t="s">
        <v>559</v>
      </c>
      <c r="J242" s="1" t="s">
        <v>28</v>
      </c>
      <c r="K242" s="1" t="s">
        <v>29</v>
      </c>
      <c r="L242" s="1" t="s">
        <v>30</v>
      </c>
      <c r="M242" s="1" t="s">
        <v>560</v>
      </c>
      <c r="N242" s="1" t="s">
        <v>32</v>
      </c>
      <c r="O242" s="1" t="s">
        <v>33</v>
      </c>
      <c r="P242" s="1" t="s">
        <v>34</v>
      </c>
      <c r="Q242" s="1" t="s">
        <v>35</v>
      </c>
      <c r="R242" s="1" t="s">
        <v>36</v>
      </c>
      <c r="S242" s="1" t="s">
        <v>163</v>
      </c>
      <c r="T242" s="1" t="s">
        <v>37</v>
      </c>
      <c r="U242" s="1" t="s">
        <v>38</v>
      </c>
      <c r="V242" s="1" t="s">
        <v>39</v>
      </c>
    </row>
    <row r="243" spans="1:22" x14ac:dyDescent="0.2">
      <c r="A243" s="7">
        <v>198.18</v>
      </c>
      <c r="B243" s="1" t="s">
        <v>20</v>
      </c>
      <c r="C243" s="1" t="s">
        <v>180</v>
      </c>
      <c r="D243" s="1" t="s">
        <v>120</v>
      </c>
      <c r="G243" s="1" t="s">
        <v>25</v>
      </c>
      <c r="H243" s="1" t="s">
        <v>26</v>
      </c>
      <c r="I243" s="1" t="s">
        <v>561</v>
      </c>
      <c r="J243" s="1" t="s">
        <v>28</v>
      </c>
      <c r="K243" s="1" t="s">
        <v>29</v>
      </c>
      <c r="L243" s="1" t="s">
        <v>30</v>
      </c>
      <c r="M243" s="1" t="s">
        <v>562</v>
      </c>
      <c r="N243" s="1" t="s">
        <v>32</v>
      </c>
      <c r="O243" s="1" t="s">
        <v>33</v>
      </c>
      <c r="P243" s="1" t="s">
        <v>124</v>
      </c>
      <c r="Q243" s="1" t="s">
        <v>35</v>
      </c>
      <c r="R243" s="1" t="s">
        <v>36</v>
      </c>
      <c r="S243" s="1" t="s">
        <v>29</v>
      </c>
      <c r="T243" s="1" t="s">
        <v>183</v>
      </c>
      <c r="U243" s="1" t="s">
        <v>183</v>
      </c>
      <c r="V243" s="1" t="s">
        <v>39</v>
      </c>
    </row>
    <row r="244" spans="1:22" x14ac:dyDescent="0.2">
      <c r="A244" s="7">
        <v>198.18</v>
      </c>
      <c r="B244" s="1" t="s">
        <v>20</v>
      </c>
      <c r="C244" s="1" t="s">
        <v>21</v>
      </c>
      <c r="D244" s="1" t="s">
        <v>22</v>
      </c>
      <c r="E244" s="1" t="s">
        <v>23</v>
      </c>
      <c r="F244" s="1" t="s">
        <v>24</v>
      </c>
      <c r="G244" s="1" t="s">
        <v>25</v>
      </c>
      <c r="H244" s="1" t="s">
        <v>26</v>
      </c>
      <c r="I244" s="1" t="s">
        <v>563</v>
      </c>
      <c r="J244" s="1" t="s">
        <v>28</v>
      </c>
      <c r="K244" s="1" t="s">
        <v>29</v>
      </c>
      <c r="L244" s="1" t="s">
        <v>30</v>
      </c>
      <c r="M244" s="1" t="s">
        <v>564</v>
      </c>
      <c r="N244" s="1" t="s">
        <v>32</v>
      </c>
      <c r="O244" s="1" t="s">
        <v>33</v>
      </c>
      <c r="P244" s="1" t="s">
        <v>34</v>
      </c>
      <c r="Q244" s="1" t="s">
        <v>35</v>
      </c>
      <c r="R244" s="1" t="s">
        <v>36</v>
      </c>
      <c r="S244" s="1" t="s">
        <v>29</v>
      </c>
      <c r="T244" s="1" t="s">
        <v>37</v>
      </c>
      <c r="U244" s="1" t="s">
        <v>38</v>
      </c>
      <c r="V244" s="1" t="s">
        <v>39</v>
      </c>
    </row>
    <row r="245" spans="1:22" x14ac:dyDescent="0.2">
      <c r="A245" s="7">
        <v>198.18</v>
      </c>
      <c r="B245" s="1" t="s">
        <v>20</v>
      </c>
      <c r="C245" s="1" t="s">
        <v>21</v>
      </c>
      <c r="D245" s="1" t="s">
        <v>22</v>
      </c>
      <c r="E245" s="1" t="s">
        <v>23</v>
      </c>
      <c r="F245" s="1" t="s">
        <v>24</v>
      </c>
      <c r="G245" s="1" t="s">
        <v>25</v>
      </c>
      <c r="H245" s="1" t="s">
        <v>26</v>
      </c>
      <c r="I245" s="1" t="s">
        <v>565</v>
      </c>
      <c r="J245" s="1" t="s">
        <v>28</v>
      </c>
      <c r="K245" s="1" t="s">
        <v>29</v>
      </c>
      <c r="L245" s="1" t="s">
        <v>30</v>
      </c>
      <c r="M245" s="1" t="s">
        <v>566</v>
      </c>
      <c r="N245" s="1" t="s">
        <v>32</v>
      </c>
      <c r="O245" s="1" t="s">
        <v>33</v>
      </c>
      <c r="P245" s="1" t="s">
        <v>34</v>
      </c>
      <c r="Q245" s="1" t="s">
        <v>35</v>
      </c>
      <c r="R245" s="1" t="s">
        <v>36</v>
      </c>
      <c r="S245" s="1" t="s">
        <v>29</v>
      </c>
      <c r="T245" s="1" t="s">
        <v>37</v>
      </c>
      <c r="U245" s="1" t="s">
        <v>38</v>
      </c>
      <c r="V245" s="1" t="s">
        <v>39</v>
      </c>
    </row>
    <row r="246" spans="1:22" x14ac:dyDescent="0.2">
      <c r="A246" s="7">
        <v>198.18</v>
      </c>
      <c r="B246" s="1" t="s">
        <v>20</v>
      </c>
      <c r="C246" s="1" t="s">
        <v>21</v>
      </c>
      <c r="D246" s="1" t="s">
        <v>22</v>
      </c>
      <c r="E246" s="1" t="s">
        <v>23</v>
      </c>
      <c r="F246" s="1" t="s">
        <v>24</v>
      </c>
      <c r="G246" s="1" t="s">
        <v>25</v>
      </c>
      <c r="H246" s="1" t="s">
        <v>26</v>
      </c>
      <c r="I246" s="1" t="s">
        <v>567</v>
      </c>
      <c r="J246" s="1" t="s">
        <v>28</v>
      </c>
      <c r="K246" s="1" t="s">
        <v>29</v>
      </c>
      <c r="L246" s="1" t="s">
        <v>30</v>
      </c>
      <c r="M246" s="1" t="s">
        <v>568</v>
      </c>
      <c r="N246" s="1" t="s">
        <v>32</v>
      </c>
      <c r="O246" s="1" t="s">
        <v>33</v>
      </c>
      <c r="P246" s="1" t="s">
        <v>34</v>
      </c>
      <c r="Q246" s="1" t="s">
        <v>35</v>
      </c>
      <c r="R246" s="1" t="s">
        <v>49</v>
      </c>
      <c r="S246" s="1" t="s">
        <v>29</v>
      </c>
      <c r="T246" s="1" t="s">
        <v>37</v>
      </c>
      <c r="U246" s="1" t="s">
        <v>38</v>
      </c>
      <c r="V246" s="1" t="s">
        <v>39</v>
      </c>
    </row>
    <row r="247" spans="1:22" x14ac:dyDescent="0.2">
      <c r="A247" s="7">
        <v>198.18</v>
      </c>
      <c r="B247" s="1" t="s">
        <v>20</v>
      </c>
      <c r="C247" s="1" t="s">
        <v>21</v>
      </c>
      <c r="D247" s="1" t="s">
        <v>22</v>
      </c>
      <c r="E247" s="1" t="s">
        <v>23</v>
      </c>
      <c r="F247" s="1" t="s">
        <v>24</v>
      </c>
      <c r="G247" s="1" t="s">
        <v>25</v>
      </c>
      <c r="H247" s="1" t="s">
        <v>26</v>
      </c>
      <c r="I247" s="1" t="s">
        <v>569</v>
      </c>
      <c r="J247" s="1" t="s">
        <v>28</v>
      </c>
      <c r="K247" s="1" t="s">
        <v>29</v>
      </c>
      <c r="L247" s="1" t="s">
        <v>30</v>
      </c>
      <c r="M247" s="1" t="s">
        <v>570</v>
      </c>
      <c r="N247" s="1" t="s">
        <v>32</v>
      </c>
      <c r="O247" s="1" t="s">
        <v>33</v>
      </c>
      <c r="P247" s="1" t="s">
        <v>34</v>
      </c>
      <c r="Q247" s="1" t="s">
        <v>35</v>
      </c>
      <c r="R247" s="1" t="s">
        <v>49</v>
      </c>
      <c r="S247" s="1" t="s">
        <v>29</v>
      </c>
      <c r="T247" s="1" t="s">
        <v>37</v>
      </c>
      <c r="U247" s="1" t="s">
        <v>38</v>
      </c>
      <c r="V247" s="1" t="s">
        <v>39</v>
      </c>
    </row>
    <row r="248" spans="1:22" x14ac:dyDescent="0.2">
      <c r="A248" s="7">
        <v>198.18</v>
      </c>
      <c r="B248" s="1" t="s">
        <v>20</v>
      </c>
      <c r="C248" s="1" t="s">
        <v>21</v>
      </c>
      <c r="D248" s="1" t="s">
        <v>22</v>
      </c>
      <c r="E248" s="1" t="s">
        <v>23</v>
      </c>
      <c r="F248" s="1" t="s">
        <v>24</v>
      </c>
      <c r="G248" s="1" t="s">
        <v>25</v>
      </c>
      <c r="H248" s="1" t="s">
        <v>26</v>
      </c>
      <c r="I248" s="1" t="s">
        <v>571</v>
      </c>
      <c r="J248" s="1" t="s">
        <v>28</v>
      </c>
      <c r="K248" s="1" t="s">
        <v>29</v>
      </c>
      <c r="L248" s="1" t="s">
        <v>30</v>
      </c>
      <c r="M248" s="1" t="s">
        <v>558</v>
      </c>
      <c r="N248" s="1" t="s">
        <v>32</v>
      </c>
      <c r="O248" s="1" t="s">
        <v>33</v>
      </c>
      <c r="P248" s="1" t="s">
        <v>34</v>
      </c>
      <c r="Q248" s="1" t="s">
        <v>35</v>
      </c>
      <c r="R248" s="1" t="s">
        <v>193</v>
      </c>
      <c r="S248" s="1" t="s">
        <v>29</v>
      </c>
      <c r="T248" s="1" t="s">
        <v>37</v>
      </c>
      <c r="U248" s="1" t="s">
        <v>38</v>
      </c>
      <c r="V248" s="1" t="s">
        <v>39</v>
      </c>
    </row>
    <row r="249" spans="1:22" x14ac:dyDescent="0.2">
      <c r="A249" s="7">
        <v>198.18</v>
      </c>
      <c r="B249" s="1" t="s">
        <v>20</v>
      </c>
      <c r="C249" s="1" t="s">
        <v>21</v>
      </c>
      <c r="D249" s="1" t="s">
        <v>22</v>
      </c>
      <c r="E249" s="1" t="s">
        <v>23</v>
      </c>
      <c r="F249" s="1" t="s">
        <v>24</v>
      </c>
      <c r="G249" s="1" t="s">
        <v>25</v>
      </c>
      <c r="H249" s="1" t="s">
        <v>26</v>
      </c>
      <c r="I249" s="1" t="s">
        <v>572</v>
      </c>
      <c r="J249" s="1" t="s">
        <v>28</v>
      </c>
      <c r="K249" s="1" t="s">
        <v>29</v>
      </c>
      <c r="L249" s="1" t="s">
        <v>30</v>
      </c>
      <c r="M249" s="1" t="s">
        <v>573</v>
      </c>
      <c r="N249" s="1" t="s">
        <v>32</v>
      </c>
      <c r="O249" s="1" t="s">
        <v>33</v>
      </c>
      <c r="P249" s="1" t="s">
        <v>34</v>
      </c>
      <c r="Q249" s="1" t="s">
        <v>35</v>
      </c>
      <c r="R249" s="1" t="s">
        <v>36</v>
      </c>
      <c r="S249" s="1" t="s">
        <v>29</v>
      </c>
      <c r="T249" s="1" t="s">
        <v>37</v>
      </c>
      <c r="U249" s="1" t="s">
        <v>38</v>
      </c>
      <c r="V249" s="1" t="s">
        <v>39</v>
      </c>
    </row>
    <row r="250" spans="1:22" x14ac:dyDescent="0.2">
      <c r="A250" s="7">
        <v>198.18</v>
      </c>
      <c r="B250" s="1" t="s">
        <v>20</v>
      </c>
      <c r="C250" s="1" t="s">
        <v>21</v>
      </c>
      <c r="D250" s="1" t="s">
        <v>22</v>
      </c>
      <c r="E250" s="1" t="s">
        <v>23</v>
      </c>
      <c r="F250" s="1" t="s">
        <v>24</v>
      </c>
      <c r="G250" s="1" t="s">
        <v>25</v>
      </c>
      <c r="H250" s="1" t="s">
        <v>26</v>
      </c>
      <c r="I250" s="1" t="s">
        <v>574</v>
      </c>
      <c r="J250" s="1" t="s">
        <v>28</v>
      </c>
      <c r="K250" s="1" t="s">
        <v>29</v>
      </c>
      <c r="L250" s="1" t="s">
        <v>30</v>
      </c>
      <c r="M250" s="1" t="s">
        <v>575</v>
      </c>
      <c r="N250" s="1" t="s">
        <v>32</v>
      </c>
      <c r="O250" s="1" t="s">
        <v>33</v>
      </c>
      <c r="P250" s="1" t="s">
        <v>34</v>
      </c>
      <c r="Q250" s="1" t="s">
        <v>35</v>
      </c>
      <c r="R250" s="1" t="s">
        <v>36</v>
      </c>
      <c r="S250" s="1" t="s">
        <v>29</v>
      </c>
      <c r="T250" s="1" t="s">
        <v>37</v>
      </c>
      <c r="U250" s="1" t="s">
        <v>38</v>
      </c>
      <c r="V250" s="1" t="s">
        <v>39</v>
      </c>
    </row>
    <row r="251" spans="1:22" x14ac:dyDescent="0.2">
      <c r="A251" s="7">
        <v>-198.18</v>
      </c>
      <c r="B251" s="1" t="s">
        <v>20</v>
      </c>
      <c r="C251" s="1" t="s">
        <v>21</v>
      </c>
      <c r="D251" s="1" t="s">
        <v>200</v>
      </c>
      <c r="E251" s="1" t="s">
        <v>23</v>
      </c>
      <c r="F251" s="1" t="s">
        <v>24</v>
      </c>
      <c r="G251" s="1" t="s">
        <v>25</v>
      </c>
      <c r="H251" s="1" t="s">
        <v>26</v>
      </c>
      <c r="I251" s="1" t="s">
        <v>576</v>
      </c>
      <c r="J251" s="1" t="s">
        <v>136</v>
      </c>
      <c r="K251" s="1" t="s">
        <v>29</v>
      </c>
      <c r="L251" s="1" t="s">
        <v>30</v>
      </c>
      <c r="M251" s="1" t="s">
        <v>577</v>
      </c>
      <c r="N251" s="1" t="s">
        <v>32</v>
      </c>
      <c r="O251" s="1" t="s">
        <v>33</v>
      </c>
      <c r="P251" s="1" t="s">
        <v>34</v>
      </c>
      <c r="Q251" s="1" t="s">
        <v>35</v>
      </c>
      <c r="R251" s="1" t="s">
        <v>36</v>
      </c>
      <c r="S251" s="1" t="s">
        <v>29</v>
      </c>
      <c r="T251" s="1" t="s">
        <v>37</v>
      </c>
      <c r="U251" s="1" t="s">
        <v>38</v>
      </c>
      <c r="V251" s="1" t="s">
        <v>39</v>
      </c>
    </row>
    <row r="252" spans="1:22" x14ac:dyDescent="0.2">
      <c r="A252" s="7">
        <v>-198.18</v>
      </c>
      <c r="B252" s="1" t="s">
        <v>20</v>
      </c>
      <c r="C252" s="1" t="s">
        <v>21</v>
      </c>
      <c r="D252" s="1" t="s">
        <v>200</v>
      </c>
      <c r="E252" s="1" t="s">
        <v>23</v>
      </c>
      <c r="F252" s="1" t="s">
        <v>24</v>
      </c>
      <c r="G252" s="1" t="s">
        <v>25</v>
      </c>
      <c r="H252" s="1" t="s">
        <v>26</v>
      </c>
      <c r="I252" s="1" t="s">
        <v>578</v>
      </c>
      <c r="J252" s="1" t="s">
        <v>28</v>
      </c>
      <c r="K252" s="1" t="s">
        <v>29</v>
      </c>
      <c r="L252" s="1" t="s">
        <v>30</v>
      </c>
      <c r="M252" s="1" t="s">
        <v>579</v>
      </c>
      <c r="N252" s="1" t="s">
        <v>32</v>
      </c>
      <c r="O252" s="1" t="s">
        <v>33</v>
      </c>
      <c r="P252" s="1" t="s">
        <v>34</v>
      </c>
      <c r="Q252" s="1" t="s">
        <v>35</v>
      </c>
      <c r="R252" s="1" t="s">
        <v>36</v>
      </c>
      <c r="S252" s="1" t="s">
        <v>29</v>
      </c>
      <c r="T252" s="1" t="s">
        <v>37</v>
      </c>
      <c r="U252" s="1" t="s">
        <v>38</v>
      </c>
      <c r="V252" s="1" t="s">
        <v>39</v>
      </c>
    </row>
    <row r="253" spans="1:22" x14ac:dyDescent="0.2">
      <c r="A253" s="7">
        <v>198.18</v>
      </c>
      <c r="B253" s="1" t="s">
        <v>20</v>
      </c>
      <c r="C253" s="1" t="s">
        <v>21</v>
      </c>
      <c r="D253" s="1" t="s">
        <v>22</v>
      </c>
      <c r="E253" s="1" t="s">
        <v>23</v>
      </c>
      <c r="F253" s="1" t="s">
        <v>24</v>
      </c>
      <c r="G253" s="1" t="s">
        <v>25</v>
      </c>
      <c r="H253" s="1" t="s">
        <v>26</v>
      </c>
      <c r="I253" s="1" t="s">
        <v>580</v>
      </c>
      <c r="J253" s="1" t="s">
        <v>136</v>
      </c>
      <c r="K253" s="1" t="s">
        <v>29</v>
      </c>
      <c r="L253" s="1" t="s">
        <v>30</v>
      </c>
      <c r="M253" s="1" t="s">
        <v>581</v>
      </c>
      <c r="N253" s="1" t="s">
        <v>32</v>
      </c>
      <c r="O253" s="1" t="s">
        <v>33</v>
      </c>
      <c r="P253" s="1" t="s">
        <v>34</v>
      </c>
      <c r="Q253" s="1" t="s">
        <v>35</v>
      </c>
      <c r="R253" s="1" t="s">
        <v>36</v>
      </c>
      <c r="S253" s="1" t="s">
        <v>29</v>
      </c>
      <c r="T253" s="1" t="s">
        <v>37</v>
      </c>
      <c r="U253" s="1" t="s">
        <v>38</v>
      </c>
      <c r="V253" s="1" t="s">
        <v>39</v>
      </c>
    </row>
    <row r="254" spans="1:22" x14ac:dyDescent="0.2">
      <c r="A254" s="7">
        <v>-198.18</v>
      </c>
      <c r="B254" s="1" t="s">
        <v>20</v>
      </c>
      <c r="C254" s="1" t="s">
        <v>21</v>
      </c>
      <c r="D254" s="1" t="s">
        <v>200</v>
      </c>
      <c r="E254" s="1" t="s">
        <v>23</v>
      </c>
      <c r="F254" s="1" t="s">
        <v>24</v>
      </c>
      <c r="G254" s="1" t="s">
        <v>25</v>
      </c>
      <c r="H254" s="1" t="s">
        <v>26</v>
      </c>
      <c r="I254" s="1" t="s">
        <v>582</v>
      </c>
      <c r="J254" s="1" t="s">
        <v>28</v>
      </c>
      <c r="K254" s="1" t="s">
        <v>29</v>
      </c>
      <c r="L254" s="1" t="s">
        <v>30</v>
      </c>
      <c r="M254" s="1" t="s">
        <v>583</v>
      </c>
      <c r="N254" s="1" t="s">
        <v>32</v>
      </c>
      <c r="O254" s="1" t="s">
        <v>33</v>
      </c>
      <c r="P254" s="1" t="s">
        <v>34</v>
      </c>
      <c r="Q254" s="1" t="s">
        <v>35</v>
      </c>
      <c r="R254" s="1" t="s">
        <v>36</v>
      </c>
      <c r="S254" s="1" t="s">
        <v>29</v>
      </c>
      <c r="T254" s="1" t="s">
        <v>37</v>
      </c>
      <c r="U254" s="1" t="s">
        <v>38</v>
      </c>
      <c r="V254" s="1" t="s">
        <v>39</v>
      </c>
    </row>
    <row r="255" spans="1:22" x14ac:dyDescent="0.2">
      <c r="A255" s="7">
        <v>198.18</v>
      </c>
      <c r="B255" s="1" t="s">
        <v>20</v>
      </c>
      <c r="C255" s="1" t="s">
        <v>21</v>
      </c>
      <c r="D255" s="1" t="s">
        <v>22</v>
      </c>
      <c r="E255" s="1" t="s">
        <v>23</v>
      </c>
      <c r="F255" s="1" t="s">
        <v>24</v>
      </c>
      <c r="G255" s="1" t="s">
        <v>25</v>
      </c>
      <c r="H255" s="1" t="s">
        <v>26</v>
      </c>
      <c r="I255" s="1" t="s">
        <v>584</v>
      </c>
      <c r="J255" s="1" t="s">
        <v>28</v>
      </c>
      <c r="K255" s="1" t="s">
        <v>29</v>
      </c>
      <c r="L255" s="1" t="s">
        <v>30</v>
      </c>
      <c r="M255" s="1" t="s">
        <v>585</v>
      </c>
      <c r="N255" s="1" t="s">
        <v>32</v>
      </c>
      <c r="O255" s="1" t="s">
        <v>33</v>
      </c>
      <c r="P255" s="1" t="s">
        <v>34</v>
      </c>
      <c r="Q255" s="1" t="s">
        <v>35</v>
      </c>
      <c r="R255" s="1" t="s">
        <v>36</v>
      </c>
      <c r="S255" s="1" t="s">
        <v>29</v>
      </c>
      <c r="T255" s="1" t="s">
        <v>37</v>
      </c>
      <c r="U255" s="1" t="s">
        <v>38</v>
      </c>
      <c r="V255" s="1" t="s">
        <v>39</v>
      </c>
    </row>
    <row r="256" spans="1:22" x14ac:dyDescent="0.2">
      <c r="A256" s="7">
        <v>-198.18</v>
      </c>
      <c r="B256" s="1" t="s">
        <v>20</v>
      </c>
      <c r="C256" s="1" t="s">
        <v>21</v>
      </c>
      <c r="D256" s="1" t="s">
        <v>200</v>
      </c>
      <c r="E256" s="1" t="s">
        <v>23</v>
      </c>
      <c r="F256" s="1" t="s">
        <v>24</v>
      </c>
      <c r="G256" s="1" t="s">
        <v>25</v>
      </c>
      <c r="H256" s="1" t="s">
        <v>26</v>
      </c>
      <c r="I256" s="1" t="s">
        <v>586</v>
      </c>
      <c r="J256" s="1" t="s">
        <v>136</v>
      </c>
      <c r="K256" s="1" t="s">
        <v>29</v>
      </c>
      <c r="L256" s="1" t="s">
        <v>30</v>
      </c>
      <c r="M256" s="1" t="s">
        <v>587</v>
      </c>
      <c r="N256" s="1" t="s">
        <v>32</v>
      </c>
      <c r="O256" s="1" t="s">
        <v>33</v>
      </c>
      <c r="P256" s="1" t="s">
        <v>34</v>
      </c>
      <c r="Q256" s="1" t="s">
        <v>35</v>
      </c>
      <c r="R256" s="1" t="s">
        <v>36</v>
      </c>
      <c r="S256" s="1" t="s">
        <v>29</v>
      </c>
      <c r="T256" s="1" t="s">
        <v>37</v>
      </c>
      <c r="U256" s="1" t="s">
        <v>38</v>
      </c>
      <c r="V256" s="1" t="s">
        <v>39</v>
      </c>
    </row>
    <row r="257" spans="1:22" x14ac:dyDescent="0.2">
      <c r="A257" s="7">
        <v>198.18</v>
      </c>
      <c r="B257" s="1" t="s">
        <v>20</v>
      </c>
      <c r="C257" s="1" t="s">
        <v>21</v>
      </c>
      <c r="D257" s="1" t="s">
        <v>22</v>
      </c>
      <c r="E257" s="1" t="s">
        <v>23</v>
      </c>
      <c r="F257" s="1" t="s">
        <v>24</v>
      </c>
      <c r="G257" s="1" t="s">
        <v>25</v>
      </c>
      <c r="H257" s="1" t="s">
        <v>26</v>
      </c>
      <c r="I257" s="1" t="s">
        <v>588</v>
      </c>
      <c r="J257" s="1" t="s">
        <v>28</v>
      </c>
      <c r="K257" s="1" t="s">
        <v>29</v>
      </c>
      <c r="L257" s="1" t="s">
        <v>30</v>
      </c>
      <c r="M257" s="1" t="s">
        <v>589</v>
      </c>
      <c r="N257" s="1" t="s">
        <v>32</v>
      </c>
      <c r="O257" s="1" t="s">
        <v>33</v>
      </c>
      <c r="P257" s="1" t="s">
        <v>34</v>
      </c>
      <c r="Q257" s="1" t="s">
        <v>35</v>
      </c>
      <c r="R257" s="1" t="s">
        <v>36</v>
      </c>
      <c r="S257" s="1" t="s">
        <v>29</v>
      </c>
      <c r="T257" s="1" t="s">
        <v>37</v>
      </c>
      <c r="U257" s="1" t="s">
        <v>38</v>
      </c>
      <c r="V257" s="1" t="s">
        <v>39</v>
      </c>
    </row>
    <row r="258" spans="1:22" x14ac:dyDescent="0.2">
      <c r="A258" s="7">
        <v>90</v>
      </c>
      <c r="B258" s="1" t="s">
        <v>20</v>
      </c>
      <c r="C258" s="1" t="s">
        <v>21</v>
      </c>
      <c r="D258" s="1" t="s">
        <v>243</v>
      </c>
      <c r="E258" s="1" t="s">
        <v>23</v>
      </c>
      <c r="F258" s="1" t="s">
        <v>590</v>
      </c>
      <c r="G258" s="1" t="s">
        <v>25</v>
      </c>
      <c r="H258" s="1" t="s">
        <v>26</v>
      </c>
      <c r="I258" s="1" t="s">
        <v>591</v>
      </c>
      <c r="J258" s="1" t="s">
        <v>28</v>
      </c>
      <c r="K258" s="1" t="s">
        <v>592</v>
      </c>
      <c r="L258" s="1" t="s">
        <v>593</v>
      </c>
      <c r="M258" s="1" t="s">
        <v>594</v>
      </c>
      <c r="N258" s="1" t="s">
        <v>46</v>
      </c>
      <c r="O258" s="1" t="s">
        <v>33</v>
      </c>
      <c r="P258" s="1" t="s">
        <v>34</v>
      </c>
      <c r="Q258" s="1" t="s">
        <v>35</v>
      </c>
      <c r="R258" s="1" t="s">
        <v>36</v>
      </c>
      <c r="S258" s="1" t="s">
        <v>592</v>
      </c>
      <c r="T258" s="1" t="s">
        <v>37</v>
      </c>
      <c r="U258" s="1" t="s">
        <v>38</v>
      </c>
      <c r="V258" s="1" t="s">
        <v>39</v>
      </c>
    </row>
    <row r="259" spans="1:22" x14ac:dyDescent="0.2">
      <c r="A259" s="7">
        <v>90</v>
      </c>
      <c r="B259" s="1" t="s">
        <v>20</v>
      </c>
      <c r="C259" s="1" t="s">
        <v>21</v>
      </c>
      <c r="D259" s="1" t="s">
        <v>243</v>
      </c>
      <c r="E259" s="1" t="s">
        <v>23</v>
      </c>
      <c r="F259" s="1" t="s">
        <v>590</v>
      </c>
      <c r="G259" s="1" t="s">
        <v>25</v>
      </c>
      <c r="H259" s="1" t="s">
        <v>26</v>
      </c>
      <c r="I259" s="1" t="s">
        <v>595</v>
      </c>
      <c r="J259" s="1" t="s">
        <v>28</v>
      </c>
      <c r="K259" s="1" t="s">
        <v>592</v>
      </c>
      <c r="L259" s="1" t="s">
        <v>593</v>
      </c>
      <c r="M259" s="1" t="s">
        <v>596</v>
      </c>
      <c r="N259" s="1" t="s">
        <v>46</v>
      </c>
      <c r="O259" s="1" t="s">
        <v>33</v>
      </c>
      <c r="P259" s="1" t="s">
        <v>34</v>
      </c>
      <c r="Q259" s="1" t="s">
        <v>35</v>
      </c>
      <c r="R259" s="1" t="s">
        <v>36</v>
      </c>
      <c r="S259" s="1" t="s">
        <v>592</v>
      </c>
      <c r="T259" s="1" t="s">
        <v>37</v>
      </c>
      <c r="U259" s="1" t="s">
        <v>38</v>
      </c>
      <c r="V259" s="1" t="s">
        <v>39</v>
      </c>
    </row>
    <row r="260" spans="1:22" x14ac:dyDescent="0.2">
      <c r="A260" s="7">
        <v>121.75</v>
      </c>
      <c r="B260" s="1" t="s">
        <v>20</v>
      </c>
      <c r="C260" s="1" t="s">
        <v>21</v>
      </c>
      <c r="D260" s="1" t="s">
        <v>22</v>
      </c>
      <c r="E260" s="1" t="s">
        <v>23</v>
      </c>
      <c r="F260" s="1" t="s">
        <v>590</v>
      </c>
      <c r="G260" s="1" t="s">
        <v>25</v>
      </c>
      <c r="H260" s="1" t="s">
        <v>26</v>
      </c>
      <c r="I260" s="1" t="s">
        <v>597</v>
      </c>
      <c r="J260" s="1" t="s">
        <v>28</v>
      </c>
      <c r="K260" s="1" t="s">
        <v>592</v>
      </c>
      <c r="L260" s="1" t="s">
        <v>593</v>
      </c>
      <c r="M260" s="1" t="s">
        <v>598</v>
      </c>
      <c r="N260" s="1" t="s">
        <v>46</v>
      </c>
      <c r="O260" s="1" t="s">
        <v>33</v>
      </c>
      <c r="P260" s="1" t="s">
        <v>34</v>
      </c>
      <c r="Q260" s="1" t="s">
        <v>35</v>
      </c>
      <c r="R260" s="1" t="s">
        <v>36</v>
      </c>
      <c r="S260" s="1" t="s">
        <v>592</v>
      </c>
      <c r="T260" s="1" t="s">
        <v>37</v>
      </c>
      <c r="U260" s="1" t="s">
        <v>38</v>
      </c>
      <c r="V260" s="1" t="s">
        <v>39</v>
      </c>
    </row>
    <row r="261" spans="1:22" x14ac:dyDescent="0.2">
      <c r="A261" s="7">
        <v>243.5</v>
      </c>
      <c r="B261" s="1" t="s">
        <v>20</v>
      </c>
      <c r="C261" s="1" t="s">
        <v>21</v>
      </c>
      <c r="D261" s="1" t="s">
        <v>96</v>
      </c>
      <c r="E261" s="1" t="s">
        <v>23</v>
      </c>
      <c r="F261" s="1" t="s">
        <v>590</v>
      </c>
      <c r="G261" s="1" t="s">
        <v>25</v>
      </c>
      <c r="H261" s="1" t="s">
        <v>26</v>
      </c>
      <c r="I261" s="1" t="s">
        <v>599</v>
      </c>
      <c r="J261" s="1" t="s">
        <v>28</v>
      </c>
      <c r="K261" s="1" t="s">
        <v>592</v>
      </c>
      <c r="L261" s="1" t="s">
        <v>593</v>
      </c>
      <c r="M261" s="1" t="s">
        <v>600</v>
      </c>
      <c r="N261" s="1" t="s">
        <v>46</v>
      </c>
      <c r="O261" s="1" t="s">
        <v>33</v>
      </c>
      <c r="P261" s="1" t="s">
        <v>34</v>
      </c>
      <c r="Q261" s="1" t="s">
        <v>35</v>
      </c>
      <c r="R261" s="1" t="s">
        <v>36</v>
      </c>
      <c r="S261" s="1" t="s">
        <v>592</v>
      </c>
      <c r="T261" s="1" t="s">
        <v>37</v>
      </c>
      <c r="U261" s="1" t="s">
        <v>38</v>
      </c>
      <c r="V261" s="1" t="s">
        <v>39</v>
      </c>
    </row>
    <row r="262" spans="1:22" x14ac:dyDescent="0.2">
      <c r="A262" s="7">
        <v>53.63</v>
      </c>
      <c r="B262" s="1" t="s">
        <v>20</v>
      </c>
      <c r="C262" s="1" t="s">
        <v>21</v>
      </c>
      <c r="D262" s="1" t="s">
        <v>22</v>
      </c>
      <c r="E262" s="1" t="s">
        <v>23</v>
      </c>
      <c r="F262" s="1" t="s">
        <v>590</v>
      </c>
      <c r="G262" s="1" t="s">
        <v>25</v>
      </c>
      <c r="H262" s="1" t="s">
        <v>26</v>
      </c>
      <c r="I262" s="1" t="s">
        <v>601</v>
      </c>
      <c r="J262" s="1" t="s">
        <v>28</v>
      </c>
      <c r="K262" s="1" t="s">
        <v>592</v>
      </c>
      <c r="L262" s="1" t="s">
        <v>593</v>
      </c>
      <c r="M262" s="1" t="s">
        <v>602</v>
      </c>
      <c r="N262" s="1" t="s">
        <v>46</v>
      </c>
      <c r="O262" s="1" t="s">
        <v>33</v>
      </c>
      <c r="P262" s="1" t="s">
        <v>34</v>
      </c>
      <c r="Q262" s="1" t="s">
        <v>35</v>
      </c>
      <c r="R262" s="1" t="s">
        <v>36</v>
      </c>
      <c r="S262" s="1" t="s">
        <v>592</v>
      </c>
      <c r="T262" s="1" t="s">
        <v>37</v>
      </c>
      <c r="U262" s="1" t="s">
        <v>38</v>
      </c>
      <c r="V262" s="1" t="s">
        <v>39</v>
      </c>
    </row>
    <row r="263" spans="1:22" x14ac:dyDescent="0.2">
      <c r="A263" s="7">
        <v>214.5</v>
      </c>
      <c r="B263" s="1" t="s">
        <v>20</v>
      </c>
      <c r="C263" s="1" t="s">
        <v>21</v>
      </c>
      <c r="D263" s="1" t="s">
        <v>22</v>
      </c>
      <c r="E263" s="1" t="s">
        <v>23</v>
      </c>
      <c r="F263" s="1" t="s">
        <v>590</v>
      </c>
      <c r="G263" s="1" t="s">
        <v>25</v>
      </c>
      <c r="H263" s="1" t="s">
        <v>26</v>
      </c>
      <c r="I263" s="1" t="s">
        <v>603</v>
      </c>
      <c r="J263" s="1" t="s">
        <v>28</v>
      </c>
      <c r="K263" s="1" t="s">
        <v>592</v>
      </c>
      <c r="L263" s="1" t="s">
        <v>593</v>
      </c>
      <c r="M263" s="1" t="s">
        <v>604</v>
      </c>
      <c r="N263" s="1" t="s">
        <v>46</v>
      </c>
      <c r="O263" s="1" t="s">
        <v>33</v>
      </c>
      <c r="P263" s="1" t="s">
        <v>34</v>
      </c>
      <c r="Q263" s="1" t="s">
        <v>35</v>
      </c>
      <c r="R263" s="1" t="s">
        <v>36</v>
      </c>
      <c r="S263" s="1" t="s">
        <v>592</v>
      </c>
      <c r="T263" s="1" t="s">
        <v>37</v>
      </c>
      <c r="U263" s="1" t="s">
        <v>38</v>
      </c>
      <c r="V263" s="1" t="s">
        <v>39</v>
      </c>
    </row>
    <row r="264" spans="1:22" x14ac:dyDescent="0.2">
      <c r="A264" s="7">
        <v>107.25</v>
      </c>
      <c r="B264" s="1" t="s">
        <v>20</v>
      </c>
      <c r="C264" s="1" t="s">
        <v>21</v>
      </c>
      <c r="D264" s="1" t="s">
        <v>22</v>
      </c>
      <c r="E264" s="1" t="s">
        <v>23</v>
      </c>
      <c r="F264" s="1" t="s">
        <v>590</v>
      </c>
      <c r="G264" s="1" t="s">
        <v>25</v>
      </c>
      <c r="H264" s="1" t="s">
        <v>26</v>
      </c>
      <c r="I264" s="1" t="s">
        <v>605</v>
      </c>
      <c r="J264" s="1" t="s">
        <v>28</v>
      </c>
      <c r="K264" s="1" t="s">
        <v>592</v>
      </c>
      <c r="L264" s="1" t="s">
        <v>593</v>
      </c>
      <c r="M264" s="1" t="s">
        <v>606</v>
      </c>
      <c r="N264" s="1" t="s">
        <v>46</v>
      </c>
      <c r="O264" s="1" t="s">
        <v>33</v>
      </c>
      <c r="P264" s="1" t="s">
        <v>34</v>
      </c>
      <c r="Q264" s="1" t="s">
        <v>35</v>
      </c>
      <c r="R264" s="1" t="s">
        <v>36</v>
      </c>
      <c r="S264" s="1" t="s">
        <v>592</v>
      </c>
      <c r="T264" s="1" t="s">
        <v>37</v>
      </c>
      <c r="U264" s="1" t="s">
        <v>38</v>
      </c>
      <c r="V264" s="1" t="s">
        <v>39</v>
      </c>
    </row>
    <row r="265" spans="1:22" x14ac:dyDescent="0.2">
      <c r="A265" s="7">
        <v>243.5</v>
      </c>
      <c r="B265" s="1" t="s">
        <v>20</v>
      </c>
      <c r="C265" s="1" t="s">
        <v>21</v>
      </c>
      <c r="D265" s="1" t="s">
        <v>96</v>
      </c>
      <c r="E265" s="1" t="s">
        <v>23</v>
      </c>
      <c r="F265" s="1" t="s">
        <v>590</v>
      </c>
      <c r="G265" s="1" t="s">
        <v>25</v>
      </c>
      <c r="H265" s="1" t="s">
        <v>26</v>
      </c>
      <c r="I265" s="1" t="s">
        <v>607</v>
      </c>
      <c r="J265" s="1" t="s">
        <v>28</v>
      </c>
      <c r="K265" s="1" t="s">
        <v>592</v>
      </c>
      <c r="L265" s="1" t="s">
        <v>593</v>
      </c>
      <c r="M265" s="1" t="s">
        <v>608</v>
      </c>
      <c r="N265" s="1" t="s">
        <v>46</v>
      </c>
      <c r="O265" s="1" t="s">
        <v>33</v>
      </c>
      <c r="P265" s="1" t="s">
        <v>34</v>
      </c>
      <c r="Q265" s="1" t="s">
        <v>35</v>
      </c>
      <c r="R265" s="1" t="s">
        <v>36</v>
      </c>
      <c r="S265" s="1" t="s">
        <v>592</v>
      </c>
      <c r="T265" s="1" t="s">
        <v>37</v>
      </c>
      <c r="U265" s="1" t="s">
        <v>38</v>
      </c>
      <c r="V265" s="1" t="s">
        <v>39</v>
      </c>
    </row>
    <row r="266" spans="1:22" x14ac:dyDescent="0.2">
      <c r="A266" s="7">
        <v>107.25</v>
      </c>
      <c r="B266" s="1" t="s">
        <v>20</v>
      </c>
      <c r="C266" s="1" t="s">
        <v>21</v>
      </c>
      <c r="D266" s="1" t="s">
        <v>22</v>
      </c>
      <c r="E266" s="1" t="s">
        <v>23</v>
      </c>
      <c r="F266" s="1" t="s">
        <v>590</v>
      </c>
      <c r="G266" s="1" t="s">
        <v>25</v>
      </c>
      <c r="H266" s="1" t="s">
        <v>26</v>
      </c>
      <c r="I266" s="1" t="s">
        <v>609</v>
      </c>
      <c r="J266" s="1" t="s">
        <v>28</v>
      </c>
      <c r="K266" s="1" t="s">
        <v>592</v>
      </c>
      <c r="L266" s="1" t="s">
        <v>593</v>
      </c>
      <c r="M266" s="1" t="s">
        <v>610</v>
      </c>
      <c r="N266" s="1" t="s">
        <v>46</v>
      </c>
      <c r="O266" s="1" t="s">
        <v>33</v>
      </c>
      <c r="P266" s="1" t="s">
        <v>34</v>
      </c>
      <c r="Q266" s="1" t="s">
        <v>35</v>
      </c>
      <c r="R266" s="1" t="s">
        <v>36</v>
      </c>
      <c r="S266" s="1" t="s">
        <v>592</v>
      </c>
      <c r="T266" s="1" t="s">
        <v>37</v>
      </c>
      <c r="U266" s="1" t="s">
        <v>38</v>
      </c>
      <c r="V266" s="1" t="s">
        <v>39</v>
      </c>
    </row>
    <row r="267" spans="1:22" x14ac:dyDescent="0.2">
      <c r="A267" s="7">
        <v>121.75</v>
      </c>
      <c r="B267" s="1" t="s">
        <v>20</v>
      </c>
      <c r="C267" s="1" t="s">
        <v>21</v>
      </c>
      <c r="D267" s="1" t="s">
        <v>68</v>
      </c>
      <c r="E267" s="1" t="s">
        <v>23</v>
      </c>
      <c r="F267" s="1" t="s">
        <v>590</v>
      </c>
      <c r="G267" s="1" t="s">
        <v>25</v>
      </c>
      <c r="H267" s="1" t="s">
        <v>26</v>
      </c>
      <c r="I267" s="1" t="s">
        <v>611</v>
      </c>
      <c r="J267" s="1" t="s">
        <v>28</v>
      </c>
      <c r="K267" s="1" t="s">
        <v>592</v>
      </c>
      <c r="L267" s="1" t="s">
        <v>593</v>
      </c>
      <c r="M267" s="1" t="s">
        <v>612</v>
      </c>
      <c r="N267" s="1" t="s">
        <v>46</v>
      </c>
      <c r="O267" s="1" t="s">
        <v>33</v>
      </c>
      <c r="P267" s="1" t="s">
        <v>34</v>
      </c>
      <c r="Q267" s="1" t="s">
        <v>35</v>
      </c>
      <c r="R267" s="1" t="s">
        <v>36</v>
      </c>
      <c r="S267" s="1" t="s">
        <v>592</v>
      </c>
      <c r="T267" s="1" t="s">
        <v>37</v>
      </c>
      <c r="U267" s="1" t="s">
        <v>38</v>
      </c>
      <c r="V267" s="1" t="s">
        <v>39</v>
      </c>
    </row>
    <row r="268" spans="1:22" x14ac:dyDescent="0.2">
      <c r="A268" s="7">
        <v>90</v>
      </c>
      <c r="B268" s="1" t="s">
        <v>20</v>
      </c>
      <c r="C268" s="1" t="s">
        <v>21</v>
      </c>
      <c r="D268" s="1" t="s">
        <v>243</v>
      </c>
      <c r="E268" s="1" t="s">
        <v>23</v>
      </c>
      <c r="F268" s="1" t="s">
        <v>590</v>
      </c>
      <c r="G268" s="1" t="s">
        <v>25</v>
      </c>
      <c r="H268" s="1" t="s">
        <v>26</v>
      </c>
      <c r="I268" s="1" t="s">
        <v>613</v>
      </c>
      <c r="J268" s="1" t="s">
        <v>28</v>
      </c>
      <c r="K268" s="1" t="s">
        <v>592</v>
      </c>
      <c r="L268" s="1" t="s">
        <v>593</v>
      </c>
      <c r="M268" s="1" t="s">
        <v>614</v>
      </c>
      <c r="N268" s="1" t="s">
        <v>46</v>
      </c>
      <c r="O268" s="1" t="s">
        <v>33</v>
      </c>
      <c r="P268" s="1" t="s">
        <v>34</v>
      </c>
      <c r="Q268" s="1" t="s">
        <v>35</v>
      </c>
      <c r="R268" s="1" t="s">
        <v>36</v>
      </c>
      <c r="S268" s="1" t="s">
        <v>592</v>
      </c>
      <c r="T268" s="1" t="s">
        <v>37</v>
      </c>
      <c r="U268" s="1" t="s">
        <v>38</v>
      </c>
      <c r="V268" s="1" t="s">
        <v>39</v>
      </c>
    </row>
    <row r="269" spans="1:22" x14ac:dyDescent="0.2">
      <c r="A269" s="7">
        <v>90</v>
      </c>
      <c r="B269" s="1" t="s">
        <v>20</v>
      </c>
      <c r="C269" s="1" t="s">
        <v>21</v>
      </c>
      <c r="D269" s="1" t="s">
        <v>243</v>
      </c>
      <c r="E269" s="1" t="s">
        <v>23</v>
      </c>
      <c r="F269" s="1" t="s">
        <v>590</v>
      </c>
      <c r="G269" s="1" t="s">
        <v>25</v>
      </c>
      <c r="H269" s="1" t="s">
        <v>26</v>
      </c>
      <c r="I269" s="1" t="s">
        <v>615</v>
      </c>
      <c r="J269" s="1" t="s">
        <v>28</v>
      </c>
      <c r="K269" s="1" t="s">
        <v>592</v>
      </c>
      <c r="L269" s="1" t="s">
        <v>593</v>
      </c>
      <c r="M269" s="1" t="s">
        <v>616</v>
      </c>
      <c r="N269" s="1" t="s">
        <v>46</v>
      </c>
      <c r="O269" s="1" t="s">
        <v>33</v>
      </c>
      <c r="P269" s="1" t="s">
        <v>34</v>
      </c>
      <c r="Q269" s="1" t="s">
        <v>35</v>
      </c>
      <c r="R269" s="1" t="s">
        <v>36</v>
      </c>
      <c r="S269" s="1" t="s">
        <v>592</v>
      </c>
      <c r="T269" s="1" t="s">
        <v>37</v>
      </c>
      <c r="U269" s="1" t="s">
        <v>38</v>
      </c>
      <c r="V269" s="1" t="s">
        <v>39</v>
      </c>
    </row>
    <row r="270" spans="1:22" x14ac:dyDescent="0.2">
      <c r="A270" s="7">
        <v>214.5</v>
      </c>
      <c r="B270" s="1" t="s">
        <v>20</v>
      </c>
      <c r="C270" s="1" t="s">
        <v>21</v>
      </c>
      <c r="D270" s="1" t="s">
        <v>22</v>
      </c>
      <c r="E270" s="1" t="s">
        <v>23</v>
      </c>
      <c r="F270" s="1" t="s">
        <v>590</v>
      </c>
      <c r="G270" s="1" t="s">
        <v>25</v>
      </c>
      <c r="H270" s="1" t="s">
        <v>26</v>
      </c>
      <c r="I270" s="1" t="s">
        <v>617</v>
      </c>
      <c r="J270" s="1" t="s">
        <v>28</v>
      </c>
      <c r="K270" s="1" t="s">
        <v>592</v>
      </c>
      <c r="L270" s="1" t="s">
        <v>593</v>
      </c>
      <c r="M270" s="1" t="s">
        <v>618</v>
      </c>
      <c r="N270" s="1" t="s">
        <v>46</v>
      </c>
      <c r="O270" s="1" t="s">
        <v>33</v>
      </c>
      <c r="P270" s="1" t="s">
        <v>34</v>
      </c>
      <c r="Q270" s="1" t="s">
        <v>35</v>
      </c>
      <c r="R270" s="1" t="s">
        <v>36</v>
      </c>
      <c r="S270" s="1" t="s">
        <v>592</v>
      </c>
      <c r="T270" s="1" t="s">
        <v>37</v>
      </c>
      <c r="U270" s="1" t="s">
        <v>38</v>
      </c>
      <c r="V270" s="1" t="s">
        <v>39</v>
      </c>
    </row>
    <row r="271" spans="1:22" x14ac:dyDescent="0.2">
      <c r="A271" s="7">
        <v>107.25</v>
      </c>
      <c r="B271" s="1" t="s">
        <v>20</v>
      </c>
      <c r="C271" s="1" t="s">
        <v>21</v>
      </c>
      <c r="D271" s="1" t="s">
        <v>22</v>
      </c>
      <c r="E271" s="1" t="s">
        <v>23</v>
      </c>
      <c r="F271" s="1" t="s">
        <v>590</v>
      </c>
      <c r="G271" s="1" t="s">
        <v>25</v>
      </c>
      <c r="H271" s="1" t="s">
        <v>26</v>
      </c>
      <c r="I271" s="1" t="s">
        <v>619</v>
      </c>
      <c r="J271" s="1" t="s">
        <v>28</v>
      </c>
      <c r="K271" s="1" t="s">
        <v>592</v>
      </c>
      <c r="L271" s="1" t="s">
        <v>593</v>
      </c>
      <c r="M271" s="1" t="s">
        <v>620</v>
      </c>
      <c r="N271" s="1" t="s">
        <v>46</v>
      </c>
      <c r="O271" s="1" t="s">
        <v>33</v>
      </c>
      <c r="P271" s="1" t="s">
        <v>34</v>
      </c>
      <c r="Q271" s="1" t="s">
        <v>35</v>
      </c>
      <c r="R271" s="1" t="s">
        <v>36</v>
      </c>
      <c r="S271" s="1" t="s">
        <v>592</v>
      </c>
      <c r="T271" s="1" t="s">
        <v>37</v>
      </c>
      <c r="U271" s="1" t="s">
        <v>38</v>
      </c>
      <c r="V271" s="1" t="s">
        <v>39</v>
      </c>
    </row>
    <row r="272" spans="1:22" x14ac:dyDescent="0.2">
      <c r="A272" s="7">
        <v>243.5</v>
      </c>
      <c r="B272" s="1" t="s">
        <v>20</v>
      </c>
      <c r="C272" s="1" t="s">
        <v>21</v>
      </c>
      <c r="D272" s="1" t="s">
        <v>96</v>
      </c>
      <c r="E272" s="1" t="s">
        <v>23</v>
      </c>
      <c r="F272" s="1" t="s">
        <v>590</v>
      </c>
      <c r="G272" s="1" t="s">
        <v>25</v>
      </c>
      <c r="H272" s="1" t="s">
        <v>26</v>
      </c>
      <c r="I272" s="1" t="s">
        <v>621</v>
      </c>
      <c r="J272" s="1" t="s">
        <v>28</v>
      </c>
      <c r="K272" s="1" t="s">
        <v>592</v>
      </c>
      <c r="L272" s="1" t="s">
        <v>593</v>
      </c>
      <c r="M272" s="1" t="s">
        <v>622</v>
      </c>
      <c r="N272" s="1" t="s">
        <v>46</v>
      </c>
      <c r="O272" s="1" t="s">
        <v>33</v>
      </c>
      <c r="P272" s="1" t="s">
        <v>34</v>
      </c>
      <c r="Q272" s="1" t="s">
        <v>35</v>
      </c>
      <c r="R272" s="1" t="s">
        <v>36</v>
      </c>
      <c r="S272" s="1" t="s">
        <v>592</v>
      </c>
      <c r="T272" s="1" t="s">
        <v>37</v>
      </c>
      <c r="U272" s="1" t="s">
        <v>38</v>
      </c>
      <c r="V272" s="1" t="s">
        <v>39</v>
      </c>
    </row>
    <row r="273" spans="1:22" x14ac:dyDescent="0.2">
      <c r="A273" s="7">
        <v>53.63</v>
      </c>
      <c r="B273" s="1" t="s">
        <v>20</v>
      </c>
      <c r="C273" s="1" t="s">
        <v>21</v>
      </c>
      <c r="D273" s="1" t="s">
        <v>22</v>
      </c>
      <c r="E273" s="1" t="s">
        <v>23</v>
      </c>
      <c r="F273" s="1" t="s">
        <v>590</v>
      </c>
      <c r="G273" s="1" t="s">
        <v>25</v>
      </c>
      <c r="H273" s="1" t="s">
        <v>26</v>
      </c>
      <c r="I273" s="1" t="s">
        <v>623</v>
      </c>
      <c r="J273" s="1" t="s">
        <v>28</v>
      </c>
      <c r="K273" s="1" t="s">
        <v>592</v>
      </c>
      <c r="L273" s="1" t="s">
        <v>593</v>
      </c>
      <c r="M273" s="1" t="s">
        <v>624</v>
      </c>
      <c r="N273" s="1" t="s">
        <v>46</v>
      </c>
      <c r="O273" s="1" t="s">
        <v>33</v>
      </c>
      <c r="P273" s="1" t="s">
        <v>34</v>
      </c>
      <c r="Q273" s="1" t="s">
        <v>35</v>
      </c>
      <c r="R273" s="1" t="s">
        <v>36</v>
      </c>
      <c r="S273" s="1" t="s">
        <v>592</v>
      </c>
      <c r="T273" s="1" t="s">
        <v>37</v>
      </c>
      <c r="U273" s="1" t="s">
        <v>38</v>
      </c>
      <c r="V273" s="1" t="s">
        <v>39</v>
      </c>
    </row>
    <row r="274" spans="1:22" x14ac:dyDescent="0.2">
      <c r="A274" s="7">
        <v>107.25</v>
      </c>
      <c r="B274" s="1" t="s">
        <v>20</v>
      </c>
      <c r="C274" s="1" t="s">
        <v>21</v>
      </c>
      <c r="D274" s="1" t="s">
        <v>22</v>
      </c>
      <c r="E274" s="1" t="s">
        <v>23</v>
      </c>
      <c r="F274" s="1" t="s">
        <v>590</v>
      </c>
      <c r="G274" s="1" t="s">
        <v>25</v>
      </c>
      <c r="H274" s="1" t="s">
        <v>26</v>
      </c>
      <c r="I274" s="1" t="s">
        <v>625</v>
      </c>
      <c r="J274" s="1" t="s">
        <v>28</v>
      </c>
      <c r="K274" s="1" t="s">
        <v>592</v>
      </c>
      <c r="L274" s="1" t="s">
        <v>593</v>
      </c>
      <c r="M274" s="1" t="s">
        <v>626</v>
      </c>
      <c r="N274" s="1" t="s">
        <v>46</v>
      </c>
      <c r="O274" s="1" t="s">
        <v>33</v>
      </c>
      <c r="P274" s="1" t="s">
        <v>34</v>
      </c>
      <c r="Q274" s="1" t="s">
        <v>35</v>
      </c>
      <c r="R274" s="1" t="s">
        <v>36</v>
      </c>
      <c r="S274" s="1" t="s">
        <v>592</v>
      </c>
      <c r="T274" s="1" t="s">
        <v>37</v>
      </c>
      <c r="U274" s="1" t="s">
        <v>38</v>
      </c>
      <c r="V274" s="1" t="s">
        <v>39</v>
      </c>
    </row>
    <row r="275" spans="1:22" x14ac:dyDescent="0.2">
      <c r="A275" s="7">
        <v>121.75</v>
      </c>
      <c r="B275" s="1" t="s">
        <v>20</v>
      </c>
      <c r="C275" s="1" t="s">
        <v>21</v>
      </c>
      <c r="D275" s="1" t="s">
        <v>68</v>
      </c>
      <c r="E275" s="1" t="s">
        <v>23</v>
      </c>
      <c r="F275" s="1" t="s">
        <v>590</v>
      </c>
      <c r="G275" s="1" t="s">
        <v>25</v>
      </c>
      <c r="H275" s="1" t="s">
        <v>26</v>
      </c>
      <c r="I275" s="1" t="s">
        <v>627</v>
      </c>
      <c r="J275" s="1" t="s">
        <v>28</v>
      </c>
      <c r="K275" s="1" t="s">
        <v>592</v>
      </c>
      <c r="L275" s="1" t="s">
        <v>593</v>
      </c>
      <c r="M275" s="1" t="s">
        <v>628</v>
      </c>
      <c r="N275" s="1" t="s">
        <v>46</v>
      </c>
      <c r="O275" s="1" t="s">
        <v>33</v>
      </c>
      <c r="P275" s="1" t="s">
        <v>34</v>
      </c>
      <c r="Q275" s="1" t="s">
        <v>35</v>
      </c>
      <c r="R275" s="1" t="s">
        <v>36</v>
      </c>
      <c r="S275" s="1" t="s">
        <v>592</v>
      </c>
      <c r="T275" s="1" t="s">
        <v>37</v>
      </c>
      <c r="U275" s="1" t="s">
        <v>38</v>
      </c>
      <c r="V275" s="1" t="s">
        <v>39</v>
      </c>
    </row>
    <row r="276" spans="1:22" x14ac:dyDescent="0.2">
      <c r="A276" s="7">
        <v>121.75</v>
      </c>
      <c r="B276" s="1" t="s">
        <v>20</v>
      </c>
      <c r="C276" s="1" t="s">
        <v>21</v>
      </c>
      <c r="D276" s="1" t="s">
        <v>22</v>
      </c>
      <c r="E276" s="1" t="s">
        <v>23</v>
      </c>
      <c r="F276" s="1" t="s">
        <v>590</v>
      </c>
      <c r="G276" s="1" t="s">
        <v>25</v>
      </c>
      <c r="H276" s="1" t="s">
        <v>26</v>
      </c>
      <c r="I276" s="1" t="s">
        <v>629</v>
      </c>
      <c r="J276" s="1" t="s">
        <v>28</v>
      </c>
      <c r="K276" s="1" t="s">
        <v>592</v>
      </c>
      <c r="L276" s="1" t="s">
        <v>593</v>
      </c>
      <c r="M276" s="1" t="s">
        <v>630</v>
      </c>
      <c r="N276" s="1" t="s">
        <v>46</v>
      </c>
      <c r="O276" s="1" t="s">
        <v>33</v>
      </c>
      <c r="P276" s="1" t="s">
        <v>34</v>
      </c>
      <c r="Q276" s="1" t="s">
        <v>35</v>
      </c>
      <c r="R276" s="1" t="s">
        <v>36</v>
      </c>
      <c r="S276" s="1" t="s">
        <v>592</v>
      </c>
      <c r="T276" s="1" t="s">
        <v>37</v>
      </c>
      <c r="U276" s="1" t="s">
        <v>38</v>
      </c>
      <c r="V276" s="1" t="s">
        <v>39</v>
      </c>
    </row>
    <row r="277" spans="1:22" x14ac:dyDescent="0.2">
      <c r="A277" s="7">
        <v>243.5</v>
      </c>
      <c r="B277" s="1" t="s">
        <v>20</v>
      </c>
      <c r="C277" s="1" t="s">
        <v>21</v>
      </c>
      <c r="D277" s="1" t="s">
        <v>96</v>
      </c>
      <c r="E277" s="1" t="s">
        <v>23</v>
      </c>
      <c r="F277" s="1" t="s">
        <v>590</v>
      </c>
      <c r="G277" s="1" t="s">
        <v>25</v>
      </c>
      <c r="H277" s="1" t="s">
        <v>26</v>
      </c>
      <c r="I277" s="1" t="s">
        <v>631</v>
      </c>
      <c r="J277" s="1" t="s">
        <v>28</v>
      </c>
      <c r="K277" s="1" t="s">
        <v>592</v>
      </c>
      <c r="L277" s="1" t="s">
        <v>593</v>
      </c>
      <c r="M277" s="1" t="s">
        <v>632</v>
      </c>
      <c r="N277" s="1" t="s">
        <v>46</v>
      </c>
      <c r="O277" s="1" t="s">
        <v>33</v>
      </c>
      <c r="P277" s="1" t="s">
        <v>34</v>
      </c>
      <c r="Q277" s="1" t="s">
        <v>35</v>
      </c>
      <c r="R277" s="1" t="s">
        <v>36</v>
      </c>
      <c r="S277" s="1" t="s">
        <v>592</v>
      </c>
      <c r="T277" s="1" t="s">
        <v>37</v>
      </c>
      <c r="U277" s="1" t="s">
        <v>38</v>
      </c>
      <c r="V277" s="1" t="s">
        <v>39</v>
      </c>
    </row>
    <row r="278" spans="1:22" x14ac:dyDescent="0.2">
      <c r="A278" s="7">
        <v>100</v>
      </c>
      <c r="B278" s="1" t="s">
        <v>42</v>
      </c>
      <c r="C278" s="1" t="s">
        <v>21</v>
      </c>
      <c r="D278" s="1" t="s">
        <v>43</v>
      </c>
      <c r="E278" s="1" t="s">
        <v>23</v>
      </c>
      <c r="F278" s="1" t="s">
        <v>590</v>
      </c>
      <c r="G278" s="1" t="s">
        <v>25</v>
      </c>
      <c r="H278" s="1" t="s">
        <v>26</v>
      </c>
      <c r="I278" s="1" t="s">
        <v>633</v>
      </c>
      <c r="J278" s="1" t="s">
        <v>28</v>
      </c>
      <c r="K278" s="1" t="s">
        <v>592</v>
      </c>
      <c r="L278" s="1" t="s">
        <v>593</v>
      </c>
      <c r="M278" s="1" t="s">
        <v>634</v>
      </c>
      <c r="N278" s="1" t="s">
        <v>46</v>
      </c>
      <c r="O278" s="1" t="s">
        <v>33</v>
      </c>
      <c r="P278" s="1" t="s">
        <v>34</v>
      </c>
      <c r="Q278" s="1" t="s">
        <v>35</v>
      </c>
      <c r="R278" s="1" t="s">
        <v>36</v>
      </c>
      <c r="S278" s="1" t="s">
        <v>592</v>
      </c>
      <c r="T278" s="1" t="s">
        <v>37</v>
      </c>
      <c r="U278" s="1" t="s">
        <v>38</v>
      </c>
      <c r="V278" s="1" t="s">
        <v>39</v>
      </c>
    </row>
    <row r="279" spans="1:22" x14ac:dyDescent="0.2">
      <c r="A279" s="7">
        <v>100</v>
      </c>
      <c r="B279" s="1" t="s">
        <v>20</v>
      </c>
      <c r="C279" s="1" t="s">
        <v>21</v>
      </c>
      <c r="D279" s="1" t="s">
        <v>43</v>
      </c>
      <c r="E279" s="1" t="s">
        <v>23</v>
      </c>
      <c r="F279" s="1" t="s">
        <v>590</v>
      </c>
      <c r="G279" s="1" t="s">
        <v>25</v>
      </c>
      <c r="H279" s="1" t="s">
        <v>26</v>
      </c>
      <c r="I279" s="1" t="s">
        <v>635</v>
      </c>
      <c r="J279" s="1" t="s">
        <v>28</v>
      </c>
      <c r="K279" s="1" t="s">
        <v>592</v>
      </c>
      <c r="L279" s="1" t="s">
        <v>593</v>
      </c>
      <c r="M279" s="1" t="s">
        <v>636</v>
      </c>
      <c r="N279" s="1" t="s">
        <v>46</v>
      </c>
      <c r="O279" s="1" t="s">
        <v>33</v>
      </c>
      <c r="P279" s="1" t="s">
        <v>34</v>
      </c>
      <c r="Q279" s="1" t="s">
        <v>35</v>
      </c>
      <c r="R279" s="1" t="s">
        <v>36</v>
      </c>
      <c r="S279" s="1" t="s">
        <v>592</v>
      </c>
      <c r="T279" s="1" t="s">
        <v>37</v>
      </c>
      <c r="U279" s="1" t="s">
        <v>38</v>
      </c>
      <c r="V279" s="1" t="s">
        <v>39</v>
      </c>
    </row>
    <row r="280" spans="1:22" x14ac:dyDescent="0.2">
      <c r="A280" s="7">
        <v>100</v>
      </c>
      <c r="B280" s="1" t="s">
        <v>20</v>
      </c>
      <c r="C280" s="1" t="s">
        <v>21</v>
      </c>
      <c r="D280" s="1" t="s">
        <v>43</v>
      </c>
      <c r="E280" s="1" t="s">
        <v>23</v>
      </c>
      <c r="F280" s="1" t="s">
        <v>590</v>
      </c>
      <c r="G280" s="1" t="s">
        <v>25</v>
      </c>
      <c r="H280" s="1" t="s">
        <v>26</v>
      </c>
      <c r="I280" s="1" t="s">
        <v>637</v>
      </c>
      <c r="J280" s="1" t="s">
        <v>28</v>
      </c>
      <c r="K280" s="1" t="s">
        <v>592</v>
      </c>
      <c r="L280" s="1" t="s">
        <v>593</v>
      </c>
      <c r="M280" s="1" t="s">
        <v>638</v>
      </c>
      <c r="N280" s="1" t="s">
        <v>46</v>
      </c>
      <c r="O280" s="1" t="s">
        <v>33</v>
      </c>
      <c r="P280" s="1" t="s">
        <v>34</v>
      </c>
      <c r="Q280" s="1" t="s">
        <v>35</v>
      </c>
      <c r="R280" s="1" t="s">
        <v>36</v>
      </c>
      <c r="S280" s="1" t="s">
        <v>592</v>
      </c>
      <c r="T280" s="1" t="s">
        <v>37</v>
      </c>
      <c r="U280" s="1" t="s">
        <v>38</v>
      </c>
      <c r="V280" s="1" t="s">
        <v>39</v>
      </c>
    </row>
    <row r="281" spans="1:22" x14ac:dyDescent="0.2">
      <c r="A281" s="7">
        <v>100</v>
      </c>
      <c r="B281" s="1" t="s">
        <v>20</v>
      </c>
      <c r="C281" s="1" t="s">
        <v>21</v>
      </c>
      <c r="D281" s="1" t="s">
        <v>43</v>
      </c>
      <c r="E281" s="1" t="s">
        <v>23</v>
      </c>
      <c r="F281" s="1" t="s">
        <v>590</v>
      </c>
      <c r="G281" s="1" t="s">
        <v>25</v>
      </c>
      <c r="H281" s="1" t="s">
        <v>26</v>
      </c>
      <c r="I281" s="1" t="s">
        <v>639</v>
      </c>
      <c r="J281" s="1" t="s">
        <v>28</v>
      </c>
      <c r="K281" s="1" t="s">
        <v>592</v>
      </c>
      <c r="L281" s="1" t="s">
        <v>593</v>
      </c>
      <c r="M281" s="1" t="s">
        <v>640</v>
      </c>
      <c r="N281" s="1" t="s">
        <v>46</v>
      </c>
      <c r="O281" s="1" t="s">
        <v>33</v>
      </c>
      <c r="P281" s="1" t="s">
        <v>34</v>
      </c>
      <c r="Q281" s="1" t="s">
        <v>35</v>
      </c>
      <c r="R281" s="1" t="s">
        <v>36</v>
      </c>
      <c r="S281" s="1" t="s">
        <v>592</v>
      </c>
      <c r="T281" s="1" t="s">
        <v>37</v>
      </c>
      <c r="U281" s="1" t="s">
        <v>38</v>
      </c>
      <c r="V281" s="1" t="s">
        <v>39</v>
      </c>
    </row>
    <row r="282" spans="1:22" x14ac:dyDescent="0.2">
      <c r="A282" s="7">
        <v>100</v>
      </c>
      <c r="B282" s="1" t="s">
        <v>20</v>
      </c>
      <c r="C282" s="1" t="s">
        <v>21</v>
      </c>
      <c r="D282" s="1" t="s">
        <v>43</v>
      </c>
      <c r="E282" s="1" t="s">
        <v>23</v>
      </c>
      <c r="F282" s="1" t="s">
        <v>590</v>
      </c>
      <c r="G282" s="1" t="s">
        <v>25</v>
      </c>
      <c r="H282" s="1" t="s">
        <v>26</v>
      </c>
      <c r="I282" s="1" t="s">
        <v>641</v>
      </c>
      <c r="J282" s="1" t="s">
        <v>28</v>
      </c>
      <c r="K282" s="1" t="s">
        <v>592</v>
      </c>
      <c r="L282" s="1" t="s">
        <v>593</v>
      </c>
      <c r="M282" s="1" t="s">
        <v>642</v>
      </c>
      <c r="N282" s="1" t="s">
        <v>46</v>
      </c>
      <c r="O282" s="1" t="s">
        <v>33</v>
      </c>
      <c r="P282" s="1" t="s">
        <v>34</v>
      </c>
      <c r="Q282" s="1" t="s">
        <v>35</v>
      </c>
      <c r="R282" s="1" t="s">
        <v>36</v>
      </c>
      <c r="S282" s="1" t="s">
        <v>592</v>
      </c>
      <c r="T282" s="1" t="s">
        <v>37</v>
      </c>
      <c r="U282" s="1" t="s">
        <v>38</v>
      </c>
      <c r="V282" s="1" t="s">
        <v>39</v>
      </c>
    </row>
    <row r="283" spans="1:22" x14ac:dyDescent="0.2">
      <c r="A283" s="7">
        <v>90</v>
      </c>
      <c r="B283" s="1" t="s">
        <v>20</v>
      </c>
      <c r="C283" s="1" t="s">
        <v>21</v>
      </c>
      <c r="D283" s="1" t="s">
        <v>243</v>
      </c>
      <c r="E283" s="1" t="s">
        <v>23</v>
      </c>
      <c r="F283" s="1" t="s">
        <v>590</v>
      </c>
      <c r="G283" s="1" t="s">
        <v>25</v>
      </c>
      <c r="H283" s="1" t="s">
        <v>26</v>
      </c>
      <c r="I283" s="1" t="s">
        <v>643</v>
      </c>
      <c r="J283" s="1" t="s">
        <v>28</v>
      </c>
      <c r="K283" s="1" t="s">
        <v>592</v>
      </c>
      <c r="L283" s="1" t="s">
        <v>593</v>
      </c>
      <c r="M283" s="1" t="s">
        <v>644</v>
      </c>
      <c r="N283" s="1" t="s">
        <v>46</v>
      </c>
      <c r="O283" s="1" t="s">
        <v>33</v>
      </c>
      <c r="P283" s="1" t="s">
        <v>34</v>
      </c>
      <c r="Q283" s="1" t="s">
        <v>35</v>
      </c>
      <c r="R283" s="1" t="s">
        <v>36</v>
      </c>
      <c r="S283" s="1" t="s">
        <v>592</v>
      </c>
      <c r="T283" s="1" t="s">
        <v>37</v>
      </c>
      <c r="U283" s="1" t="s">
        <v>38</v>
      </c>
      <c r="V283" s="1" t="s">
        <v>39</v>
      </c>
    </row>
    <row r="284" spans="1:22" x14ac:dyDescent="0.2">
      <c r="A284" s="7">
        <v>90</v>
      </c>
      <c r="B284" s="1" t="s">
        <v>20</v>
      </c>
      <c r="C284" s="1" t="s">
        <v>21</v>
      </c>
      <c r="D284" s="1" t="s">
        <v>243</v>
      </c>
      <c r="E284" s="1" t="s">
        <v>23</v>
      </c>
      <c r="F284" s="1" t="s">
        <v>590</v>
      </c>
      <c r="G284" s="1" t="s">
        <v>25</v>
      </c>
      <c r="H284" s="1" t="s">
        <v>26</v>
      </c>
      <c r="I284" s="1" t="s">
        <v>645</v>
      </c>
      <c r="J284" s="1" t="s">
        <v>28</v>
      </c>
      <c r="K284" s="1" t="s">
        <v>592</v>
      </c>
      <c r="L284" s="1" t="s">
        <v>593</v>
      </c>
      <c r="M284" s="1" t="s">
        <v>646</v>
      </c>
      <c r="N284" s="1" t="s">
        <v>46</v>
      </c>
      <c r="O284" s="1" t="s">
        <v>33</v>
      </c>
      <c r="P284" s="1" t="s">
        <v>34</v>
      </c>
      <c r="Q284" s="1" t="s">
        <v>35</v>
      </c>
      <c r="R284" s="1" t="s">
        <v>36</v>
      </c>
      <c r="S284" s="1" t="s">
        <v>592</v>
      </c>
      <c r="T284" s="1" t="s">
        <v>37</v>
      </c>
      <c r="U284" s="1" t="s">
        <v>38</v>
      </c>
      <c r="V284" s="1" t="s">
        <v>39</v>
      </c>
    </row>
    <row r="285" spans="1:22" x14ac:dyDescent="0.2">
      <c r="A285" s="7">
        <v>121.75</v>
      </c>
      <c r="B285" s="1" t="s">
        <v>20</v>
      </c>
      <c r="C285" s="1" t="s">
        <v>21</v>
      </c>
      <c r="D285" s="1" t="s">
        <v>68</v>
      </c>
      <c r="E285" s="1" t="s">
        <v>23</v>
      </c>
      <c r="F285" s="1" t="s">
        <v>590</v>
      </c>
      <c r="G285" s="1" t="s">
        <v>25</v>
      </c>
      <c r="H285" s="1" t="s">
        <v>26</v>
      </c>
      <c r="I285" s="1" t="s">
        <v>647</v>
      </c>
      <c r="J285" s="1" t="s">
        <v>28</v>
      </c>
      <c r="K285" s="1" t="s">
        <v>592</v>
      </c>
      <c r="L285" s="1" t="s">
        <v>593</v>
      </c>
      <c r="M285" s="1" t="s">
        <v>648</v>
      </c>
      <c r="N285" s="1" t="s">
        <v>46</v>
      </c>
      <c r="O285" s="1" t="s">
        <v>33</v>
      </c>
      <c r="P285" s="1" t="s">
        <v>34</v>
      </c>
      <c r="Q285" s="1" t="s">
        <v>35</v>
      </c>
      <c r="R285" s="1" t="s">
        <v>49</v>
      </c>
      <c r="S285" s="1" t="s">
        <v>592</v>
      </c>
      <c r="T285" s="1" t="s">
        <v>37</v>
      </c>
      <c r="U285" s="1" t="s">
        <v>38</v>
      </c>
      <c r="V285" s="1" t="s">
        <v>39</v>
      </c>
    </row>
    <row r="286" spans="1:22" x14ac:dyDescent="0.2">
      <c r="A286" s="7">
        <v>243.5</v>
      </c>
      <c r="B286" s="1" t="s">
        <v>20</v>
      </c>
      <c r="C286" s="1" t="s">
        <v>21</v>
      </c>
      <c r="D286" s="1" t="s">
        <v>96</v>
      </c>
      <c r="E286" s="1" t="s">
        <v>23</v>
      </c>
      <c r="F286" s="1" t="s">
        <v>590</v>
      </c>
      <c r="G286" s="1" t="s">
        <v>25</v>
      </c>
      <c r="H286" s="1" t="s">
        <v>26</v>
      </c>
      <c r="I286" s="1" t="s">
        <v>649</v>
      </c>
      <c r="J286" s="1" t="s">
        <v>28</v>
      </c>
      <c r="K286" s="1" t="s">
        <v>592</v>
      </c>
      <c r="L286" s="1" t="s">
        <v>593</v>
      </c>
      <c r="M286" s="1" t="s">
        <v>650</v>
      </c>
      <c r="N286" s="1" t="s">
        <v>46</v>
      </c>
      <c r="O286" s="1" t="s">
        <v>33</v>
      </c>
      <c r="P286" s="1" t="s">
        <v>34</v>
      </c>
      <c r="Q286" s="1" t="s">
        <v>35</v>
      </c>
      <c r="R286" s="1" t="s">
        <v>36</v>
      </c>
      <c r="S286" s="1" t="s">
        <v>592</v>
      </c>
      <c r="T286" s="1" t="s">
        <v>37</v>
      </c>
      <c r="U286" s="1" t="s">
        <v>38</v>
      </c>
      <c r="V286" s="1" t="s">
        <v>39</v>
      </c>
    </row>
    <row r="287" spans="1:22" x14ac:dyDescent="0.2">
      <c r="A287" s="7">
        <v>107.25</v>
      </c>
      <c r="B287" s="1" t="s">
        <v>20</v>
      </c>
      <c r="C287" s="1" t="s">
        <v>21</v>
      </c>
      <c r="D287" s="1" t="s">
        <v>22</v>
      </c>
      <c r="E287" s="1" t="s">
        <v>23</v>
      </c>
      <c r="F287" s="1" t="s">
        <v>590</v>
      </c>
      <c r="G287" s="1" t="s">
        <v>25</v>
      </c>
      <c r="H287" s="1" t="s">
        <v>26</v>
      </c>
      <c r="I287" s="1" t="s">
        <v>651</v>
      </c>
      <c r="J287" s="1" t="s">
        <v>28</v>
      </c>
      <c r="K287" s="1" t="s">
        <v>592</v>
      </c>
      <c r="L287" s="1" t="s">
        <v>593</v>
      </c>
      <c r="M287" s="1" t="s">
        <v>652</v>
      </c>
      <c r="N287" s="1" t="s">
        <v>46</v>
      </c>
      <c r="O287" s="1" t="s">
        <v>33</v>
      </c>
      <c r="P287" s="1" t="s">
        <v>34</v>
      </c>
      <c r="Q287" s="1" t="s">
        <v>35</v>
      </c>
      <c r="R287" s="1" t="s">
        <v>36</v>
      </c>
      <c r="S287" s="1" t="s">
        <v>592</v>
      </c>
      <c r="T287" s="1" t="s">
        <v>37</v>
      </c>
      <c r="U287" s="1" t="s">
        <v>38</v>
      </c>
      <c r="V287" s="1" t="s">
        <v>39</v>
      </c>
    </row>
    <row r="288" spans="1:22" x14ac:dyDescent="0.2">
      <c r="A288" s="7">
        <v>121.75</v>
      </c>
      <c r="B288" s="1" t="s">
        <v>20</v>
      </c>
      <c r="C288" s="1" t="s">
        <v>21</v>
      </c>
      <c r="D288" s="1" t="s">
        <v>22</v>
      </c>
      <c r="E288" s="1" t="s">
        <v>23</v>
      </c>
      <c r="F288" s="1" t="s">
        <v>590</v>
      </c>
      <c r="G288" s="1" t="s">
        <v>25</v>
      </c>
      <c r="H288" s="1" t="s">
        <v>26</v>
      </c>
      <c r="I288" s="1" t="s">
        <v>653</v>
      </c>
      <c r="J288" s="1" t="s">
        <v>28</v>
      </c>
      <c r="K288" s="1" t="s">
        <v>592</v>
      </c>
      <c r="L288" s="1" t="s">
        <v>593</v>
      </c>
      <c r="M288" s="1" t="s">
        <v>654</v>
      </c>
      <c r="N288" s="1" t="s">
        <v>46</v>
      </c>
      <c r="O288" s="1" t="s">
        <v>33</v>
      </c>
      <c r="P288" s="1" t="s">
        <v>34</v>
      </c>
      <c r="Q288" s="1" t="s">
        <v>35</v>
      </c>
      <c r="R288" s="1" t="s">
        <v>36</v>
      </c>
      <c r="S288" s="1" t="s">
        <v>592</v>
      </c>
      <c r="T288" s="1" t="s">
        <v>37</v>
      </c>
      <c r="U288" s="1" t="s">
        <v>38</v>
      </c>
      <c r="V288" s="1" t="s">
        <v>39</v>
      </c>
    </row>
    <row r="289" spans="1:22" x14ac:dyDescent="0.2">
      <c r="A289" s="7">
        <v>107.25</v>
      </c>
      <c r="B289" s="1" t="s">
        <v>20</v>
      </c>
      <c r="C289" s="1" t="s">
        <v>21</v>
      </c>
      <c r="D289" s="1" t="s">
        <v>22</v>
      </c>
      <c r="E289" s="1" t="s">
        <v>23</v>
      </c>
      <c r="F289" s="1" t="s">
        <v>590</v>
      </c>
      <c r="G289" s="1" t="s">
        <v>25</v>
      </c>
      <c r="H289" s="1" t="s">
        <v>26</v>
      </c>
      <c r="I289" s="1" t="s">
        <v>655</v>
      </c>
      <c r="J289" s="1" t="s">
        <v>28</v>
      </c>
      <c r="K289" s="1" t="s">
        <v>592</v>
      </c>
      <c r="L289" s="1" t="s">
        <v>593</v>
      </c>
      <c r="M289" s="1" t="s">
        <v>656</v>
      </c>
      <c r="N289" s="1" t="s">
        <v>46</v>
      </c>
      <c r="O289" s="1" t="s">
        <v>33</v>
      </c>
      <c r="P289" s="1" t="s">
        <v>34</v>
      </c>
      <c r="Q289" s="1" t="s">
        <v>35</v>
      </c>
      <c r="R289" s="1" t="s">
        <v>36</v>
      </c>
      <c r="S289" s="1" t="s">
        <v>592</v>
      </c>
      <c r="T289" s="1" t="s">
        <v>37</v>
      </c>
      <c r="U289" s="1" t="s">
        <v>38</v>
      </c>
      <c r="V289" s="1" t="s">
        <v>39</v>
      </c>
    </row>
    <row r="290" spans="1:22" x14ac:dyDescent="0.2">
      <c r="A290" s="7">
        <v>53.63</v>
      </c>
      <c r="B290" s="1" t="s">
        <v>20</v>
      </c>
      <c r="C290" s="1" t="s">
        <v>21</v>
      </c>
      <c r="D290" s="1" t="s">
        <v>22</v>
      </c>
      <c r="E290" s="1" t="s">
        <v>23</v>
      </c>
      <c r="F290" s="1" t="s">
        <v>590</v>
      </c>
      <c r="G290" s="1" t="s">
        <v>25</v>
      </c>
      <c r="H290" s="1" t="s">
        <v>26</v>
      </c>
      <c r="I290" s="1" t="s">
        <v>657</v>
      </c>
      <c r="J290" s="1" t="s">
        <v>28</v>
      </c>
      <c r="K290" s="1" t="s">
        <v>592</v>
      </c>
      <c r="L290" s="1" t="s">
        <v>593</v>
      </c>
      <c r="M290" s="1" t="s">
        <v>658</v>
      </c>
      <c r="N290" s="1" t="s">
        <v>46</v>
      </c>
      <c r="O290" s="1" t="s">
        <v>33</v>
      </c>
      <c r="P290" s="1" t="s">
        <v>34</v>
      </c>
      <c r="Q290" s="1" t="s">
        <v>35</v>
      </c>
      <c r="R290" s="1" t="s">
        <v>36</v>
      </c>
      <c r="S290" s="1" t="s">
        <v>592</v>
      </c>
      <c r="T290" s="1" t="s">
        <v>37</v>
      </c>
      <c r="U290" s="1" t="s">
        <v>38</v>
      </c>
      <c r="V290" s="1" t="s">
        <v>39</v>
      </c>
    </row>
    <row r="291" spans="1:22" x14ac:dyDescent="0.2">
      <c r="A291" s="7">
        <v>214.5</v>
      </c>
      <c r="B291" s="1" t="s">
        <v>20</v>
      </c>
      <c r="C291" s="1" t="s">
        <v>21</v>
      </c>
      <c r="D291" s="1" t="s">
        <v>22</v>
      </c>
      <c r="E291" s="1" t="s">
        <v>23</v>
      </c>
      <c r="F291" s="1" t="s">
        <v>590</v>
      </c>
      <c r="G291" s="1" t="s">
        <v>25</v>
      </c>
      <c r="H291" s="1" t="s">
        <v>26</v>
      </c>
      <c r="I291" s="1" t="s">
        <v>659</v>
      </c>
      <c r="J291" s="1" t="s">
        <v>28</v>
      </c>
      <c r="K291" s="1" t="s">
        <v>592</v>
      </c>
      <c r="L291" s="1" t="s">
        <v>593</v>
      </c>
      <c r="M291" s="1" t="s">
        <v>660</v>
      </c>
      <c r="N291" s="1" t="s">
        <v>46</v>
      </c>
      <c r="O291" s="1" t="s">
        <v>33</v>
      </c>
      <c r="P291" s="1" t="s">
        <v>34</v>
      </c>
      <c r="Q291" s="1" t="s">
        <v>35</v>
      </c>
      <c r="R291" s="1" t="s">
        <v>36</v>
      </c>
      <c r="S291" s="1" t="s">
        <v>592</v>
      </c>
      <c r="T291" s="1" t="s">
        <v>37</v>
      </c>
      <c r="U291" s="1" t="s">
        <v>38</v>
      </c>
      <c r="V291" s="1" t="s">
        <v>39</v>
      </c>
    </row>
    <row r="292" spans="1:22" x14ac:dyDescent="0.2">
      <c r="A292" s="7">
        <v>243.5</v>
      </c>
      <c r="B292" s="1" t="s">
        <v>20</v>
      </c>
      <c r="C292" s="1" t="s">
        <v>21</v>
      </c>
      <c r="D292" s="1" t="s">
        <v>96</v>
      </c>
      <c r="E292" s="1" t="s">
        <v>23</v>
      </c>
      <c r="F292" s="1" t="s">
        <v>590</v>
      </c>
      <c r="G292" s="1" t="s">
        <v>25</v>
      </c>
      <c r="H292" s="1" t="s">
        <v>26</v>
      </c>
      <c r="I292" s="1" t="s">
        <v>661</v>
      </c>
      <c r="J292" s="1" t="s">
        <v>28</v>
      </c>
      <c r="K292" s="1" t="s">
        <v>592</v>
      </c>
      <c r="L292" s="1" t="s">
        <v>593</v>
      </c>
      <c r="M292" s="1" t="s">
        <v>662</v>
      </c>
      <c r="N292" s="1" t="s">
        <v>46</v>
      </c>
      <c r="O292" s="1" t="s">
        <v>33</v>
      </c>
      <c r="P292" s="1" t="s">
        <v>34</v>
      </c>
      <c r="Q292" s="1" t="s">
        <v>35</v>
      </c>
      <c r="R292" s="1" t="s">
        <v>36</v>
      </c>
      <c r="S292" s="1" t="s">
        <v>592</v>
      </c>
      <c r="T292" s="1" t="s">
        <v>37</v>
      </c>
      <c r="U292" s="1" t="s">
        <v>38</v>
      </c>
      <c r="V292" s="1" t="s">
        <v>39</v>
      </c>
    </row>
    <row r="293" spans="1:22" x14ac:dyDescent="0.2">
      <c r="A293" s="7">
        <v>90</v>
      </c>
      <c r="B293" s="1" t="s">
        <v>20</v>
      </c>
      <c r="C293" s="1" t="s">
        <v>21</v>
      </c>
      <c r="D293" s="1" t="s">
        <v>243</v>
      </c>
      <c r="E293" s="1" t="s">
        <v>23</v>
      </c>
      <c r="F293" s="1" t="s">
        <v>590</v>
      </c>
      <c r="G293" s="1" t="s">
        <v>25</v>
      </c>
      <c r="H293" s="1" t="s">
        <v>26</v>
      </c>
      <c r="I293" s="1" t="s">
        <v>663</v>
      </c>
      <c r="J293" s="1" t="s">
        <v>28</v>
      </c>
      <c r="K293" s="1" t="s">
        <v>592</v>
      </c>
      <c r="L293" s="1" t="s">
        <v>593</v>
      </c>
      <c r="M293" s="1" t="s">
        <v>664</v>
      </c>
      <c r="N293" s="1" t="s">
        <v>46</v>
      </c>
      <c r="O293" s="1" t="s">
        <v>33</v>
      </c>
      <c r="P293" s="1" t="s">
        <v>34</v>
      </c>
      <c r="Q293" s="1" t="s">
        <v>35</v>
      </c>
      <c r="R293" s="1" t="s">
        <v>36</v>
      </c>
      <c r="S293" s="1" t="s">
        <v>592</v>
      </c>
      <c r="T293" s="1" t="s">
        <v>37</v>
      </c>
      <c r="U293" s="1" t="s">
        <v>38</v>
      </c>
      <c r="V293" s="1" t="s">
        <v>39</v>
      </c>
    </row>
    <row r="294" spans="1:22" x14ac:dyDescent="0.2">
      <c r="A294" s="7">
        <v>90</v>
      </c>
      <c r="B294" s="1" t="s">
        <v>20</v>
      </c>
      <c r="C294" s="1" t="s">
        <v>21</v>
      </c>
      <c r="D294" s="1" t="s">
        <v>243</v>
      </c>
      <c r="E294" s="1" t="s">
        <v>23</v>
      </c>
      <c r="F294" s="1" t="s">
        <v>590</v>
      </c>
      <c r="G294" s="1" t="s">
        <v>25</v>
      </c>
      <c r="H294" s="1" t="s">
        <v>26</v>
      </c>
      <c r="I294" s="1" t="s">
        <v>665</v>
      </c>
      <c r="J294" s="1" t="s">
        <v>28</v>
      </c>
      <c r="K294" s="1" t="s">
        <v>592</v>
      </c>
      <c r="L294" s="1" t="s">
        <v>593</v>
      </c>
      <c r="M294" s="1" t="s">
        <v>666</v>
      </c>
      <c r="N294" s="1" t="s">
        <v>46</v>
      </c>
      <c r="O294" s="1" t="s">
        <v>33</v>
      </c>
      <c r="P294" s="1" t="s">
        <v>34</v>
      </c>
      <c r="Q294" s="1" t="s">
        <v>35</v>
      </c>
      <c r="R294" s="1" t="s">
        <v>36</v>
      </c>
      <c r="S294" s="1" t="s">
        <v>592</v>
      </c>
      <c r="T294" s="1" t="s">
        <v>37</v>
      </c>
      <c r="U294" s="1" t="s">
        <v>38</v>
      </c>
      <c r="V294" s="1" t="s">
        <v>39</v>
      </c>
    </row>
    <row r="295" spans="1:22" x14ac:dyDescent="0.2">
      <c r="A295" s="7">
        <v>121.75</v>
      </c>
      <c r="B295" s="1" t="s">
        <v>20</v>
      </c>
      <c r="C295" s="1" t="s">
        <v>21</v>
      </c>
      <c r="D295" s="1" t="s">
        <v>22</v>
      </c>
      <c r="E295" s="1" t="s">
        <v>23</v>
      </c>
      <c r="F295" s="1" t="s">
        <v>590</v>
      </c>
      <c r="G295" s="1" t="s">
        <v>25</v>
      </c>
      <c r="H295" s="1" t="s">
        <v>26</v>
      </c>
      <c r="I295" s="1" t="s">
        <v>667</v>
      </c>
      <c r="J295" s="1" t="s">
        <v>28</v>
      </c>
      <c r="K295" s="1" t="s">
        <v>592</v>
      </c>
      <c r="L295" s="1" t="s">
        <v>593</v>
      </c>
      <c r="M295" s="1" t="s">
        <v>668</v>
      </c>
      <c r="N295" s="1" t="s">
        <v>46</v>
      </c>
      <c r="O295" s="1" t="s">
        <v>33</v>
      </c>
      <c r="P295" s="1" t="s">
        <v>34</v>
      </c>
      <c r="Q295" s="1" t="s">
        <v>35</v>
      </c>
      <c r="R295" s="1" t="s">
        <v>81</v>
      </c>
      <c r="S295" s="1" t="s">
        <v>592</v>
      </c>
      <c r="T295" s="1" t="s">
        <v>37</v>
      </c>
      <c r="U295" s="1" t="s">
        <v>38</v>
      </c>
      <c r="V295" s="1" t="s">
        <v>39</v>
      </c>
    </row>
    <row r="296" spans="1:22" x14ac:dyDescent="0.2">
      <c r="A296" s="7">
        <v>243.5</v>
      </c>
      <c r="B296" s="1" t="s">
        <v>20</v>
      </c>
      <c r="C296" s="1" t="s">
        <v>21</v>
      </c>
      <c r="D296" s="1" t="s">
        <v>96</v>
      </c>
      <c r="E296" s="1" t="s">
        <v>23</v>
      </c>
      <c r="F296" s="1" t="s">
        <v>590</v>
      </c>
      <c r="G296" s="1" t="s">
        <v>25</v>
      </c>
      <c r="H296" s="1" t="s">
        <v>26</v>
      </c>
      <c r="I296" s="1" t="s">
        <v>669</v>
      </c>
      <c r="J296" s="1" t="s">
        <v>28</v>
      </c>
      <c r="K296" s="1" t="s">
        <v>592</v>
      </c>
      <c r="L296" s="1" t="s">
        <v>593</v>
      </c>
      <c r="M296" s="1" t="s">
        <v>670</v>
      </c>
      <c r="N296" s="1" t="s">
        <v>46</v>
      </c>
      <c r="O296" s="1" t="s">
        <v>33</v>
      </c>
      <c r="P296" s="1" t="s">
        <v>34</v>
      </c>
      <c r="Q296" s="1" t="s">
        <v>35</v>
      </c>
      <c r="R296" s="1" t="s">
        <v>36</v>
      </c>
      <c r="S296" s="1" t="s">
        <v>592</v>
      </c>
      <c r="T296" s="1" t="s">
        <v>37</v>
      </c>
      <c r="U296" s="1" t="s">
        <v>38</v>
      </c>
      <c r="V296" s="1" t="s">
        <v>39</v>
      </c>
    </row>
    <row r="297" spans="1:22" x14ac:dyDescent="0.2">
      <c r="A297" s="7">
        <v>214.5</v>
      </c>
      <c r="B297" s="1" t="s">
        <v>20</v>
      </c>
      <c r="C297" s="1" t="s">
        <v>21</v>
      </c>
      <c r="D297" s="1" t="s">
        <v>22</v>
      </c>
      <c r="E297" s="1" t="s">
        <v>23</v>
      </c>
      <c r="F297" s="1" t="s">
        <v>590</v>
      </c>
      <c r="G297" s="1" t="s">
        <v>25</v>
      </c>
      <c r="H297" s="1" t="s">
        <v>26</v>
      </c>
      <c r="I297" s="1" t="s">
        <v>671</v>
      </c>
      <c r="J297" s="1" t="s">
        <v>28</v>
      </c>
      <c r="K297" s="1" t="s">
        <v>592</v>
      </c>
      <c r="L297" s="1" t="s">
        <v>593</v>
      </c>
      <c r="M297" s="1" t="s">
        <v>672</v>
      </c>
      <c r="N297" s="1" t="s">
        <v>46</v>
      </c>
      <c r="O297" s="1" t="s">
        <v>33</v>
      </c>
      <c r="P297" s="1" t="s">
        <v>34</v>
      </c>
      <c r="Q297" s="1" t="s">
        <v>35</v>
      </c>
      <c r="R297" s="1" t="s">
        <v>36</v>
      </c>
      <c r="S297" s="1" t="s">
        <v>592</v>
      </c>
      <c r="T297" s="1" t="s">
        <v>37</v>
      </c>
      <c r="U297" s="1" t="s">
        <v>38</v>
      </c>
      <c r="V297" s="1" t="s">
        <v>39</v>
      </c>
    </row>
    <row r="298" spans="1:22" x14ac:dyDescent="0.2">
      <c r="A298" s="7">
        <v>121.75</v>
      </c>
      <c r="B298" s="1" t="s">
        <v>20</v>
      </c>
      <c r="C298" s="1" t="s">
        <v>21</v>
      </c>
      <c r="D298" s="1" t="s">
        <v>22</v>
      </c>
      <c r="E298" s="1" t="s">
        <v>23</v>
      </c>
      <c r="F298" s="1" t="s">
        <v>590</v>
      </c>
      <c r="G298" s="1" t="s">
        <v>25</v>
      </c>
      <c r="H298" s="1" t="s">
        <v>26</v>
      </c>
      <c r="I298" s="1" t="s">
        <v>673</v>
      </c>
      <c r="J298" s="1" t="s">
        <v>28</v>
      </c>
      <c r="K298" s="1" t="s">
        <v>592</v>
      </c>
      <c r="L298" s="1" t="s">
        <v>593</v>
      </c>
      <c r="M298" s="1" t="s">
        <v>674</v>
      </c>
      <c r="N298" s="1" t="s">
        <v>46</v>
      </c>
      <c r="O298" s="1" t="s">
        <v>33</v>
      </c>
      <c r="P298" s="1" t="s">
        <v>34</v>
      </c>
      <c r="Q298" s="1" t="s">
        <v>35</v>
      </c>
      <c r="R298" s="1" t="s">
        <v>36</v>
      </c>
      <c r="S298" s="1" t="s">
        <v>592</v>
      </c>
      <c r="T298" s="1" t="s">
        <v>37</v>
      </c>
      <c r="U298" s="1" t="s">
        <v>38</v>
      </c>
      <c r="V298" s="1" t="s">
        <v>39</v>
      </c>
    </row>
    <row r="299" spans="1:22" x14ac:dyDescent="0.2">
      <c r="A299" s="7">
        <v>107.25</v>
      </c>
      <c r="B299" s="1" t="s">
        <v>20</v>
      </c>
      <c r="C299" s="1" t="s">
        <v>21</v>
      </c>
      <c r="D299" s="1" t="s">
        <v>22</v>
      </c>
      <c r="E299" s="1" t="s">
        <v>23</v>
      </c>
      <c r="F299" s="1" t="s">
        <v>590</v>
      </c>
      <c r="G299" s="1" t="s">
        <v>25</v>
      </c>
      <c r="H299" s="1" t="s">
        <v>26</v>
      </c>
      <c r="I299" s="1" t="s">
        <v>675</v>
      </c>
      <c r="J299" s="1" t="s">
        <v>28</v>
      </c>
      <c r="K299" s="1" t="s">
        <v>592</v>
      </c>
      <c r="L299" s="1" t="s">
        <v>593</v>
      </c>
      <c r="M299" s="1" t="s">
        <v>676</v>
      </c>
      <c r="N299" s="1" t="s">
        <v>46</v>
      </c>
      <c r="O299" s="1" t="s">
        <v>33</v>
      </c>
      <c r="P299" s="1" t="s">
        <v>34</v>
      </c>
      <c r="Q299" s="1" t="s">
        <v>35</v>
      </c>
      <c r="R299" s="1" t="s">
        <v>36</v>
      </c>
      <c r="S299" s="1" t="s">
        <v>592</v>
      </c>
      <c r="T299" s="1" t="s">
        <v>37</v>
      </c>
      <c r="U299" s="1" t="s">
        <v>38</v>
      </c>
      <c r="V299" s="1" t="s">
        <v>39</v>
      </c>
    </row>
    <row r="300" spans="1:22" x14ac:dyDescent="0.2">
      <c r="A300" s="7">
        <v>243.5</v>
      </c>
      <c r="B300" s="1" t="s">
        <v>20</v>
      </c>
      <c r="C300" s="1" t="s">
        <v>21</v>
      </c>
      <c r="D300" s="1" t="s">
        <v>96</v>
      </c>
      <c r="E300" s="1" t="s">
        <v>23</v>
      </c>
      <c r="F300" s="1" t="s">
        <v>590</v>
      </c>
      <c r="G300" s="1" t="s">
        <v>25</v>
      </c>
      <c r="H300" s="1" t="s">
        <v>26</v>
      </c>
      <c r="I300" s="1" t="s">
        <v>677</v>
      </c>
      <c r="J300" s="1" t="s">
        <v>28</v>
      </c>
      <c r="K300" s="1" t="s">
        <v>592</v>
      </c>
      <c r="L300" s="1" t="s">
        <v>593</v>
      </c>
      <c r="M300" s="1" t="s">
        <v>678</v>
      </c>
      <c r="N300" s="1" t="s">
        <v>46</v>
      </c>
      <c r="O300" s="1" t="s">
        <v>33</v>
      </c>
      <c r="P300" s="1" t="s">
        <v>34</v>
      </c>
      <c r="Q300" s="1" t="s">
        <v>35</v>
      </c>
      <c r="R300" s="1" t="s">
        <v>36</v>
      </c>
      <c r="S300" s="1" t="s">
        <v>592</v>
      </c>
      <c r="T300" s="1" t="s">
        <v>37</v>
      </c>
      <c r="U300" s="1" t="s">
        <v>38</v>
      </c>
      <c r="V300" s="1" t="s">
        <v>39</v>
      </c>
    </row>
    <row r="301" spans="1:22" x14ac:dyDescent="0.2">
      <c r="A301" s="7">
        <v>53.63</v>
      </c>
      <c r="B301" s="1" t="s">
        <v>20</v>
      </c>
      <c r="C301" s="1" t="s">
        <v>21</v>
      </c>
      <c r="D301" s="1" t="s">
        <v>22</v>
      </c>
      <c r="E301" s="1" t="s">
        <v>23</v>
      </c>
      <c r="F301" s="1" t="s">
        <v>590</v>
      </c>
      <c r="G301" s="1" t="s">
        <v>25</v>
      </c>
      <c r="H301" s="1" t="s">
        <v>26</v>
      </c>
      <c r="I301" s="1" t="s">
        <v>679</v>
      </c>
      <c r="J301" s="1" t="s">
        <v>28</v>
      </c>
      <c r="K301" s="1" t="s">
        <v>592</v>
      </c>
      <c r="L301" s="1" t="s">
        <v>593</v>
      </c>
      <c r="M301" s="1" t="s">
        <v>680</v>
      </c>
      <c r="N301" s="1" t="s">
        <v>46</v>
      </c>
      <c r="O301" s="1" t="s">
        <v>33</v>
      </c>
      <c r="P301" s="1" t="s">
        <v>34</v>
      </c>
      <c r="Q301" s="1" t="s">
        <v>35</v>
      </c>
      <c r="R301" s="1" t="s">
        <v>36</v>
      </c>
      <c r="S301" s="1" t="s">
        <v>592</v>
      </c>
      <c r="T301" s="1" t="s">
        <v>37</v>
      </c>
      <c r="U301" s="1" t="s">
        <v>38</v>
      </c>
      <c r="V301" s="1" t="s">
        <v>39</v>
      </c>
    </row>
    <row r="302" spans="1:22" x14ac:dyDescent="0.2">
      <c r="A302" s="7">
        <v>107.25</v>
      </c>
      <c r="B302" s="1" t="s">
        <v>20</v>
      </c>
      <c r="C302" s="1" t="s">
        <v>21</v>
      </c>
      <c r="D302" s="1" t="s">
        <v>22</v>
      </c>
      <c r="E302" s="1" t="s">
        <v>23</v>
      </c>
      <c r="F302" s="1" t="s">
        <v>590</v>
      </c>
      <c r="G302" s="1" t="s">
        <v>25</v>
      </c>
      <c r="H302" s="1" t="s">
        <v>26</v>
      </c>
      <c r="I302" s="1" t="s">
        <v>681</v>
      </c>
      <c r="J302" s="1" t="s">
        <v>28</v>
      </c>
      <c r="K302" s="1" t="s">
        <v>592</v>
      </c>
      <c r="L302" s="1" t="s">
        <v>593</v>
      </c>
      <c r="M302" s="1" t="s">
        <v>682</v>
      </c>
      <c r="N302" s="1" t="s">
        <v>46</v>
      </c>
      <c r="O302" s="1" t="s">
        <v>33</v>
      </c>
      <c r="P302" s="1" t="s">
        <v>34</v>
      </c>
      <c r="Q302" s="1" t="s">
        <v>35</v>
      </c>
      <c r="R302" s="1" t="s">
        <v>36</v>
      </c>
      <c r="S302" s="1" t="s">
        <v>592</v>
      </c>
      <c r="T302" s="1" t="s">
        <v>37</v>
      </c>
      <c r="U302" s="1" t="s">
        <v>38</v>
      </c>
      <c r="V302" s="1" t="s">
        <v>39</v>
      </c>
    </row>
    <row r="303" spans="1:22" x14ac:dyDescent="0.2">
      <c r="A303" s="7">
        <v>90</v>
      </c>
      <c r="B303" s="1" t="s">
        <v>20</v>
      </c>
      <c r="C303" s="1" t="s">
        <v>21</v>
      </c>
      <c r="D303" s="1" t="s">
        <v>243</v>
      </c>
      <c r="E303" s="1" t="s">
        <v>23</v>
      </c>
      <c r="F303" s="1" t="s">
        <v>590</v>
      </c>
      <c r="G303" s="1" t="s">
        <v>25</v>
      </c>
      <c r="H303" s="1" t="s">
        <v>26</v>
      </c>
      <c r="I303" s="1" t="s">
        <v>683</v>
      </c>
      <c r="J303" s="1" t="s">
        <v>28</v>
      </c>
      <c r="K303" s="1" t="s">
        <v>592</v>
      </c>
      <c r="L303" s="1" t="s">
        <v>593</v>
      </c>
      <c r="M303" s="1" t="s">
        <v>684</v>
      </c>
      <c r="N303" s="1" t="s">
        <v>46</v>
      </c>
      <c r="O303" s="1" t="s">
        <v>33</v>
      </c>
      <c r="P303" s="1" t="s">
        <v>34</v>
      </c>
      <c r="Q303" s="1" t="s">
        <v>35</v>
      </c>
      <c r="R303" s="1" t="s">
        <v>193</v>
      </c>
      <c r="S303" s="1" t="s">
        <v>592</v>
      </c>
      <c r="T303" s="1" t="s">
        <v>37</v>
      </c>
      <c r="U303" s="1" t="s">
        <v>38</v>
      </c>
      <c r="V303" s="1" t="s">
        <v>39</v>
      </c>
    </row>
    <row r="304" spans="1:22" x14ac:dyDescent="0.2">
      <c r="A304" s="7">
        <v>90</v>
      </c>
      <c r="B304" s="1" t="s">
        <v>20</v>
      </c>
      <c r="C304" s="1" t="s">
        <v>21</v>
      </c>
      <c r="D304" s="1" t="s">
        <v>243</v>
      </c>
      <c r="E304" s="1" t="s">
        <v>23</v>
      </c>
      <c r="F304" s="1" t="s">
        <v>590</v>
      </c>
      <c r="G304" s="1" t="s">
        <v>25</v>
      </c>
      <c r="H304" s="1" t="s">
        <v>26</v>
      </c>
      <c r="I304" s="1" t="s">
        <v>685</v>
      </c>
      <c r="J304" s="1" t="s">
        <v>28</v>
      </c>
      <c r="K304" s="1" t="s">
        <v>592</v>
      </c>
      <c r="L304" s="1" t="s">
        <v>593</v>
      </c>
      <c r="M304" s="1" t="s">
        <v>686</v>
      </c>
      <c r="N304" s="1" t="s">
        <v>46</v>
      </c>
      <c r="O304" s="1" t="s">
        <v>33</v>
      </c>
      <c r="P304" s="1" t="s">
        <v>34</v>
      </c>
      <c r="Q304" s="1" t="s">
        <v>35</v>
      </c>
      <c r="R304" s="1" t="s">
        <v>36</v>
      </c>
      <c r="S304" s="1" t="s">
        <v>592</v>
      </c>
      <c r="T304" s="1" t="s">
        <v>37</v>
      </c>
      <c r="U304" s="1" t="s">
        <v>38</v>
      </c>
      <c r="V304" s="1" t="s">
        <v>39</v>
      </c>
    </row>
    <row r="305" spans="1:22" x14ac:dyDescent="0.2">
      <c r="A305" s="7">
        <v>121.75</v>
      </c>
      <c r="B305" s="1" t="s">
        <v>20</v>
      </c>
      <c r="C305" s="1" t="s">
        <v>21</v>
      </c>
      <c r="D305" s="1" t="s">
        <v>68</v>
      </c>
      <c r="E305" s="1" t="s">
        <v>23</v>
      </c>
      <c r="F305" s="1" t="s">
        <v>590</v>
      </c>
      <c r="G305" s="1" t="s">
        <v>25</v>
      </c>
      <c r="H305" s="1" t="s">
        <v>26</v>
      </c>
      <c r="I305" s="1" t="s">
        <v>687</v>
      </c>
      <c r="J305" s="1" t="s">
        <v>28</v>
      </c>
      <c r="K305" s="1" t="s">
        <v>592</v>
      </c>
      <c r="L305" s="1" t="s">
        <v>593</v>
      </c>
      <c r="M305" s="1" t="s">
        <v>688</v>
      </c>
      <c r="N305" s="1" t="s">
        <v>46</v>
      </c>
      <c r="O305" s="1" t="s">
        <v>33</v>
      </c>
      <c r="P305" s="1" t="s">
        <v>34</v>
      </c>
      <c r="Q305" s="1" t="s">
        <v>35</v>
      </c>
      <c r="R305" s="1" t="s">
        <v>36</v>
      </c>
      <c r="S305" s="1" t="s">
        <v>592</v>
      </c>
      <c r="T305" s="1" t="s">
        <v>37</v>
      </c>
      <c r="U305" s="1" t="s">
        <v>38</v>
      </c>
      <c r="V305" s="1" t="s">
        <v>39</v>
      </c>
    </row>
    <row r="306" spans="1:22" x14ac:dyDescent="0.2">
      <c r="A306" s="7">
        <v>243.5</v>
      </c>
      <c r="B306" s="1" t="s">
        <v>20</v>
      </c>
      <c r="C306" s="1" t="s">
        <v>21</v>
      </c>
      <c r="D306" s="1" t="s">
        <v>96</v>
      </c>
      <c r="E306" s="1" t="s">
        <v>23</v>
      </c>
      <c r="F306" s="1" t="s">
        <v>590</v>
      </c>
      <c r="G306" s="1" t="s">
        <v>25</v>
      </c>
      <c r="H306" s="1" t="s">
        <v>26</v>
      </c>
      <c r="I306" s="1" t="s">
        <v>689</v>
      </c>
      <c r="J306" s="1" t="s">
        <v>28</v>
      </c>
      <c r="K306" s="1" t="s">
        <v>592</v>
      </c>
      <c r="L306" s="1" t="s">
        <v>593</v>
      </c>
      <c r="M306" s="1" t="s">
        <v>690</v>
      </c>
      <c r="N306" s="1" t="s">
        <v>46</v>
      </c>
      <c r="O306" s="1" t="s">
        <v>33</v>
      </c>
      <c r="P306" s="1" t="s">
        <v>34</v>
      </c>
      <c r="Q306" s="1" t="s">
        <v>35</v>
      </c>
      <c r="R306" s="1" t="s">
        <v>36</v>
      </c>
      <c r="S306" s="1" t="s">
        <v>592</v>
      </c>
      <c r="T306" s="1" t="s">
        <v>37</v>
      </c>
      <c r="U306" s="1" t="s">
        <v>38</v>
      </c>
      <c r="V306" s="1" t="s">
        <v>39</v>
      </c>
    </row>
    <row r="307" spans="1:22" x14ac:dyDescent="0.2">
      <c r="A307" s="7">
        <v>243.5</v>
      </c>
      <c r="B307" s="1" t="s">
        <v>20</v>
      </c>
      <c r="C307" s="1" t="s">
        <v>21</v>
      </c>
      <c r="D307" s="1" t="s">
        <v>96</v>
      </c>
      <c r="E307" s="1" t="s">
        <v>23</v>
      </c>
      <c r="F307" s="1" t="s">
        <v>590</v>
      </c>
      <c r="G307" s="1" t="s">
        <v>25</v>
      </c>
      <c r="H307" s="1" t="s">
        <v>26</v>
      </c>
      <c r="I307" s="1" t="s">
        <v>691</v>
      </c>
      <c r="J307" s="1" t="s">
        <v>28</v>
      </c>
      <c r="K307" s="1" t="s">
        <v>592</v>
      </c>
      <c r="L307" s="1" t="s">
        <v>593</v>
      </c>
      <c r="M307" s="1" t="s">
        <v>692</v>
      </c>
      <c r="N307" s="1" t="s">
        <v>46</v>
      </c>
      <c r="O307" s="1" t="s">
        <v>33</v>
      </c>
      <c r="P307" s="1" t="s">
        <v>34</v>
      </c>
      <c r="Q307" s="1" t="s">
        <v>35</v>
      </c>
      <c r="R307" s="1" t="s">
        <v>36</v>
      </c>
      <c r="S307" s="1" t="s">
        <v>592</v>
      </c>
      <c r="T307" s="1" t="s">
        <v>37</v>
      </c>
      <c r="U307" s="1" t="s">
        <v>38</v>
      </c>
      <c r="V307" s="1" t="s">
        <v>39</v>
      </c>
    </row>
    <row r="308" spans="1:22" x14ac:dyDescent="0.2">
      <c r="A308" s="7">
        <v>121.75</v>
      </c>
      <c r="B308" s="1" t="s">
        <v>20</v>
      </c>
      <c r="C308" s="1" t="s">
        <v>21</v>
      </c>
      <c r="D308" s="1" t="s">
        <v>22</v>
      </c>
      <c r="E308" s="1" t="s">
        <v>23</v>
      </c>
      <c r="F308" s="1" t="s">
        <v>590</v>
      </c>
      <c r="G308" s="1" t="s">
        <v>25</v>
      </c>
      <c r="H308" s="1" t="s">
        <v>26</v>
      </c>
      <c r="I308" s="1" t="s">
        <v>693</v>
      </c>
      <c r="J308" s="1" t="s">
        <v>28</v>
      </c>
      <c r="K308" s="1" t="s">
        <v>592</v>
      </c>
      <c r="L308" s="1" t="s">
        <v>593</v>
      </c>
      <c r="M308" s="1" t="s">
        <v>694</v>
      </c>
      <c r="N308" s="1" t="s">
        <v>46</v>
      </c>
      <c r="O308" s="1" t="s">
        <v>33</v>
      </c>
      <c r="P308" s="1" t="s">
        <v>34</v>
      </c>
      <c r="Q308" s="1" t="s">
        <v>35</v>
      </c>
      <c r="R308" s="1" t="s">
        <v>36</v>
      </c>
      <c r="S308" s="1" t="s">
        <v>592</v>
      </c>
      <c r="T308" s="1" t="s">
        <v>37</v>
      </c>
      <c r="U308" s="1" t="s">
        <v>38</v>
      </c>
      <c r="V308" s="1" t="s">
        <v>39</v>
      </c>
    </row>
    <row r="309" spans="1:22" x14ac:dyDescent="0.2">
      <c r="A309" s="7">
        <v>107.25</v>
      </c>
      <c r="B309" s="1" t="s">
        <v>20</v>
      </c>
      <c r="C309" s="1" t="s">
        <v>21</v>
      </c>
      <c r="D309" s="1" t="s">
        <v>22</v>
      </c>
      <c r="E309" s="1" t="s">
        <v>23</v>
      </c>
      <c r="F309" s="1" t="s">
        <v>590</v>
      </c>
      <c r="G309" s="1" t="s">
        <v>25</v>
      </c>
      <c r="H309" s="1" t="s">
        <v>26</v>
      </c>
      <c r="I309" s="1" t="s">
        <v>695</v>
      </c>
      <c r="J309" s="1" t="s">
        <v>28</v>
      </c>
      <c r="K309" s="1" t="s">
        <v>592</v>
      </c>
      <c r="L309" s="1" t="s">
        <v>593</v>
      </c>
      <c r="M309" s="1" t="s">
        <v>696</v>
      </c>
      <c r="N309" s="1" t="s">
        <v>46</v>
      </c>
      <c r="O309" s="1" t="s">
        <v>33</v>
      </c>
      <c r="P309" s="1" t="s">
        <v>34</v>
      </c>
      <c r="Q309" s="1" t="s">
        <v>35</v>
      </c>
      <c r="R309" s="1" t="s">
        <v>36</v>
      </c>
      <c r="S309" s="1" t="s">
        <v>592</v>
      </c>
      <c r="T309" s="1" t="s">
        <v>37</v>
      </c>
      <c r="U309" s="1" t="s">
        <v>38</v>
      </c>
      <c r="V309" s="1" t="s">
        <v>39</v>
      </c>
    </row>
    <row r="310" spans="1:22" x14ac:dyDescent="0.2">
      <c r="A310" s="7">
        <v>53.63</v>
      </c>
      <c r="B310" s="1" t="s">
        <v>20</v>
      </c>
      <c r="C310" s="1" t="s">
        <v>21</v>
      </c>
      <c r="D310" s="1" t="s">
        <v>22</v>
      </c>
      <c r="E310" s="1" t="s">
        <v>23</v>
      </c>
      <c r="F310" s="1" t="s">
        <v>590</v>
      </c>
      <c r="G310" s="1" t="s">
        <v>25</v>
      </c>
      <c r="H310" s="1" t="s">
        <v>26</v>
      </c>
      <c r="I310" s="1" t="s">
        <v>697</v>
      </c>
      <c r="J310" s="1" t="s">
        <v>28</v>
      </c>
      <c r="K310" s="1" t="s">
        <v>592</v>
      </c>
      <c r="L310" s="1" t="s">
        <v>593</v>
      </c>
      <c r="M310" s="1" t="s">
        <v>698</v>
      </c>
      <c r="N310" s="1" t="s">
        <v>46</v>
      </c>
      <c r="O310" s="1" t="s">
        <v>33</v>
      </c>
      <c r="P310" s="1" t="s">
        <v>34</v>
      </c>
      <c r="Q310" s="1" t="s">
        <v>35</v>
      </c>
      <c r="R310" s="1" t="s">
        <v>36</v>
      </c>
      <c r="S310" s="1" t="s">
        <v>592</v>
      </c>
      <c r="T310" s="1" t="s">
        <v>37</v>
      </c>
      <c r="U310" s="1" t="s">
        <v>38</v>
      </c>
      <c r="V310" s="1" t="s">
        <v>39</v>
      </c>
    </row>
    <row r="311" spans="1:22" x14ac:dyDescent="0.2">
      <c r="A311" s="7">
        <v>214.5</v>
      </c>
      <c r="B311" s="1" t="s">
        <v>20</v>
      </c>
      <c r="C311" s="1" t="s">
        <v>21</v>
      </c>
      <c r="D311" s="1" t="s">
        <v>22</v>
      </c>
      <c r="E311" s="1" t="s">
        <v>23</v>
      </c>
      <c r="F311" s="1" t="s">
        <v>590</v>
      </c>
      <c r="G311" s="1" t="s">
        <v>25</v>
      </c>
      <c r="H311" s="1" t="s">
        <v>26</v>
      </c>
      <c r="I311" s="1" t="s">
        <v>699</v>
      </c>
      <c r="J311" s="1" t="s">
        <v>28</v>
      </c>
      <c r="K311" s="1" t="s">
        <v>592</v>
      </c>
      <c r="L311" s="1" t="s">
        <v>593</v>
      </c>
      <c r="M311" s="1" t="s">
        <v>700</v>
      </c>
      <c r="N311" s="1" t="s">
        <v>46</v>
      </c>
      <c r="O311" s="1" t="s">
        <v>33</v>
      </c>
      <c r="P311" s="1" t="s">
        <v>34</v>
      </c>
      <c r="Q311" s="1" t="s">
        <v>35</v>
      </c>
      <c r="R311" s="1" t="s">
        <v>36</v>
      </c>
      <c r="S311" s="1" t="s">
        <v>592</v>
      </c>
      <c r="T311" s="1" t="s">
        <v>37</v>
      </c>
      <c r="U311" s="1" t="s">
        <v>38</v>
      </c>
      <c r="V311" s="1" t="s">
        <v>39</v>
      </c>
    </row>
    <row r="312" spans="1:22" x14ac:dyDescent="0.2">
      <c r="A312" s="7">
        <v>214.5</v>
      </c>
      <c r="B312" s="1" t="s">
        <v>20</v>
      </c>
      <c r="C312" s="1" t="s">
        <v>21</v>
      </c>
      <c r="D312" s="1" t="s">
        <v>22</v>
      </c>
      <c r="E312" s="1" t="s">
        <v>23</v>
      </c>
      <c r="F312" s="1" t="s">
        <v>590</v>
      </c>
      <c r="G312" s="1" t="s">
        <v>25</v>
      </c>
      <c r="H312" s="1" t="s">
        <v>26</v>
      </c>
      <c r="I312" s="1" t="s">
        <v>701</v>
      </c>
      <c r="J312" s="1" t="s">
        <v>28</v>
      </c>
      <c r="K312" s="1" t="s">
        <v>592</v>
      </c>
      <c r="L312" s="1" t="s">
        <v>593</v>
      </c>
      <c r="M312" s="1" t="s">
        <v>702</v>
      </c>
      <c r="N312" s="1" t="s">
        <v>46</v>
      </c>
      <c r="O312" s="1" t="s">
        <v>33</v>
      </c>
      <c r="P312" s="1" t="s">
        <v>34</v>
      </c>
      <c r="Q312" s="1" t="s">
        <v>35</v>
      </c>
      <c r="R312" s="1" t="s">
        <v>81</v>
      </c>
      <c r="S312" s="1" t="s">
        <v>592</v>
      </c>
      <c r="T312" s="1" t="s">
        <v>37</v>
      </c>
      <c r="U312" s="1" t="s">
        <v>38</v>
      </c>
      <c r="V312" s="1" t="s">
        <v>39</v>
      </c>
    </row>
    <row r="313" spans="1:22" x14ac:dyDescent="0.2">
      <c r="A313" s="7">
        <v>107.25</v>
      </c>
      <c r="B313" s="1" t="s">
        <v>20</v>
      </c>
      <c r="C313" s="1" t="s">
        <v>21</v>
      </c>
      <c r="D313" s="1" t="s">
        <v>22</v>
      </c>
      <c r="E313" s="1" t="s">
        <v>23</v>
      </c>
      <c r="F313" s="1" t="s">
        <v>590</v>
      </c>
      <c r="G313" s="1" t="s">
        <v>25</v>
      </c>
      <c r="H313" s="1" t="s">
        <v>26</v>
      </c>
      <c r="I313" s="1" t="s">
        <v>703</v>
      </c>
      <c r="J313" s="1" t="s">
        <v>28</v>
      </c>
      <c r="K313" s="1" t="s">
        <v>592</v>
      </c>
      <c r="L313" s="1" t="s">
        <v>593</v>
      </c>
      <c r="M313" s="1" t="s">
        <v>704</v>
      </c>
      <c r="N313" s="1" t="s">
        <v>46</v>
      </c>
      <c r="O313" s="1" t="s">
        <v>33</v>
      </c>
      <c r="P313" s="1" t="s">
        <v>34</v>
      </c>
      <c r="Q313" s="1" t="s">
        <v>35</v>
      </c>
      <c r="R313" s="1" t="s">
        <v>36</v>
      </c>
      <c r="S313" s="1" t="s">
        <v>592</v>
      </c>
      <c r="T313" s="1" t="s">
        <v>37</v>
      </c>
      <c r="U313" s="1" t="s">
        <v>38</v>
      </c>
      <c r="V313" s="1" t="s">
        <v>39</v>
      </c>
    </row>
    <row r="314" spans="1:22" x14ac:dyDescent="0.2">
      <c r="A314" s="7">
        <v>0</v>
      </c>
      <c r="B314" s="1" t="s">
        <v>20</v>
      </c>
      <c r="D314" s="1" t="s">
        <v>120</v>
      </c>
      <c r="G314" s="1" t="s">
        <v>25</v>
      </c>
      <c r="I314" s="1" t="s">
        <v>705</v>
      </c>
      <c r="K314" s="1" t="s">
        <v>592</v>
      </c>
      <c r="L314" s="1" t="s">
        <v>592</v>
      </c>
      <c r="N314" s="1" t="s">
        <v>46</v>
      </c>
      <c r="R314" s="1" t="s">
        <v>81</v>
      </c>
      <c r="S314" s="1" t="s">
        <v>592</v>
      </c>
      <c r="V314" s="1" t="s">
        <v>39</v>
      </c>
    </row>
    <row r="315" spans="1:22" x14ac:dyDescent="0.2">
      <c r="A315" s="7">
        <v>0</v>
      </c>
      <c r="B315" s="1" t="s">
        <v>20</v>
      </c>
      <c r="D315" s="1" t="s">
        <v>120</v>
      </c>
      <c r="G315" s="1" t="s">
        <v>25</v>
      </c>
      <c r="I315" s="1" t="s">
        <v>706</v>
      </c>
      <c r="K315" s="1" t="s">
        <v>592</v>
      </c>
      <c r="L315" s="1" t="s">
        <v>592</v>
      </c>
      <c r="N315" s="1" t="s">
        <v>46</v>
      </c>
      <c r="R315" s="1" t="s">
        <v>81</v>
      </c>
      <c r="S315" s="1" t="s">
        <v>592</v>
      </c>
      <c r="V315" s="1" t="s">
        <v>39</v>
      </c>
    </row>
    <row r="316" spans="1:22" x14ac:dyDescent="0.2">
      <c r="A316" s="7">
        <v>0</v>
      </c>
      <c r="B316" s="1" t="s">
        <v>20</v>
      </c>
      <c r="D316" s="1" t="s">
        <v>120</v>
      </c>
      <c r="G316" s="1" t="s">
        <v>25</v>
      </c>
      <c r="I316" s="1" t="s">
        <v>707</v>
      </c>
      <c r="K316" s="1" t="s">
        <v>592</v>
      </c>
      <c r="L316" s="1" t="s">
        <v>592</v>
      </c>
      <c r="N316" s="1" t="s">
        <v>46</v>
      </c>
      <c r="R316" s="1" t="s">
        <v>81</v>
      </c>
      <c r="S316" s="1" t="s">
        <v>592</v>
      </c>
      <c r="V316" s="1" t="s">
        <v>39</v>
      </c>
    </row>
    <row r="317" spans="1:22" x14ac:dyDescent="0.2">
      <c r="A317" s="7">
        <v>0</v>
      </c>
      <c r="B317" s="1" t="s">
        <v>20</v>
      </c>
      <c r="D317" s="1" t="s">
        <v>120</v>
      </c>
      <c r="G317" s="1" t="s">
        <v>25</v>
      </c>
      <c r="I317" s="1" t="s">
        <v>708</v>
      </c>
      <c r="K317" s="1" t="s">
        <v>592</v>
      </c>
      <c r="L317" s="1" t="s">
        <v>592</v>
      </c>
      <c r="N317" s="1" t="s">
        <v>46</v>
      </c>
      <c r="R317" s="1" t="s">
        <v>81</v>
      </c>
      <c r="S317" s="1" t="s">
        <v>592</v>
      </c>
      <c r="V317" s="1" t="s">
        <v>39</v>
      </c>
    </row>
    <row r="318" spans="1:22" x14ac:dyDescent="0.2">
      <c r="A318" s="7">
        <v>0</v>
      </c>
      <c r="B318" s="1" t="s">
        <v>20</v>
      </c>
      <c r="D318" s="1" t="s">
        <v>120</v>
      </c>
      <c r="G318" s="1" t="s">
        <v>25</v>
      </c>
      <c r="I318" s="1" t="s">
        <v>709</v>
      </c>
      <c r="K318" s="1" t="s">
        <v>592</v>
      </c>
      <c r="L318" s="1" t="s">
        <v>592</v>
      </c>
      <c r="N318" s="1" t="s">
        <v>46</v>
      </c>
      <c r="R318" s="1" t="s">
        <v>81</v>
      </c>
      <c r="S318" s="1" t="s">
        <v>592</v>
      </c>
      <c r="V318" s="1" t="s">
        <v>39</v>
      </c>
    </row>
    <row r="319" spans="1:22" x14ac:dyDescent="0.2">
      <c r="A319" s="7">
        <v>0</v>
      </c>
      <c r="B319" s="1" t="s">
        <v>20</v>
      </c>
      <c r="D319" s="1" t="s">
        <v>120</v>
      </c>
      <c r="G319" s="1" t="s">
        <v>25</v>
      </c>
      <c r="I319" s="1" t="s">
        <v>710</v>
      </c>
      <c r="K319" s="1" t="s">
        <v>592</v>
      </c>
      <c r="L319" s="1" t="s">
        <v>592</v>
      </c>
      <c r="N319" s="1" t="s">
        <v>46</v>
      </c>
      <c r="R319" s="1" t="s">
        <v>81</v>
      </c>
      <c r="S319" s="1" t="s">
        <v>592</v>
      </c>
      <c r="V319" s="1" t="s">
        <v>39</v>
      </c>
    </row>
    <row r="320" spans="1:22" x14ac:dyDescent="0.2">
      <c r="A320" s="7">
        <v>0</v>
      </c>
      <c r="B320" s="1" t="s">
        <v>20</v>
      </c>
      <c r="D320" s="1" t="s">
        <v>120</v>
      </c>
      <c r="G320" s="1" t="s">
        <v>25</v>
      </c>
      <c r="I320" s="1" t="s">
        <v>711</v>
      </c>
      <c r="K320" s="1" t="s">
        <v>592</v>
      </c>
      <c r="L320" s="1" t="s">
        <v>592</v>
      </c>
      <c r="N320" s="1" t="s">
        <v>46</v>
      </c>
      <c r="R320" s="1" t="s">
        <v>81</v>
      </c>
      <c r="S320" s="1" t="s">
        <v>592</v>
      </c>
      <c r="V320" s="1" t="s">
        <v>39</v>
      </c>
    </row>
    <row r="321" spans="1:22" x14ac:dyDescent="0.2">
      <c r="A321" s="7">
        <v>0</v>
      </c>
      <c r="B321" s="1" t="s">
        <v>20</v>
      </c>
      <c r="D321" s="1" t="s">
        <v>120</v>
      </c>
      <c r="G321" s="1" t="s">
        <v>25</v>
      </c>
      <c r="I321" s="1" t="s">
        <v>712</v>
      </c>
      <c r="K321" s="1" t="s">
        <v>592</v>
      </c>
      <c r="L321" s="1" t="s">
        <v>592</v>
      </c>
      <c r="N321" s="1" t="s">
        <v>46</v>
      </c>
      <c r="R321" s="1" t="s">
        <v>81</v>
      </c>
      <c r="S321" s="1" t="s">
        <v>592</v>
      </c>
      <c r="V321" s="1" t="s">
        <v>39</v>
      </c>
    </row>
    <row r="322" spans="1:22" x14ac:dyDescent="0.2">
      <c r="A322" s="7">
        <v>0</v>
      </c>
      <c r="B322" s="1" t="s">
        <v>20</v>
      </c>
      <c r="D322" s="1" t="s">
        <v>120</v>
      </c>
      <c r="G322" s="1" t="s">
        <v>25</v>
      </c>
      <c r="I322" s="1" t="s">
        <v>713</v>
      </c>
      <c r="K322" s="1" t="s">
        <v>592</v>
      </c>
      <c r="L322" s="1" t="s">
        <v>592</v>
      </c>
      <c r="N322" s="1" t="s">
        <v>46</v>
      </c>
      <c r="R322" s="1" t="s">
        <v>81</v>
      </c>
      <c r="S322" s="1" t="s">
        <v>592</v>
      </c>
      <c r="V322" s="1" t="s">
        <v>39</v>
      </c>
    </row>
    <row r="323" spans="1:22" x14ac:dyDescent="0.2">
      <c r="A323" s="7">
        <v>0</v>
      </c>
      <c r="B323" s="1" t="s">
        <v>20</v>
      </c>
      <c r="D323" s="1" t="s">
        <v>120</v>
      </c>
      <c r="G323" s="1" t="s">
        <v>25</v>
      </c>
      <c r="I323" s="1" t="s">
        <v>714</v>
      </c>
      <c r="K323" s="1" t="s">
        <v>592</v>
      </c>
      <c r="L323" s="1" t="s">
        <v>592</v>
      </c>
      <c r="N323" s="1" t="s">
        <v>46</v>
      </c>
      <c r="R323" s="1" t="s">
        <v>81</v>
      </c>
      <c r="S323" s="1" t="s">
        <v>592</v>
      </c>
      <c r="V323" s="1" t="s">
        <v>39</v>
      </c>
    </row>
    <row r="324" spans="1:22" x14ac:dyDescent="0.2">
      <c r="A324" s="7">
        <v>100</v>
      </c>
      <c r="B324" s="1" t="s">
        <v>20</v>
      </c>
      <c r="D324" s="1" t="s">
        <v>120</v>
      </c>
      <c r="G324" s="1" t="s">
        <v>25</v>
      </c>
      <c r="I324" s="1" t="s">
        <v>715</v>
      </c>
      <c r="J324" s="1" t="s">
        <v>28</v>
      </c>
      <c r="K324" s="1" t="s">
        <v>592</v>
      </c>
      <c r="L324" s="1" t="s">
        <v>716</v>
      </c>
      <c r="M324" s="1" t="s">
        <v>717</v>
      </c>
      <c r="N324" s="1" t="s">
        <v>32</v>
      </c>
      <c r="P324" s="1" t="s">
        <v>124</v>
      </c>
      <c r="R324" s="1" t="s">
        <v>81</v>
      </c>
      <c r="S324" s="1" t="s">
        <v>592</v>
      </c>
      <c r="T324" s="1" t="s">
        <v>718</v>
      </c>
      <c r="U324" s="1" t="s">
        <v>719</v>
      </c>
      <c r="V324" s="1" t="s">
        <v>39</v>
      </c>
    </row>
    <row r="325" spans="1:22" x14ac:dyDescent="0.2">
      <c r="A325" s="7">
        <v>90</v>
      </c>
      <c r="B325" s="1" t="s">
        <v>20</v>
      </c>
      <c r="C325" s="1" t="s">
        <v>21</v>
      </c>
      <c r="D325" s="1" t="s">
        <v>243</v>
      </c>
      <c r="E325" s="1" t="s">
        <v>23</v>
      </c>
      <c r="F325" s="1" t="s">
        <v>590</v>
      </c>
      <c r="G325" s="1" t="s">
        <v>25</v>
      </c>
      <c r="H325" s="1" t="s">
        <v>26</v>
      </c>
      <c r="I325" s="1" t="s">
        <v>720</v>
      </c>
      <c r="J325" s="1" t="s">
        <v>28</v>
      </c>
      <c r="K325" s="1" t="s">
        <v>592</v>
      </c>
      <c r="L325" s="1" t="s">
        <v>593</v>
      </c>
      <c r="M325" s="1" t="s">
        <v>721</v>
      </c>
      <c r="N325" s="1" t="s">
        <v>46</v>
      </c>
      <c r="O325" s="1" t="s">
        <v>33</v>
      </c>
      <c r="P325" s="1" t="s">
        <v>34</v>
      </c>
      <c r="Q325" s="1" t="s">
        <v>35</v>
      </c>
      <c r="R325" s="1" t="s">
        <v>36</v>
      </c>
      <c r="S325" s="1" t="s">
        <v>592</v>
      </c>
      <c r="T325" s="1" t="s">
        <v>37</v>
      </c>
      <c r="U325" s="1" t="s">
        <v>38</v>
      </c>
      <c r="V325" s="1" t="s">
        <v>39</v>
      </c>
    </row>
    <row r="326" spans="1:22" x14ac:dyDescent="0.2">
      <c r="A326" s="7">
        <v>90</v>
      </c>
      <c r="B326" s="1" t="s">
        <v>20</v>
      </c>
      <c r="C326" s="1" t="s">
        <v>21</v>
      </c>
      <c r="D326" s="1" t="s">
        <v>22</v>
      </c>
      <c r="E326" s="1" t="s">
        <v>23</v>
      </c>
      <c r="F326" s="1" t="s">
        <v>590</v>
      </c>
      <c r="G326" s="1" t="s">
        <v>25</v>
      </c>
      <c r="H326" s="1" t="s">
        <v>26</v>
      </c>
      <c r="I326" s="1" t="s">
        <v>722</v>
      </c>
      <c r="J326" s="1" t="s">
        <v>28</v>
      </c>
      <c r="K326" s="1" t="s">
        <v>592</v>
      </c>
      <c r="L326" s="1" t="s">
        <v>593</v>
      </c>
      <c r="M326" s="1" t="s">
        <v>723</v>
      </c>
      <c r="N326" s="1" t="s">
        <v>46</v>
      </c>
      <c r="O326" s="1" t="s">
        <v>33</v>
      </c>
      <c r="P326" s="1" t="s">
        <v>34</v>
      </c>
      <c r="Q326" s="1" t="s">
        <v>35</v>
      </c>
      <c r="R326" s="1" t="s">
        <v>81</v>
      </c>
      <c r="S326" s="1" t="s">
        <v>592</v>
      </c>
      <c r="T326" s="1" t="s">
        <v>37</v>
      </c>
      <c r="U326" s="1" t="s">
        <v>38</v>
      </c>
      <c r="V326" s="1" t="s">
        <v>39</v>
      </c>
    </row>
    <row r="327" spans="1:22" x14ac:dyDescent="0.2">
      <c r="A327" s="7">
        <v>214.5</v>
      </c>
      <c r="B327" s="1" t="s">
        <v>20</v>
      </c>
      <c r="C327" s="1" t="s">
        <v>21</v>
      </c>
      <c r="D327" s="1" t="s">
        <v>22</v>
      </c>
      <c r="E327" s="1" t="s">
        <v>23</v>
      </c>
      <c r="F327" s="1" t="s">
        <v>590</v>
      </c>
      <c r="G327" s="1" t="s">
        <v>25</v>
      </c>
      <c r="H327" s="1" t="s">
        <v>26</v>
      </c>
      <c r="I327" s="1" t="s">
        <v>724</v>
      </c>
      <c r="J327" s="1" t="s">
        <v>28</v>
      </c>
      <c r="K327" s="1" t="s">
        <v>592</v>
      </c>
      <c r="L327" s="1" t="s">
        <v>593</v>
      </c>
      <c r="M327" s="1" t="s">
        <v>725</v>
      </c>
      <c r="N327" s="1" t="s">
        <v>46</v>
      </c>
      <c r="O327" s="1" t="s">
        <v>33</v>
      </c>
      <c r="P327" s="1" t="s">
        <v>34</v>
      </c>
      <c r="Q327" s="1" t="s">
        <v>35</v>
      </c>
      <c r="R327" s="1" t="s">
        <v>36</v>
      </c>
      <c r="S327" s="1" t="s">
        <v>592</v>
      </c>
      <c r="T327" s="1" t="s">
        <v>37</v>
      </c>
      <c r="U327" s="1" t="s">
        <v>38</v>
      </c>
      <c r="V327" s="1" t="s">
        <v>39</v>
      </c>
    </row>
    <row r="328" spans="1:22" x14ac:dyDescent="0.2">
      <c r="A328" s="7">
        <v>121.75</v>
      </c>
      <c r="B328" s="1" t="s">
        <v>20</v>
      </c>
      <c r="C328" s="1" t="s">
        <v>21</v>
      </c>
      <c r="D328" s="1" t="s">
        <v>22</v>
      </c>
      <c r="E328" s="1" t="s">
        <v>23</v>
      </c>
      <c r="F328" s="1" t="s">
        <v>590</v>
      </c>
      <c r="G328" s="1" t="s">
        <v>25</v>
      </c>
      <c r="H328" s="1" t="s">
        <v>26</v>
      </c>
      <c r="I328" s="1" t="s">
        <v>726</v>
      </c>
      <c r="J328" s="1" t="s">
        <v>28</v>
      </c>
      <c r="K328" s="1" t="s">
        <v>592</v>
      </c>
      <c r="L328" s="1" t="s">
        <v>593</v>
      </c>
      <c r="M328" s="1" t="s">
        <v>727</v>
      </c>
      <c r="N328" s="1" t="s">
        <v>46</v>
      </c>
      <c r="O328" s="1" t="s">
        <v>33</v>
      </c>
      <c r="P328" s="1" t="s">
        <v>34</v>
      </c>
      <c r="Q328" s="1" t="s">
        <v>35</v>
      </c>
      <c r="R328" s="1" t="s">
        <v>81</v>
      </c>
      <c r="S328" s="1" t="s">
        <v>592</v>
      </c>
      <c r="T328" s="1" t="s">
        <v>37</v>
      </c>
      <c r="U328" s="1" t="s">
        <v>38</v>
      </c>
      <c r="V328" s="1" t="s">
        <v>39</v>
      </c>
    </row>
    <row r="329" spans="1:22" x14ac:dyDescent="0.2">
      <c r="A329" s="7">
        <v>243.5</v>
      </c>
      <c r="B329" s="1" t="s">
        <v>20</v>
      </c>
      <c r="C329" s="1" t="s">
        <v>21</v>
      </c>
      <c r="D329" s="1" t="s">
        <v>22</v>
      </c>
      <c r="E329" s="1" t="s">
        <v>23</v>
      </c>
      <c r="F329" s="1" t="s">
        <v>590</v>
      </c>
      <c r="G329" s="1" t="s">
        <v>25</v>
      </c>
      <c r="H329" s="1" t="s">
        <v>26</v>
      </c>
      <c r="I329" s="1" t="s">
        <v>728</v>
      </c>
      <c r="J329" s="1" t="s">
        <v>28</v>
      </c>
      <c r="K329" s="1" t="s">
        <v>592</v>
      </c>
      <c r="L329" s="1" t="s">
        <v>593</v>
      </c>
      <c r="M329" s="1" t="s">
        <v>729</v>
      </c>
      <c r="N329" s="1" t="s">
        <v>46</v>
      </c>
      <c r="O329" s="1" t="s">
        <v>33</v>
      </c>
      <c r="P329" s="1" t="s">
        <v>34</v>
      </c>
      <c r="Q329" s="1" t="s">
        <v>35</v>
      </c>
      <c r="R329" s="1" t="s">
        <v>81</v>
      </c>
      <c r="S329" s="1" t="s">
        <v>592</v>
      </c>
      <c r="T329" s="1" t="s">
        <v>37</v>
      </c>
      <c r="U329" s="1" t="s">
        <v>38</v>
      </c>
      <c r="V329" s="1" t="s">
        <v>39</v>
      </c>
    </row>
    <row r="330" spans="1:22" x14ac:dyDescent="0.2">
      <c r="A330" s="7">
        <v>198.18</v>
      </c>
      <c r="B330" s="1" t="s">
        <v>20</v>
      </c>
      <c r="C330" s="1" t="s">
        <v>21</v>
      </c>
      <c r="D330" s="1" t="s">
        <v>22</v>
      </c>
      <c r="E330" s="1" t="s">
        <v>23</v>
      </c>
      <c r="F330" s="1" t="s">
        <v>590</v>
      </c>
      <c r="G330" s="1" t="s">
        <v>25</v>
      </c>
      <c r="H330" s="1" t="s">
        <v>26</v>
      </c>
      <c r="I330" s="1" t="s">
        <v>730</v>
      </c>
      <c r="J330" s="1" t="s">
        <v>28</v>
      </c>
      <c r="K330" s="1" t="s">
        <v>592</v>
      </c>
      <c r="L330" s="1" t="s">
        <v>593</v>
      </c>
      <c r="M330" s="1" t="s">
        <v>731</v>
      </c>
      <c r="N330" s="1" t="s">
        <v>46</v>
      </c>
      <c r="O330" s="1" t="s">
        <v>33</v>
      </c>
      <c r="P330" s="1" t="s">
        <v>34</v>
      </c>
      <c r="Q330" s="1" t="s">
        <v>35</v>
      </c>
      <c r="R330" s="1" t="s">
        <v>81</v>
      </c>
      <c r="S330" s="1" t="s">
        <v>592</v>
      </c>
      <c r="T330" s="1" t="s">
        <v>37</v>
      </c>
      <c r="U330" s="1" t="s">
        <v>38</v>
      </c>
      <c r="V330" s="1" t="s">
        <v>39</v>
      </c>
    </row>
    <row r="331" spans="1:22" x14ac:dyDescent="0.2">
      <c r="A331" s="7">
        <v>243.5</v>
      </c>
      <c r="B331" s="1" t="s">
        <v>20</v>
      </c>
      <c r="C331" s="1" t="s">
        <v>21</v>
      </c>
      <c r="D331" s="1" t="s">
        <v>22</v>
      </c>
      <c r="E331" s="1" t="s">
        <v>23</v>
      </c>
      <c r="F331" s="1" t="s">
        <v>590</v>
      </c>
      <c r="G331" s="1" t="s">
        <v>25</v>
      </c>
      <c r="H331" s="1" t="s">
        <v>26</v>
      </c>
      <c r="I331" s="1" t="s">
        <v>732</v>
      </c>
      <c r="J331" s="1" t="s">
        <v>28</v>
      </c>
      <c r="K331" s="1" t="s">
        <v>592</v>
      </c>
      <c r="L331" s="1" t="s">
        <v>593</v>
      </c>
      <c r="M331" s="1" t="s">
        <v>733</v>
      </c>
      <c r="N331" s="1" t="s">
        <v>46</v>
      </c>
      <c r="O331" s="1" t="s">
        <v>33</v>
      </c>
      <c r="P331" s="1" t="s">
        <v>34</v>
      </c>
      <c r="Q331" s="1" t="s">
        <v>35</v>
      </c>
      <c r="R331" s="1" t="s">
        <v>81</v>
      </c>
      <c r="S331" s="1" t="s">
        <v>592</v>
      </c>
      <c r="T331" s="1" t="s">
        <v>37</v>
      </c>
      <c r="U331" s="1" t="s">
        <v>38</v>
      </c>
      <c r="V331" s="1" t="s">
        <v>39</v>
      </c>
    </row>
    <row r="332" spans="1:22" x14ac:dyDescent="0.2">
      <c r="A332" s="7">
        <v>198.18</v>
      </c>
      <c r="B332" s="1" t="s">
        <v>20</v>
      </c>
      <c r="C332" s="1" t="s">
        <v>21</v>
      </c>
      <c r="D332" s="1" t="s">
        <v>22</v>
      </c>
      <c r="E332" s="1" t="s">
        <v>23</v>
      </c>
      <c r="F332" s="1" t="s">
        <v>590</v>
      </c>
      <c r="G332" s="1" t="s">
        <v>25</v>
      </c>
      <c r="H332" s="1" t="s">
        <v>26</v>
      </c>
      <c r="I332" s="1" t="s">
        <v>734</v>
      </c>
      <c r="J332" s="1" t="s">
        <v>28</v>
      </c>
      <c r="K332" s="1" t="s">
        <v>592</v>
      </c>
      <c r="L332" s="1" t="s">
        <v>593</v>
      </c>
      <c r="M332" s="1" t="s">
        <v>735</v>
      </c>
      <c r="N332" s="1" t="s">
        <v>46</v>
      </c>
      <c r="O332" s="1" t="s">
        <v>33</v>
      </c>
      <c r="P332" s="1" t="s">
        <v>34</v>
      </c>
      <c r="Q332" s="1" t="s">
        <v>35</v>
      </c>
      <c r="R332" s="1" t="s">
        <v>81</v>
      </c>
      <c r="S332" s="1" t="s">
        <v>592</v>
      </c>
      <c r="T332" s="1" t="s">
        <v>37</v>
      </c>
      <c r="U332" s="1" t="s">
        <v>38</v>
      </c>
      <c r="V332" s="1" t="s">
        <v>39</v>
      </c>
    </row>
    <row r="333" spans="1:22" x14ac:dyDescent="0.2">
      <c r="A333" s="7">
        <v>198.18</v>
      </c>
      <c r="B333" s="1" t="s">
        <v>20</v>
      </c>
      <c r="C333" s="1" t="s">
        <v>21</v>
      </c>
      <c r="D333" s="1" t="s">
        <v>22</v>
      </c>
      <c r="E333" s="1" t="s">
        <v>23</v>
      </c>
      <c r="F333" s="1" t="s">
        <v>590</v>
      </c>
      <c r="G333" s="1" t="s">
        <v>25</v>
      </c>
      <c r="H333" s="1" t="s">
        <v>26</v>
      </c>
      <c r="I333" s="1" t="s">
        <v>736</v>
      </c>
      <c r="J333" s="1" t="s">
        <v>28</v>
      </c>
      <c r="K333" s="1" t="s">
        <v>592</v>
      </c>
      <c r="L333" s="1" t="s">
        <v>593</v>
      </c>
      <c r="M333" s="1" t="s">
        <v>737</v>
      </c>
      <c r="N333" s="1" t="s">
        <v>46</v>
      </c>
      <c r="O333" s="1" t="s">
        <v>33</v>
      </c>
      <c r="P333" s="1" t="s">
        <v>34</v>
      </c>
      <c r="Q333" s="1" t="s">
        <v>35</v>
      </c>
      <c r="R333" s="1" t="s">
        <v>81</v>
      </c>
      <c r="S333" s="1" t="s">
        <v>592</v>
      </c>
      <c r="T333" s="1" t="s">
        <v>37</v>
      </c>
      <c r="U333" s="1" t="s">
        <v>38</v>
      </c>
      <c r="V333" s="1" t="s">
        <v>39</v>
      </c>
    </row>
    <row r="334" spans="1:22" x14ac:dyDescent="0.2">
      <c r="A334" s="7">
        <v>198.18</v>
      </c>
      <c r="B334" s="1" t="s">
        <v>20</v>
      </c>
      <c r="C334" s="1" t="s">
        <v>21</v>
      </c>
      <c r="D334" s="1" t="s">
        <v>22</v>
      </c>
      <c r="E334" s="1" t="s">
        <v>23</v>
      </c>
      <c r="F334" s="1" t="s">
        <v>590</v>
      </c>
      <c r="G334" s="1" t="s">
        <v>25</v>
      </c>
      <c r="H334" s="1" t="s">
        <v>26</v>
      </c>
      <c r="I334" s="1" t="s">
        <v>738</v>
      </c>
      <c r="J334" s="1" t="s">
        <v>28</v>
      </c>
      <c r="K334" s="1" t="s">
        <v>592</v>
      </c>
      <c r="L334" s="1" t="s">
        <v>593</v>
      </c>
      <c r="M334" s="1" t="s">
        <v>739</v>
      </c>
      <c r="N334" s="1" t="s">
        <v>46</v>
      </c>
      <c r="O334" s="1" t="s">
        <v>33</v>
      </c>
      <c r="P334" s="1" t="s">
        <v>34</v>
      </c>
      <c r="Q334" s="1" t="s">
        <v>35</v>
      </c>
      <c r="R334" s="1" t="s">
        <v>81</v>
      </c>
      <c r="S334" s="1" t="s">
        <v>592</v>
      </c>
      <c r="T334" s="1" t="s">
        <v>37</v>
      </c>
      <c r="U334" s="1" t="s">
        <v>38</v>
      </c>
      <c r="V334" s="1" t="s">
        <v>39</v>
      </c>
    </row>
    <row r="335" spans="1:22" x14ac:dyDescent="0.2">
      <c r="A335" s="7">
        <v>90</v>
      </c>
      <c r="B335" s="1" t="s">
        <v>20</v>
      </c>
      <c r="C335" s="1" t="s">
        <v>21</v>
      </c>
      <c r="D335" s="1" t="s">
        <v>243</v>
      </c>
      <c r="E335" s="1" t="s">
        <v>23</v>
      </c>
      <c r="F335" s="1" t="s">
        <v>590</v>
      </c>
      <c r="G335" s="1" t="s">
        <v>25</v>
      </c>
      <c r="H335" s="1" t="s">
        <v>26</v>
      </c>
      <c r="I335" s="1" t="s">
        <v>740</v>
      </c>
      <c r="J335" s="1" t="s">
        <v>28</v>
      </c>
      <c r="K335" s="1" t="s">
        <v>592</v>
      </c>
      <c r="L335" s="1" t="s">
        <v>593</v>
      </c>
      <c r="M335" s="1" t="s">
        <v>741</v>
      </c>
      <c r="N335" s="1" t="s">
        <v>46</v>
      </c>
      <c r="O335" s="1" t="s">
        <v>33</v>
      </c>
      <c r="P335" s="1" t="s">
        <v>34</v>
      </c>
      <c r="Q335" s="1" t="s">
        <v>35</v>
      </c>
      <c r="R335" s="1" t="s">
        <v>36</v>
      </c>
      <c r="S335" s="1" t="s">
        <v>592</v>
      </c>
      <c r="T335" s="1" t="s">
        <v>37</v>
      </c>
      <c r="U335" s="1" t="s">
        <v>38</v>
      </c>
      <c r="V335" s="1" t="s">
        <v>39</v>
      </c>
    </row>
    <row r="336" spans="1:22" x14ac:dyDescent="0.2">
      <c r="A336" s="7">
        <v>90</v>
      </c>
      <c r="B336" s="1" t="s">
        <v>20</v>
      </c>
      <c r="C336" s="1" t="s">
        <v>21</v>
      </c>
      <c r="D336" s="1" t="s">
        <v>243</v>
      </c>
      <c r="E336" s="1" t="s">
        <v>23</v>
      </c>
      <c r="F336" s="1" t="s">
        <v>590</v>
      </c>
      <c r="G336" s="1" t="s">
        <v>25</v>
      </c>
      <c r="H336" s="1" t="s">
        <v>26</v>
      </c>
      <c r="I336" s="1" t="s">
        <v>742</v>
      </c>
      <c r="J336" s="1" t="s">
        <v>28</v>
      </c>
      <c r="K336" s="1" t="s">
        <v>592</v>
      </c>
      <c r="L336" s="1" t="s">
        <v>593</v>
      </c>
      <c r="M336" s="1" t="s">
        <v>743</v>
      </c>
      <c r="N336" s="1" t="s">
        <v>46</v>
      </c>
      <c r="O336" s="1" t="s">
        <v>33</v>
      </c>
      <c r="P336" s="1" t="s">
        <v>34</v>
      </c>
      <c r="Q336" s="1" t="s">
        <v>35</v>
      </c>
      <c r="R336" s="1" t="s">
        <v>36</v>
      </c>
      <c r="S336" s="1" t="s">
        <v>592</v>
      </c>
      <c r="T336" s="1" t="s">
        <v>37</v>
      </c>
      <c r="U336" s="1" t="s">
        <v>38</v>
      </c>
      <c r="V336" s="1" t="s">
        <v>39</v>
      </c>
    </row>
    <row r="337" spans="1:22" x14ac:dyDescent="0.2">
      <c r="A337" s="7">
        <v>107.25</v>
      </c>
      <c r="B337" s="1" t="s">
        <v>20</v>
      </c>
      <c r="C337" s="1" t="s">
        <v>21</v>
      </c>
      <c r="D337" s="1" t="s">
        <v>22</v>
      </c>
      <c r="E337" s="1" t="s">
        <v>23</v>
      </c>
      <c r="F337" s="1" t="s">
        <v>590</v>
      </c>
      <c r="G337" s="1" t="s">
        <v>25</v>
      </c>
      <c r="H337" s="1" t="s">
        <v>26</v>
      </c>
      <c r="I337" s="1" t="s">
        <v>744</v>
      </c>
      <c r="J337" s="1" t="s">
        <v>28</v>
      </c>
      <c r="K337" s="1" t="s">
        <v>592</v>
      </c>
      <c r="L337" s="1" t="s">
        <v>593</v>
      </c>
      <c r="M337" s="1" t="s">
        <v>745</v>
      </c>
      <c r="N337" s="1" t="s">
        <v>46</v>
      </c>
      <c r="O337" s="1" t="s">
        <v>33</v>
      </c>
      <c r="P337" s="1" t="s">
        <v>34</v>
      </c>
      <c r="Q337" s="1" t="s">
        <v>35</v>
      </c>
      <c r="R337" s="1" t="s">
        <v>36</v>
      </c>
      <c r="S337" s="1" t="s">
        <v>592</v>
      </c>
      <c r="T337" s="1" t="s">
        <v>37</v>
      </c>
      <c r="U337" s="1" t="s">
        <v>38</v>
      </c>
      <c r="V337" s="1" t="s">
        <v>39</v>
      </c>
    </row>
    <row r="338" spans="1:22" x14ac:dyDescent="0.2">
      <c r="A338" s="7">
        <v>243.5</v>
      </c>
      <c r="B338" s="1" t="s">
        <v>20</v>
      </c>
      <c r="C338" s="1" t="s">
        <v>21</v>
      </c>
      <c r="D338" s="1" t="s">
        <v>22</v>
      </c>
      <c r="E338" s="1" t="s">
        <v>23</v>
      </c>
      <c r="F338" s="1" t="s">
        <v>590</v>
      </c>
      <c r="G338" s="1" t="s">
        <v>25</v>
      </c>
      <c r="H338" s="1" t="s">
        <v>26</v>
      </c>
      <c r="I338" s="1" t="s">
        <v>746</v>
      </c>
      <c r="J338" s="1" t="s">
        <v>28</v>
      </c>
      <c r="K338" s="1" t="s">
        <v>592</v>
      </c>
      <c r="L338" s="1" t="s">
        <v>593</v>
      </c>
      <c r="M338" s="1" t="s">
        <v>747</v>
      </c>
      <c r="N338" s="1" t="s">
        <v>46</v>
      </c>
      <c r="O338" s="1" t="s">
        <v>33</v>
      </c>
      <c r="P338" s="1" t="s">
        <v>34</v>
      </c>
      <c r="Q338" s="1" t="s">
        <v>35</v>
      </c>
      <c r="R338" s="1" t="s">
        <v>81</v>
      </c>
      <c r="S338" s="1" t="s">
        <v>592</v>
      </c>
      <c r="T338" s="1" t="s">
        <v>37</v>
      </c>
      <c r="U338" s="1" t="s">
        <v>38</v>
      </c>
      <c r="V338" s="1" t="s">
        <v>39</v>
      </c>
    </row>
    <row r="339" spans="1:22" x14ac:dyDescent="0.2">
      <c r="A339" s="7">
        <v>53.63</v>
      </c>
      <c r="B339" s="1" t="s">
        <v>20</v>
      </c>
      <c r="C339" s="1" t="s">
        <v>21</v>
      </c>
      <c r="D339" s="1" t="s">
        <v>22</v>
      </c>
      <c r="E339" s="1" t="s">
        <v>23</v>
      </c>
      <c r="F339" s="1" t="s">
        <v>590</v>
      </c>
      <c r="G339" s="1" t="s">
        <v>25</v>
      </c>
      <c r="H339" s="1" t="s">
        <v>26</v>
      </c>
      <c r="I339" s="1" t="s">
        <v>748</v>
      </c>
      <c r="J339" s="1" t="s">
        <v>28</v>
      </c>
      <c r="K339" s="1" t="s">
        <v>592</v>
      </c>
      <c r="L339" s="1" t="s">
        <v>593</v>
      </c>
      <c r="M339" s="1" t="s">
        <v>749</v>
      </c>
      <c r="N339" s="1" t="s">
        <v>46</v>
      </c>
      <c r="O339" s="1" t="s">
        <v>33</v>
      </c>
      <c r="P339" s="1" t="s">
        <v>34</v>
      </c>
      <c r="Q339" s="1" t="s">
        <v>35</v>
      </c>
      <c r="R339" s="1" t="s">
        <v>81</v>
      </c>
      <c r="S339" s="1" t="s">
        <v>592</v>
      </c>
      <c r="T339" s="1" t="s">
        <v>37</v>
      </c>
      <c r="U339" s="1" t="s">
        <v>38</v>
      </c>
      <c r="V339" s="1" t="s">
        <v>39</v>
      </c>
    </row>
    <row r="340" spans="1:22" x14ac:dyDescent="0.2">
      <c r="A340" s="7">
        <v>107.25</v>
      </c>
      <c r="B340" s="1" t="s">
        <v>20</v>
      </c>
      <c r="C340" s="1" t="s">
        <v>21</v>
      </c>
      <c r="D340" s="1" t="s">
        <v>22</v>
      </c>
      <c r="E340" s="1" t="s">
        <v>23</v>
      </c>
      <c r="F340" s="1" t="s">
        <v>590</v>
      </c>
      <c r="G340" s="1" t="s">
        <v>25</v>
      </c>
      <c r="H340" s="1" t="s">
        <v>26</v>
      </c>
      <c r="I340" s="1" t="s">
        <v>750</v>
      </c>
      <c r="J340" s="1" t="s">
        <v>28</v>
      </c>
      <c r="K340" s="1" t="s">
        <v>592</v>
      </c>
      <c r="L340" s="1" t="s">
        <v>593</v>
      </c>
      <c r="M340" s="1" t="s">
        <v>751</v>
      </c>
      <c r="N340" s="1" t="s">
        <v>46</v>
      </c>
      <c r="O340" s="1" t="s">
        <v>33</v>
      </c>
      <c r="P340" s="1" t="s">
        <v>34</v>
      </c>
      <c r="Q340" s="1" t="s">
        <v>35</v>
      </c>
      <c r="R340" s="1" t="s">
        <v>36</v>
      </c>
      <c r="S340" s="1" t="s">
        <v>592</v>
      </c>
      <c r="T340" s="1" t="s">
        <v>37</v>
      </c>
      <c r="U340" s="1" t="s">
        <v>38</v>
      </c>
      <c r="V340" s="1" t="s">
        <v>39</v>
      </c>
    </row>
    <row r="341" spans="1:22" x14ac:dyDescent="0.2">
      <c r="A341" s="7">
        <v>121.75</v>
      </c>
      <c r="B341" s="1" t="s">
        <v>20</v>
      </c>
      <c r="C341" s="1" t="s">
        <v>21</v>
      </c>
      <c r="D341" s="1" t="s">
        <v>22</v>
      </c>
      <c r="E341" s="1" t="s">
        <v>23</v>
      </c>
      <c r="F341" s="1" t="s">
        <v>590</v>
      </c>
      <c r="G341" s="1" t="s">
        <v>25</v>
      </c>
      <c r="H341" s="1" t="s">
        <v>26</v>
      </c>
      <c r="I341" s="1" t="s">
        <v>752</v>
      </c>
      <c r="J341" s="1" t="s">
        <v>28</v>
      </c>
      <c r="K341" s="1" t="s">
        <v>592</v>
      </c>
      <c r="L341" s="1" t="s">
        <v>593</v>
      </c>
      <c r="M341" s="1" t="s">
        <v>753</v>
      </c>
      <c r="N341" s="1" t="s">
        <v>46</v>
      </c>
      <c r="O341" s="1" t="s">
        <v>33</v>
      </c>
      <c r="P341" s="1" t="s">
        <v>34</v>
      </c>
      <c r="Q341" s="1" t="s">
        <v>35</v>
      </c>
      <c r="R341" s="1" t="s">
        <v>81</v>
      </c>
      <c r="S341" s="1" t="s">
        <v>592</v>
      </c>
      <c r="T341" s="1" t="s">
        <v>37</v>
      </c>
      <c r="U341" s="1" t="s">
        <v>38</v>
      </c>
      <c r="V341" s="1" t="s">
        <v>39</v>
      </c>
    </row>
    <row r="342" spans="1:22" x14ac:dyDescent="0.2">
      <c r="A342" s="7">
        <v>121.75</v>
      </c>
      <c r="B342" s="1" t="s">
        <v>20</v>
      </c>
      <c r="C342" s="1" t="s">
        <v>21</v>
      </c>
      <c r="D342" s="1" t="s">
        <v>22</v>
      </c>
      <c r="E342" s="1" t="s">
        <v>23</v>
      </c>
      <c r="F342" s="1" t="s">
        <v>590</v>
      </c>
      <c r="G342" s="1" t="s">
        <v>25</v>
      </c>
      <c r="H342" s="1" t="s">
        <v>26</v>
      </c>
      <c r="I342" s="1" t="s">
        <v>754</v>
      </c>
      <c r="J342" s="1" t="s">
        <v>28</v>
      </c>
      <c r="K342" s="1" t="s">
        <v>592</v>
      </c>
      <c r="L342" s="1" t="s">
        <v>593</v>
      </c>
      <c r="M342" s="1" t="s">
        <v>755</v>
      </c>
      <c r="N342" s="1" t="s">
        <v>46</v>
      </c>
      <c r="O342" s="1" t="s">
        <v>33</v>
      </c>
      <c r="P342" s="1" t="s">
        <v>34</v>
      </c>
      <c r="Q342" s="1" t="s">
        <v>35</v>
      </c>
      <c r="R342" s="1" t="s">
        <v>81</v>
      </c>
      <c r="S342" s="1" t="s">
        <v>592</v>
      </c>
      <c r="T342" s="1" t="s">
        <v>37</v>
      </c>
      <c r="U342" s="1" t="s">
        <v>38</v>
      </c>
      <c r="V342" s="1" t="s">
        <v>39</v>
      </c>
    </row>
    <row r="343" spans="1:22" x14ac:dyDescent="0.2">
      <c r="A343" s="7">
        <v>214.5</v>
      </c>
      <c r="B343" s="1" t="s">
        <v>20</v>
      </c>
      <c r="C343" s="1" t="s">
        <v>21</v>
      </c>
      <c r="D343" s="1" t="s">
        <v>22</v>
      </c>
      <c r="E343" s="1" t="s">
        <v>23</v>
      </c>
      <c r="F343" s="1" t="s">
        <v>590</v>
      </c>
      <c r="G343" s="1" t="s">
        <v>25</v>
      </c>
      <c r="H343" s="1" t="s">
        <v>26</v>
      </c>
      <c r="I343" s="1" t="s">
        <v>756</v>
      </c>
      <c r="J343" s="1" t="s">
        <v>28</v>
      </c>
      <c r="K343" s="1" t="s">
        <v>592</v>
      </c>
      <c r="L343" s="1" t="s">
        <v>593</v>
      </c>
      <c r="M343" s="1" t="s">
        <v>757</v>
      </c>
      <c r="N343" s="1" t="s">
        <v>46</v>
      </c>
      <c r="O343" s="1" t="s">
        <v>33</v>
      </c>
      <c r="P343" s="1" t="s">
        <v>34</v>
      </c>
      <c r="Q343" s="1" t="s">
        <v>35</v>
      </c>
      <c r="R343" s="1" t="s">
        <v>81</v>
      </c>
      <c r="S343" s="1" t="s">
        <v>592</v>
      </c>
      <c r="T343" s="1" t="s">
        <v>37</v>
      </c>
      <c r="U343" s="1" t="s">
        <v>38</v>
      </c>
      <c r="V343" s="1" t="s">
        <v>39</v>
      </c>
    </row>
    <row r="344" spans="1:22" x14ac:dyDescent="0.2">
      <c r="A344" s="7">
        <v>243.5</v>
      </c>
      <c r="B344" s="1" t="s">
        <v>20</v>
      </c>
      <c r="C344" s="1" t="s">
        <v>21</v>
      </c>
      <c r="D344" s="1" t="s">
        <v>96</v>
      </c>
      <c r="E344" s="1" t="s">
        <v>23</v>
      </c>
      <c r="F344" s="1" t="s">
        <v>590</v>
      </c>
      <c r="G344" s="1" t="s">
        <v>25</v>
      </c>
      <c r="H344" s="1" t="s">
        <v>26</v>
      </c>
      <c r="I344" s="1" t="s">
        <v>758</v>
      </c>
      <c r="J344" s="1" t="s">
        <v>28</v>
      </c>
      <c r="K344" s="1" t="s">
        <v>592</v>
      </c>
      <c r="L344" s="1" t="s">
        <v>593</v>
      </c>
      <c r="M344" s="1" t="s">
        <v>759</v>
      </c>
      <c r="N344" s="1" t="s">
        <v>46</v>
      </c>
      <c r="O344" s="1" t="s">
        <v>33</v>
      </c>
      <c r="P344" s="1" t="s">
        <v>34</v>
      </c>
      <c r="Q344" s="1" t="s">
        <v>35</v>
      </c>
      <c r="R344" s="1" t="s">
        <v>81</v>
      </c>
      <c r="S344" s="1" t="s">
        <v>592</v>
      </c>
      <c r="T344" s="1" t="s">
        <v>37</v>
      </c>
      <c r="U344" s="1" t="s">
        <v>38</v>
      </c>
      <c r="V344" s="1" t="s">
        <v>39</v>
      </c>
    </row>
    <row r="345" spans="1:22" x14ac:dyDescent="0.2">
      <c r="A345" s="7">
        <v>198.18</v>
      </c>
      <c r="B345" s="1" t="s">
        <v>42</v>
      </c>
      <c r="C345" s="1" t="s">
        <v>21</v>
      </c>
      <c r="D345" s="1" t="s">
        <v>22</v>
      </c>
      <c r="E345" s="1" t="s">
        <v>23</v>
      </c>
      <c r="F345" s="1" t="s">
        <v>590</v>
      </c>
      <c r="G345" s="1" t="s">
        <v>25</v>
      </c>
      <c r="H345" s="1" t="s">
        <v>26</v>
      </c>
      <c r="I345" s="1" t="s">
        <v>760</v>
      </c>
      <c r="J345" s="1" t="s">
        <v>28</v>
      </c>
      <c r="K345" s="1" t="s">
        <v>592</v>
      </c>
      <c r="L345" s="1" t="s">
        <v>593</v>
      </c>
      <c r="M345" s="1" t="s">
        <v>761</v>
      </c>
      <c r="N345" s="1" t="s">
        <v>32</v>
      </c>
      <c r="O345" s="1" t="s">
        <v>33</v>
      </c>
      <c r="P345" s="1" t="s">
        <v>34</v>
      </c>
      <c r="Q345" s="1" t="s">
        <v>35</v>
      </c>
      <c r="R345" s="1" t="s">
        <v>36</v>
      </c>
      <c r="S345" s="1" t="s">
        <v>592</v>
      </c>
      <c r="T345" s="1" t="s">
        <v>37</v>
      </c>
      <c r="U345" s="1" t="s">
        <v>38</v>
      </c>
      <c r="V345" s="1" t="s">
        <v>39</v>
      </c>
    </row>
    <row r="346" spans="1:22" x14ac:dyDescent="0.2">
      <c r="A346" s="7">
        <v>200</v>
      </c>
      <c r="B346" s="1" t="s">
        <v>20</v>
      </c>
      <c r="C346" s="1" t="s">
        <v>21</v>
      </c>
      <c r="D346" s="1" t="s">
        <v>22</v>
      </c>
      <c r="E346" s="1" t="s">
        <v>23</v>
      </c>
      <c r="F346" s="1" t="s">
        <v>590</v>
      </c>
      <c r="G346" s="1" t="s">
        <v>25</v>
      </c>
      <c r="H346" s="1" t="s">
        <v>26</v>
      </c>
      <c r="I346" s="1" t="s">
        <v>762</v>
      </c>
      <c r="J346" s="1" t="s">
        <v>28</v>
      </c>
      <c r="K346" s="1" t="s">
        <v>592</v>
      </c>
      <c r="L346" s="1" t="s">
        <v>593</v>
      </c>
      <c r="M346" s="1" t="s">
        <v>763</v>
      </c>
      <c r="N346" s="1" t="s">
        <v>32</v>
      </c>
      <c r="O346" s="1" t="s">
        <v>33</v>
      </c>
      <c r="P346" s="1" t="s">
        <v>34</v>
      </c>
      <c r="Q346" s="1" t="s">
        <v>35</v>
      </c>
      <c r="R346" s="1" t="s">
        <v>36</v>
      </c>
      <c r="S346" s="1" t="s">
        <v>592</v>
      </c>
      <c r="T346" s="1" t="s">
        <v>37</v>
      </c>
      <c r="U346" s="1" t="s">
        <v>38</v>
      </c>
      <c r="V346" s="1" t="s">
        <v>39</v>
      </c>
    </row>
    <row r="347" spans="1:22" x14ac:dyDescent="0.2">
      <c r="A347" s="7">
        <v>198.18</v>
      </c>
      <c r="B347" s="1" t="s">
        <v>20</v>
      </c>
      <c r="C347" s="1" t="s">
        <v>21</v>
      </c>
      <c r="D347" s="1" t="s">
        <v>22</v>
      </c>
      <c r="E347" s="1" t="s">
        <v>23</v>
      </c>
      <c r="F347" s="1" t="s">
        <v>590</v>
      </c>
      <c r="G347" s="1" t="s">
        <v>25</v>
      </c>
      <c r="H347" s="1" t="s">
        <v>26</v>
      </c>
      <c r="I347" s="1" t="s">
        <v>764</v>
      </c>
      <c r="J347" s="1" t="s">
        <v>28</v>
      </c>
      <c r="K347" s="1" t="s">
        <v>592</v>
      </c>
      <c r="L347" s="1" t="s">
        <v>593</v>
      </c>
      <c r="M347" s="1" t="s">
        <v>765</v>
      </c>
      <c r="N347" s="1" t="s">
        <v>32</v>
      </c>
      <c r="O347" s="1" t="s">
        <v>33</v>
      </c>
      <c r="P347" s="1" t="s">
        <v>34</v>
      </c>
      <c r="Q347" s="1" t="s">
        <v>35</v>
      </c>
      <c r="R347" s="1" t="s">
        <v>36</v>
      </c>
      <c r="S347" s="1" t="s">
        <v>592</v>
      </c>
      <c r="T347" s="1" t="s">
        <v>37</v>
      </c>
      <c r="U347" s="1" t="s">
        <v>38</v>
      </c>
      <c r="V347" s="1" t="s">
        <v>39</v>
      </c>
    </row>
    <row r="348" spans="1:22" x14ac:dyDescent="0.2">
      <c r="A348" s="7">
        <v>198.18</v>
      </c>
      <c r="B348" s="1" t="s">
        <v>20</v>
      </c>
      <c r="D348" s="1" t="s">
        <v>120</v>
      </c>
      <c r="G348" s="1" t="s">
        <v>25</v>
      </c>
      <c r="H348" s="1" t="s">
        <v>26</v>
      </c>
      <c r="I348" s="1" t="s">
        <v>766</v>
      </c>
      <c r="J348" s="1" t="s">
        <v>28</v>
      </c>
      <c r="K348" s="1" t="s">
        <v>592</v>
      </c>
      <c r="L348" s="1" t="s">
        <v>593</v>
      </c>
      <c r="M348" s="1" t="s">
        <v>767</v>
      </c>
      <c r="N348" s="1" t="s">
        <v>32</v>
      </c>
      <c r="O348" s="1" t="s">
        <v>123</v>
      </c>
      <c r="P348" s="1" t="s">
        <v>124</v>
      </c>
      <c r="Q348" s="1" t="s">
        <v>35</v>
      </c>
      <c r="R348" s="1" t="s">
        <v>36</v>
      </c>
      <c r="S348" s="1" t="s">
        <v>592</v>
      </c>
      <c r="T348" s="1" t="s">
        <v>125</v>
      </c>
      <c r="U348" s="1" t="s">
        <v>125</v>
      </c>
      <c r="V348" s="1" t="s">
        <v>39</v>
      </c>
    </row>
    <row r="349" spans="1:22" x14ac:dyDescent="0.2">
      <c r="A349" s="7">
        <v>500</v>
      </c>
      <c r="B349" s="1" t="s">
        <v>20</v>
      </c>
      <c r="C349" s="1" t="s">
        <v>21</v>
      </c>
      <c r="D349" s="1" t="s">
        <v>22</v>
      </c>
      <c r="E349" s="1" t="s">
        <v>23</v>
      </c>
      <c r="F349" s="1" t="s">
        <v>590</v>
      </c>
      <c r="G349" s="1" t="s">
        <v>25</v>
      </c>
      <c r="H349" s="1" t="s">
        <v>26</v>
      </c>
      <c r="I349" s="1" t="s">
        <v>768</v>
      </c>
      <c r="J349" s="1" t="s">
        <v>28</v>
      </c>
      <c r="K349" s="1" t="s">
        <v>592</v>
      </c>
      <c r="L349" s="1" t="s">
        <v>593</v>
      </c>
      <c r="M349" s="1" t="s">
        <v>769</v>
      </c>
      <c r="N349" s="1" t="s">
        <v>32</v>
      </c>
      <c r="O349" s="1" t="s">
        <v>33</v>
      </c>
      <c r="P349" s="1" t="s">
        <v>34</v>
      </c>
      <c r="Q349" s="1" t="s">
        <v>35</v>
      </c>
      <c r="R349" s="1" t="s">
        <v>36</v>
      </c>
      <c r="S349" s="1" t="s">
        <v>592</v>
      </c>
      <c r="T349" s="1" t="s">
        <v>37</v>
      </c>
      <c r="U349" s="1" t="s">
        <v>38</v>
      </c>
      <c r="V349" s="1" t="s">
        <v>39</v>
      </c>
    </row>
    <row r="350" spans="1:22" x14ac:dyDescent="0.2">
      <c r="A350" s="7">
        <v>198.18</v>
      </c>
      <c r="B350" s="1" t="s">
        <v>20</v>
      </c>
      <c r="C350" s="1" t="s">
        <v>21</v>
      </c>
      <c r="D350" s="1" t="s">
        <v>22</v>
      </c>
      <c r="E350" s="1" t="s">
        <v>23</v>
      </c>
      <c r="F350" s="1" t="s">
        <v>590</v>
      </c>
      <c r="G350" s="1" t="s">
        <v>25</v>
      </c>
      <c r="H350" s="1" t="s">
        <v>26</v>
      </c>
      <c r="I350" s="1" t="s">
        <v>770</v>
      </c>
      <c r="J350" s="1" t="s">
        <v>28</v>
      </c>
      <c r="K350" s="1" t="s">
        <v>592</v>
      </c>
      <c r="L350" s="1" t="s">
        <v>593</v>
      </c>
      <c r="M350" s="1" t="s">
        <v>771</v>
      </c>
      <c r="N350" s="1" t="s">
        <v>32</v>
      </c>
      <c r="O350" s="1" t="s">
        <v>33</v>
      </c>
      <c r="P350" s="1" t="s">
        <v>34</v>
      </c>
      <c r="Q350" s="1" t="s">
        <v>35</v>
      </c>
      <c r="R350" s="1" t="s">
        <v>36</v>
      </c>
      <c r="S350" s="1" t="s">
        <v>592</v>
      </c>
      <c r="T350" s="1" t="s">
        <v>37</v>
      </c>
      <c r="U350" s="1" t="s">
        <v>38</v>
      </c>
      <c r="V350" s="1" t="s">
        <v>39</v>
      </c>
    </row>
    <row r="351" spans="1:22" x14ac:dyDescent="0.2">
      <c r="A351" s="7">
        <v>198.18</v>
      </c>
      <c r="B351" s="1" t="s">
        <v>20</v>
      </c>
      <c r="D351" s="1" t="s">
        <v>120</v>
      </c>
      <c r="G351" s="1" t="s">
        <v>140</v>
      </c>
      <c r="H351" s="1" t="s">
        <v>26</v>
      </c>
      <c r="I351" s="1" t="s">
        <v>772</v>
      </c>
      <c r="J351" s="1" t="s">
        <v>28</v>
      </c>
      <c r="K351" s="1" t="s">
        <v>592</v>
      </c>
      <c r="L351" s="1" t="s">
        <v>593</v>
      </c>
      <c r="M351" s="1" t="s">
        <v>773</v>
      </c>
      <c r="N351" s="1" t="s">
        <v>32</v>
      </c>
      <c r="O351" s="1" t="s">
        <v>143</v>
      </c>
      <c r="P351" s="1" t="s">
        <v>124</v>
      </c>
      <c r="Q351" s="1" t="s">
        <v>35</v>
      </c>
      <c r="R351" s="1" t="s">
        <v>36</v>
      </c>
      <c r="S351" s="1" t="s">
        <v>592</v>
      </c>
      <c r="T351" s="1" t="s">
        <v>144</v>
      </c>
      <c r="U351" s="1" t="s">
        <v>145</v>
      </c>
      <c r="V351" s="1" t="s">
        <v>39</v>
      </c>
    </row>
    <row r="352" spans="1:22" x14ac:dyDescent="0.2">
      <c r="A352" s="7">
        <v>198.18</v>
      </c>
      <c r="B352" s="1" t="s">
        <v>20</v>
      </c>
      <c r="D352" s="1" t="s">
        <v>120</v>
      </c>
      <c r="G352" s="1" t="s">
        <v>140</v>
      </c>
      <c r="H352" s="1" t="s">
        <v>26</v>
      </c>
      <c r="I352" s="1" t="s">
        <v>774</v>
      </c>
      <c r="J352" s="1" t="s">
        <v>28</v>
      </c>
      <c r="K352" s="1" t="s">
        <v>592</v>
      </c>
      <c r="L352" s="1" t="s">
        <v>593</v>
      </c>
      <c r="M352" s="1" t="s">
        <v>775</v>
      </c>
      <c r="N352" s="1" t="s">
        <v>32</v>
      </c>
      <c r="O352" s="1" t="s">
        <v>143</v>
      </c>
      <c r="P352" s="1" t="s">
        <v>124</v>
      </c>
      <c r="Q352" s="1" t="s">
        <v>35</v>
      </c>
      <c r="R352" s="1" t="s">
        <v>36</v>
      </c>
      <c r="S352" s="1" t="s">
        <v>592</v>
      </c>
      <c r="T352" s="1" t="s">
        <v>144</v>
      </c>
      <c r="U352" s="1" t="s">
        <v>145</v>
      </c>
      <c r="V352" s="1" t="s">
        <v>39</v>
      </c>
    </row>
    <row r="353" spans="1:22" x14ac:dyDescent="0.2">
      <c r="A353" s="7">
        <v>198.18</v>
      </c>
      <c r="B353" s="1" t="s">
        <v>20</v>
      </c>
      <c r="C353" s="1" t="s">
        <v>133</v>
      </c>
      <c r="D353" s="1" t="s">
        <v>120</v>
      </c>
      <c r="G353" s="1" t="s">
        <v>134</v>
      </c>
      <c r="H353" s="1" t="s">
        <v>26</v>
      </c>
      <c r="I353" s="1" t="s">
        <v>776</v>
      </c>
      <c r="J353" s="1" t="s">
        <v>136</v>
      </c>
      <c r="K353" s="1" t="s">
        <v>592</v>
      </c>
      <c r="L353" s="1" t="s">
        <v>593</v>
      </c>
      <c r="M353" s="1" t="s">
        <v>777</v>
      </c>
      <c r="N353" s="1" t="s">
        <v>32</v>
      </c>
      <c r="O353" s="1" t="s">
        <v>138</v>
      </c>
      <c r="P353" s="1" t="s">
        <v>124</v>
      </c>
      <c r="Q353" s="1" t="s">
        <v>35</v>
      </c>
      <c r="R353" s="1" t="s">
        <v>36</v>
      </c>
      <c r="S353" s="1" t="s">
        <v>592</v>
      </c>
      <c r="T353" s="1" t="s">
        <v>139</v>
      </c>
      <c r="U353" s="1" t="s">
        <v>139</v>
      </c>
      <c r="V353" s="1" t="s">
        <v>39</v>
      </c>
    </row>
    <row r="354" spans="1:22" x14ac:dyDescent="0.2">
      <c r="A354" s="7">
        <v>198.18</v>
      </c>
      <c r="B354" s="1" t="s">
        <v>20</v>
      </c>
      <c r="D354" s="1" t="s">
        <v>120</v>
      </c>
      <c r="G354" s="1" t="s">
        <v>140</v>
      </c>
      <c r="H354" s="1" t="s">
        <v>26</v>
      </c>
      <c r="I354" s="1" t="s">
        <v>778</v>
      </c>
      <c r="J354" s="1" t="s">
        <v>28</v>
      </c>
      <c r="K354" s="1" t="s">
        <v>592</v>
      </c>
      <c r="L354" s="1" t="s">
        <v>593</v>
      </c>
      <c r="M354" s="1" t="s">
        <v>779</v>
      </c>
      <c r="N354" s="1" t="s">
        <v>32</v>
      </c>
      <c r="O354" s="1" t="s">
        <v>143</v>
      </c>
      <c r="P354" s="1" t="s">
        <v>124</v>
      </c>
      <c r="Q354" s="1" t="s">
        <v>35</v>
      </c>
      <c r="R354" s="1" t="s">
        <v>36</v>
      </c>
      <c r="S354" s="1" t="s">
        <v>592</v>
      </c>
      <c r="T354" s="1" t="s">
        <v>144</v>
      </c>
      <c r="U354" s="1" t="s">
        <v>145</v>
      </c>
      <c r="V354" s="1" t="s">
        <v>39</v>
      </c>
    </row>
    <row r="355" spans="1:22" x14ac:dyDescent="0.2">
      <c r="A355" s="7">
        <v>198.18</v>
      </c>
      <c r="B355" s="1" t="s">
        <v>20</v>
      </c>
      <c r="C355" s="1" t="s">
        <v>21</v>
      </c>
      <c r="D355" s="1" t="s">
        <v>22</v>
      </c>
      <c r="E355" s="1" t="s">
        <v>23</v>
      </c>
      <c r="F355" s="1" t="s">
        <v>590</v>
      </c>
      <c r="G355" s="1" t="s">
        <v>25</v>
      </c>
      <c r="H355" s="1" t="s">
        <v>26</v>
      </c>
      <c r="I355" s="1" t="s">
        <v>780</v>
      </c>
      <c r="J355" s="1" t="s">
        <v>28</v>
      </c>
      <c r="K355" s="1" t="s">
        <v>592</v>
      </c>
      <c r="L355" s="1" t="s">
        <v>593</v>
      </c>
      <c r="M355" s="1" t="s">
        <v>781</v>
      </c>
      <c r="N355" s="1" t="s">
        <v>32</v>
      </c>
      <c r="O355" s="1" t="s">
        <v>33</v>
      </c>
      <c r="P355" s="1" t="s">
        <v>34</v>
      </c>
      <c r="Q355" s="1" t="s">
        <v>35</v>
      </c>
      <c r="R355" s="1" t="s">
        <v>36</v>
      </c>
      <c r="S355" s="1" t="s">
        <v>592</v>
      </c>
      <c r="T355" s="1" t="s">
        <v>37</v>
      </c>
      <c r="U355" s="1" t="s">
        <v>38</v>
      </c>
      <c r="V355" s="1" t="s">
        <v>39</v>
      </c>
    </row>
    <row r="356" spans="1:22" x14ac:dyDescent="0.2">
      <c r="A356" s="7">
        <v>198.18</v>
      </c>
      <c r="B356" s="1" t="s">
        <v>20</v>
      </c>
      <c r="D356" s="1" t="s">
        <v>120</v>
      </c>
      <c r="G356" s="1" t="s">
        <v>140</v>
      </c>
      <c r="H356" s="1" t="s">
        <v>26</v>
      </c>
      <c r="I356" s="1" t="s">
        <v>782</v>
      </c>
      <c r="J356" s="1" t="s">
        <v>28</v>
      </c>
      <c r="K356" s="1" t="s">
        <v>592</v>
      </c>
      <c r="L356" s="1" t="s">
        <v>593</v>
      </c>
      <c r="M356" s="1" t="s">
        <v>783</v>
      </c>
      <c r="N356" s="1" t="s">
        <v>32</v>
      </c>
      <c r="O356" s="1" t="s">
        <v>143</v>
      </c>
      <c r="P356" s="1" t="s">
        <v>124</v>
      </c>
      <c r="Q356" s="1" t="s">
        <v>35</v>
      </c>
      <c r="R356" s="1" t="s">
        <v>36</v>
      </c>
      <c r="S356" s="1" t="s">
        <v>592</v>
      </c>
      <c r="T356" s="1" t="s">
        <v>144</v>
      </c>
      <c r="U356" s="1" t="s">
        <v>145</v>
      </c>
      <c r="V356" s="1" t="s">
        <v>39</v>
      </c>
    </row>
    <row r="357" spans="1:22" x14ac:dyDescent="0.2">
      <c r="A357" s="7">
        <v>198.18</v>
      </c>
      <c r="B357" s="1" t="s">
        <v>20</v>
      </c>
      <c r="C357" s="1" t="s">
        <v>21</v>
      </c>
      <c r="D357" s="1" t="s">
        <v>22</v>
      </c>
      <c r="E357" s="1" t="s">
        <v>23</v>
      </c>
      <c r="F357" s="1" t="s">
        <v>590</v>
      </c>
      <c r="G357" s="1" t="s">
        <v>25</v>
      </c>
      <c r="H357" s="1" t="s">
        <v>26</v>
      </c>
      <c r="I357" s="1" t="s">
        <v>784</v>
      </c>
      <c r="J357" s="1" t="s">
        <v>28</v>
      </c>
      <c r="K357" s="1" t="s">
        <v>592</v>
      </c>
      <c r="L357" s="1" t="s">
        <v>593</v>
      </c>
      <c r="M357" s="1" t="s">
        <v>785</v>
      </c>
      <c r="N357" s="1" t="s">
        <v>32</v>
      </c>
      <c r="O357" s="1" t="s">
        <v>33</v>
      </c>
      <c r="P357" s="1" t="s">
        <v>34</v>
      </c>
      <c r="Q357" s="1" t="s">
        <v>35</v>
      </c>
      <c r="R357" s="1" t="s">
        <v>36</v>
      </c>
      <c r="S357" s="1" t="s">
        <v>592</v>
      </c>
      <c r="T357" s="1" t="s">
        <v>37</v>
      </c>
      <c r="U357" s="1" t="s">
        <v>38</v>
      </c>
      <c r="V357" s="1" t="s">
        <v>39</v>
      </c>
    </row>
    <row r="358" spans="1:22" x14ac:dyDescent="0.2">
      <c r="A358" s="7">
        <v>198.18</v>
      </c>
      <c r="B358" s="1" t="s">
        <v>20</v>
      </c>
      <c r="C358" s="1" t="s">
        <v>21</v>
      </c>
      <c r="D358" s="1" t="s">
        <v>22</v>
      </c>
      <c r="E358" s="1" t="s">
        <v>23</v>
      </c>
      <c r="F358" s="1" t="s">
        <v>590</v>
      </c>
      <c r="G358" s="1" t="s">
        <v>25</v>
      </c>
      <c r="H358" s="1" t="s">
        <v>26</v>
      </c>
      <c r="I358" s="1" t="s">
        <v>786</v>
      </c>
      <c r="J358" s="1" t="s">
        <v>28</v>
      </c>
      <c r="K358" s="1" t="s">
        <v>592</v>
      </c>
      <c r="L358" s="1" t="s">
        <v>593</v>
      </c>
      <c r="M358" s="1" t="s">
        <v>787</v>
      </c>
      <c r="N358" s="1" t="s">
        <v>32</v>
      </c>
      <c r="O358" s="1" t="s">
        <v>33</v>
      </c>
      <c r="P358" s="1" t="s">
        <v>34</v>
      </c>
      <c r="Q358" s="1" t="s">
        <v>35</v>
      </c>
      <c r="R358" s="1" t="s">
        <v>193</v>
      </c>
      <c r="S358" s="1" t="s">
        <v>592</v>
      </c>
      <c r="T358" s="1" t="s">
        <v>37</v>
      </c>
      <c r="U358" s="1" t="s">
        <v>38</v>
      </c>
      <c r="V358" s="1" t="s">
        <v>39</v>
      </c>
    </row>
    <row r="359" spans="1:22" x14ac:dyDescent="0.2">
      <c r="A359" s="7">
        <v>198.18</v>
      </c>
      <c r="B359" s="1" t="s">
        <v>20</v>
      </c>
      <c r="C359" s="1" t="s">
        <v>21</v>
      </c>
      <c r="D359" s="1" t="s">
        <v>22</v>
      </c>
      <c r="E359" s="1" t="s">
        <v>23</v>
      </c>
      <c r="F359" s="1" t="s">
        <v>590</v>
      </c>
      <c r="G359" s="1" t="s">
        <v>25</v>
      </c>
      <c r="H359" s="1" t="s">
        <v>26</v>
      </c>
      <c r="I359" s="1" t="s">
        <v>788</v>
      </c>
      <c r="J359" s="1" t="s">
        <v>28</v>
      </c>
      <c r="K359" s="1" t="s">
        <v>592</v>
      </c>
      <c r="L359" s="1" t="s">
        <v>593</v>
      </c>
      <c r="M359" s="1" t="s">
        <v>789</v>
      </c>
      <c r="N359" s="1" t="s">
        <v>32</v>
      </c>
      <c r="O359" s="1" t="s">
        <v>33</v>
      </c>
      <c r="P359" s="1" t="s">
        <v>34</v>
      </c>
      <c r="Q359" s="1" t="s">
        <v>35</v>
      </c>
      <c r="R359" s="1" t="s">
        <v>193</v>
      </c>
      <c r="S359" s="1" t="s">
        <v>175</v>
      </c>
      <c r="T359" s="1" t="s">
        <v>37</v>
      </c>
      <c r="U359" s="1" t="s">
        <v>38</v>
      </c>
      <c r="V359" s="1" t="s">
        <v>39</v>
      </c>
    </row>
    <row r="360" spans="1:22" x14ac:dyDescent="0.2">
      <c r="A360" s="7">
        <v>198.18</v>
      </c>
      <c r="B360" s="1" t="s">
        <v>20</v>
      </c>
      <c r="C360" s="1" t="s">
        <v>21</v>
      </c>
      <c r="D360" s="1" t="s">
        <v>22</v>
      </c>
      <c r="E360" s="1" t="s">
        <v>23</v>
      </c>
      <c r="F360" s="1" t="s">
        <v>590</v>
      </c>
      <c r="G360" s="1" t="s">
        <v>25</v>
      </c>
      <c r="H360" s="1" t="s">
        <v>26</v>
      </c>
      <c r="I360" s="1" t="s">
        <v>790</v>
      </c>
      <c r="J360" s="1" t="s">
        <v>28</v>
      </c>
      <c r="K360" s="1" t="s">
        <v>592</v>
      </c>
      <c r="L360" s="1" t="s">
        <v>593</v>
      </c>
      <c r="M360" s="1" t="s">
        <v>791</v>
      </c>
      <c r="N360" s="1" t="s">
        <v>32</v>
      </c>
      <c r="O360" s="1" t="s">
        <v>33</v>
      </c>
      <c r="P360" s="1" t="s">
        <v>34</v>
      </c>
      <c r="Q360" s="1" t="s">
        <v>35</v>
      </c>
      <c r="R360" s="1" t="s">
        <v>193</v>
      </c>
      <c r="S360" s="1" t="s">
        <v>163</v>
      </c>
      <c r="T360" s="1" t="s">
        <v>37</v>
      </c>
      <c r="U360" s="1" t="s">
        <v>38</v>
      </c>
      <c r="V360" s="1" t="s">
        <v>39</v>
      </c>
    </row>
    <row r="361" spans="1:22" x14ac:dyDescent="0.2">
      <c r="A361" s="7">
        <v>198.18</v>
      </c>
      <c r="B361" s="1" t="s">
        <v>20</v>
      </c>
      <c r="C361" s="1" t="s">
        <v>21</v>
      </c>
      <c r="D361" s="1" t="s">
        <v>22</v>
      </c>
      <c r="E361" s="1" t="s">
        <v>23</v>
      </c>
      <c r="F361" s="1" t="s">
        <v>590</v>
      </c>
      <c r="G361" s="1" t="s">
        <v>25</v>
      </c>
      <c r="H361" s="1" t="s">
        <v>26</v>
      </c>
      <c r="I361" s="1" t="s">
        <v>792</v>
      </c>
      <c r="J361" s="1" t="s">
        <v>28</v>
      </c>
      <c r="K361" s="1" t="s">
        <v>592</v>
      </c>
      <c r="L361" s="1" t="s">
        <v>593</v>
      </c>
      <c r="M361" s="1" t="s">
        <v>793</v>
      </c>
      <c r="N361" s="1" t="s">
        <v>32</v>
      </c>
      <c r="O361" s="1" t="s">
        <v>33</v>
      </c>
      <c r="P361" s="1" t="s">
        <v>34</v>
      </c>
      <c r="Q361" s="1" t="s">
        <v>35</v>
      </c>
      <c r="R361" s="1" t="s">
        <v>81</v>
      </c>
      <c r="S361" s="1" t="s">
        <v>592</v>
      </c>
      <c r="T361" s="1" t="s">
        <v>37</v>
      </c>
      <c r="U361" s="1" t="s">
        <v>38</v>
      </c>
      <c r="V361" s="1" t="s">
        <v>39</v>
      </c>
    </row>
    <row r="362" spans="1:22" x14ac:dyDescent="0.2">
      <c r="A362" s="7">
        <v>198.18</v>
      </c>
      <c r="B362" s="1" t="s">
        <v>20</v>
      </c>
      <c r="C362" s="1" t="s">
        <v>21</v>
      </c>
      <c r="D362" s="1" t="s">
        <v>120</v>
      </c>
      <c r="G362" s="1" t="s">
        <v>25</v>
      </c>
      <c r="H362" s="1" t="s">
        <v>26</v>
      </c>
      <c r="I362" s="1" t="s">
        <v>794</v>
      </c>
      <c r="J362" s="1" t="s">
        <v>28</v>
      </c>
      <c r="K362" s="1" t="s">
        <v>592</v>
      </c>
      <c r="L362" s="1" t="s">
        <v>593</v>
      </c>
      <c r="M362" s="1" t="s">
        <v>795</v>
      </c>
      <c r="N362" s="1" t="s">
        <v>32</v>
      </c>
      <c r="O362" s="1" t="s">
        <v>156</v>
      </c>
      <c r="P362" s="1" t="s">
        <v>124</v>
      </c>
      <c r="Q362" s="1" t="s">
        <v>35</v>
      </c>
      <c r="R362" s="1" t="s">
        <v>193</v>
      </c>
      <c r="S362" s="1" t="s">
        <v>592</v>
      </c>
      <c r="T362" s="1" t="s">
        <v>157</v>
      </c>
      <c r="U362" s="1" t="s">
        <v>158</v>
      </c>
      <c r="V362" s="1" t="s">
        <v>39</v>
      </c>
    </row>
    <row r="363" spans="1:22" x14ac:dyDescent="0.2">
      <c r="A363" s="7">
        <v>198.18</v>
      </c>
      <c r="B363" s="1" t="s">
        <v>20</v>
      </c>
      <c r="C363" s="1" t="s">
        <v>21</v>
      </c>
      <c r="D363" s="1" t="s">
        <v>22</v>
      </c>
      <c r="E363" s="1" t="s">
        <v>23</v>
      </c>
      <c r="F363" s="1" t="s">
        <v>590</v>
      </c>
      <c r="G363" s="1" t="s">
        <v>25</v>
      </c>
      <c r="H363" s="1" t="s">
        <v>26</v>
      </c>
      <c r="I363" s="1" t="s">
        <v>796</v>
      </c>
      <c r="J363" s="1" t="s">
        <v>28</v>
      </c>
      <c r="K363" s="1" t="s">
        <v>592</v>
      </c>
      <c r="L363" s="1" t="s">
        <v>593</v>
      </c>
      <c r="M363" s="1" t="s">
        <v>797</v>
      </c>
      <c r="N363" s="1" t="s">
        <v>32</v>
      </c>
      <c r="O363" s="1" t="s">
        <v>33</v>
      </c>
      <c r="P363" s="1" t="s">
        <v>34</v>
      </c>
      <c r="Q363" s="1" t="s">
        <v>35</v>
      </c>
      <c r="R363" s="1" t="s">
        <v>193</v>
      </c>
      <c r="S363" s="1" t="s">
        <v>175</v>
      </c>
      <c r="T363" s="1" t="s">
        <v>37</v>
      </c>
      <c r="U363" s="1" t="s">
        <v>38</v>
      </c>
      <c r="V363" s="1" t="s">
        <v>39</v>
      </c>
    </row>
    <row r="364" spans="1:22" x14ac:dyDescent="0.2">
      <c r="A364" s="7">
        <v>198.18</v>
      </c>
      <c r="B364" s="1" t="s">
        <v>20</v>
      </c>
      <c r="D364" s="1" t="s">
        <v>120</v>
      </c>
      <c r="G364" s="1" t="s">
        <v>140</v>
      </c>
      <c r="H364" s="1" t="s">
        <v>26</v>
      </c>
      <c r="I364" s="1" t="s">
        <v>798</v>
      </c>
      <c r="J364" s="1" t="s">
        <v>28</v>
      </c>
      <c r="K364" s="1" t="s">
        <v>592</v>
      </c>
      <c r="L364" s="1" t="s">
        <v>593</v>
      </c>
      <c r="M364" s="1" t="s">
        <v>799</v>
      </c>
      <c r="N364" s="1" t="s">
        <v>32</v>
      </c>
      <c r="O364" s="1" t="s">
        <v>143</v>
      </c>
      <c r="P364" s="1" t="s">
        <v>168</v>
      </c>
      <c r="Q364" s="1" t="s">
        <v>35</v>
      </c>
      <c r="R364" s="1" t="s">
        <v>193</v>
      </c>
      <c r="S364" s="1" t="s">
        <v>592</v>
      </c>
      <c r="T364" s="1" t="s">
        <v>169</v>
      </c>
      <c r="U364" s="1" t="s">
        <v>170</v>
      </c>
      <c r="V364" s="1" t="s">
        <v>39</v>
      </c>
    </row>
    <row r="365" spans="1:22" x14ac:dyDescent="0.2">
      <c r="A365" s="7">
        <v>198.18</v>
      </c>
      <c r="B365" s="1" t="s">
        <v>20</v>
      </c>
      <c r="C365" s="1" t="s">
        <v>21</v>
      </c>
      <c r="D365" s="1" t="s">
        <v>22</v>
      </c>
      <c r="E365" s="1" t="s">
        <v>23</v>
      </c>
      <c r="F365" s="1" t="s">
        <v>590</v>
      </c>
      <c r="G365" s="1" t="s">
        <v>25</v>
      </c>
      <c r="H365" s="1" t="s">
        <v>26</v>
      </c>
      <c r="I365" s="1" t="s">
        <v>800</v>
      </c>
      <c r="J365" s="1" t="s">
        <v>28</v>
      </c>
      <c r="K365" s="1" t="s">
        <v>592</v>
      </c>
      <c r="L365" s="1" t="s">
        <v>593</v>
      </c>
      <c r="M365" s="1" t="s">
        <v>801</v>
      </c>
      <c r="N365" s="1" t="s">
        <v>32</v>
      </c>
      <c r="O365" s="1" t="s">
        <v>33</v>
      </c>
      <c r="P365" s="1" t="s">
        <v>34</v>
      </c>
      <c r="Q365" s="1" t="s">
        <v>35</v>
      </c>
      <c r="R365" s="1" t="s">
        <v>193</v>
      </c>
      <c r="S365" s="1" t="s">
        <v>592</v>
      </c>
      <c r="T365" s="1" t="s">
        <v>37</v>
      </c>
      <c r="U365" s="1" t="s">
        <v>38</v>
      </c>
      <c r="V365" s="1" t="s">
        <v>39</v>
      </c>
    </row>
    <row r="366" spans="1:22" x14ac:dyDescent="0.2">
      <c r="A366" s="7">
        <v>198.18</v>
      </c>
      <c r="B366" s="1" t="s">
        <v>20</v>
      </c>
      <c r="C366" s="1" t="s">
        <v>21</v>
      </c>
      <c r="D366" s="1" t="s">
        <v>22</v>
      </c>
      <c r="E366" s="1" t="s">
        <v>23</v>
      </c>
      <c r="F366" s="1" t="s">
        <v>590</v>
      </c>
      <c r="G366" s="1" t="s">
        <v>25</v>
      </c>
      <c r="H366" s="1" t="s">
        <v>26</v>
      </c>
      <c r="I366" s="1" t="s">
        <v>802</v>
      </c>
      <c r="J366" s="1" t="s">
        <v>28</v>
      </c>
      <c r="K366" s="1" t="s">
        <v>592</v>
      </c>
      <c r="L366" s="1" t="s">
        <v>593</v>
      </c>
      <c r="M366" s="1" t="s">
        <v>803</v>
      </c>
      <c r="N366" s="1" t="s">
        <v>32</v>
      </c>
      <c r="O366" s="1" t="s">
        <v>33</v>
      </c>
      <c r="P366" s="1" t="s">
        <v>34</v>
      </c>
      <c r="Q366" s="1" t="s">
        <v>35</v>
      </c>
      <c r="R366" s="1" t="s">
        <v>36</v>
      </c>
      <c r="S366" s="1" t="s">
        <v>163</v>
      </c>
      <c r="T366" s="1" t="s">
        <v>37</v>
      </c>
      <c r="U366" s="1" t="s">
        <v>38</v>
      </c>
      <c r="V366" s="1" t="s">
        <v>39</v>
      </c>
    </row>
    <row r="367" spans="1:22" x14ac:dyDescent="0.2">
      <c r="A367" s="7">
        <v>198.18</v>
      </c>
      <c r="B367" s="1" t="s">
        <v>20</v>
      </c>
      <c r="C367" s="1" t="s">
        <v>180</v>
      </c>
      <c r="D367" s="1" t="s">
        <v>120</v>
      </c>
      <c r="G367" s="1" t="s">
        <v>25</v>
      </c>
      <c r="H367" s="1" t="s">
        <v>26</v>
      </c>
      <c r="I367" s="1" t="s">
        <v>804</v>
      </c>
      <c r="J367" s="1" t="s">
        <v>28</v>
      </c>
      <c r="K367" s="1" t="s">
        <v>592</v>
      </c>
      <c r="L367" s="1" t="s">
        <v>593</v>
      </c>
      <c r="M367" s="1" t="s">
        <v>805</v>
      </c>
      <c r="N367" s="1" t="s">
        <v>32</v>
      </c>
      <c r="O367" s="1" t="s">
        <v>33</v>
      </c>
      <c r="P367" s="1" t="s">
        <v>124</v>
      </c>
      <c r="Q367" s="1" t="s">
        <v>35</v>
      </c>
      <c r="R367" s="1" t="s">
        <v>36</v>
      </c>
      <c r="S367" s="1" t="s">
        <v>592</v>
      </c>
      <c r="T367" s="1" t="s">
        <v>183</v>
      </c>
      <c r="U367" s="1" t="s">
        <v>183</v>
      </c>
      <c r="V367" s="1" t="s">
        <v>39</v>
      </c>
    </row>
    <row r="368" spans="1:22" x14ac:dyDescent="0.2">
      <c r="A368" s="7">
        <v>198.18</v>
      </c>
      <c r="B368" s="1" t="s">
        <v>20</v>
      </c>
      <c r="C368" s="1" t="s">
        <v>21</v>
      </c>
      <c r="D368" s="1" t="s">
        <v>22</v>
      </c>
      <c r="E368" s="1" t="s">
        <v>23</v>
      </c>
      <c r="F368" s="1" t="s">
        <v>590</v>
      </c>
      <c r="G368" s="1" t="s">
        <v>25</v>
      </c>
      <c r="H368" s="1" t="s">
        <v>26</v>
      </c>
      <c r="I368" s="1" t="s">
        <v>806</v>
      </c>
      <c r="J368" s="1" t="s">
        <v>28</v>
      </c>
      <c r="K368" s="1" t="s">
        <v>592</v>
      </c>
      <c r="L368" s="1" t="s">
        <v>593</v>
      </c>
      <c r="M368" s="1" t="s">
        <v>807</v>
      </c>
      <c r="N368" s="1" t="s">
        <v>32</v>
      </c>
      <c r="O368" s="1" t="s">
        <v>33</v>
      </c>
      <c r="P368" s="1" t="s">
        <v>34</v>
      </c>
      <c r="Q368" s="1" t="s">
        <v>35</v>
      </c>
      <c r="R368" s="1" t="s">
        <v>49</v>
      </c>
      <c r="S368" s="1" t="s">
        <v>592</v>
      </c>
      <c r="T368" s="1" t="s">
        <v>37</v>
      </c>
      <c r="U368" s="1" t="s">
        <v>38</v>
      </c>
      <c r="V368" s="1" t="s">
        <v>39</v>
      </c>
    </row>
    <row r="369" spans="1:22" x14ac:dyDescent="0.2">
      <c r="A369" s="7">
        <v>198.18</v>
      </c>
      <c r="B369" s="1" t="s">
        <v>20</v>
      </c>
      <c r="C369" s="1" t="s">
        <v>21</v>
      </c>
      <c r="D369" s="1" t="s">
        <v>22</v>
      </c>
      <c r="E369" s="1" t="s">
        <v>23</v>
      </c>
      <c r="F369" s="1" t="s">
        <v>590</v>
      </c>
      <c r="G369" s="1" t="s">
        <v>25</v>
      </c>
      <c r="H369" s="1" t="s">
        <v>26</v>
      </c>
      <c r="I369" s="1" t="s">
        <v>808</v>
      </c>
      <c r="J369" s="1" t="s">
        <v>28</v>
      </c>
      <c r="K369" s="1" t="s">
        <v>592</v>
      </c>
      <c r="L369" s="1" t="s">
        <v>593</v>
      </c>
      <c r="M369" s="1" t="s">
        <v>809</v>
      </c>
      <c r="N369" s="1" t="s">
        <v>32</v>
      </c>
      <c r="O369" s="1" t="s">
        <v>33</v>
      </c>
      <c r="P369" s="1" t="s">
        <v>34</v>
      </c>
      <c r="Q369" s="1" t="s">
        <v>35</v>
      </c>
      <c r="R369" s="1" t="s">
        <v>193</v>
      </c>
      <c r="S369" s="1" t="s">
        <v>592</v>
      </c>
      <c r="T369" s="1" t="s">
        <v>37</v>
      </c>
      <c r="U369" s="1" t="s">
        <v>38</v>
      </c>
      <c r="V369" s="1" t="s">
        <v>39</v>
      </c>
    </row>
    <row r="370" spans="1:22" x14ac:dyDescent="0.2">
      <c r="A370" s="7">
        <v>198.18</v>
      </c>
      <c r="B370" s="1" t="s">
        <v>20</v>
      </c>
      <c r="C370" s="1" t="s">
        <v>21</v>
      </c>
      <c r="D370" s="1" t="s">
        <v>22</v>
      </c>
      <c r="E370" s="1" t="s">
        <v>23</v>
      </c>
      <c r="F370" s="1" t="s">
        <v>590</v>
      </c>
      <c r="G370" s="1" t="s">
        <v>25</v>
      </c>
      <c r="H370" s="1" t="s">
        <v>26</v>
      </c>
      <c r="I370" s="1" t="s">
        <v>810</v>
      </c>
      <c r="J370" s="1" t="s">
        <v>28</v>
      </c>
      <c r="K370" s="1" t="s">
        <v>592</v>
      </c>
      <c r="L370" s="1" t="s">
        <v>593</v>
      </c>
      <c r="M370" s="1" t="s">
        <v>811</v>
      </c>
      <c r="N370" s="1" t="s">
        <v>32</v>
      </c>
      <c r="O370" s="1" t="s">
        <v>33</v>
      </c>
      <c r="P370" s="1" t="s">
        <v>34</v>
      </c>
      <c r="Q370" s="1" t="s">
        <v>35</v>
      </c>
      <c r="R370" s="1" t="s">
        <v>193</v>
      </c>
      <c r="S370" s="1" t="s">
        <v>592</v>
      </c>
      <c r="T370" s="1" t="s">
        <v>37</v>
      </c>
      <c r="U370" s="1" t="s">
        <v>38</v>
      </c>
      <c r="V370" s="1" t="s">
        <v>39</v>
      </c>
    </row>
    <row r="371" spans="1:22" x14ac:dyDescent="0.2">
      <c r="A371" s="7">
        <v>198.18</v>
      </c>
      <c r="B371" s="1" t="s">
        <v>20</v>
      </c>
      <c r="C371" s="1" t="s">
        <v>21</v>
      </c>
      <c r="D371" s="1" t="s">
        <v>22</v>
      </c>
      <c r="E371" s="1" t="s">
        <v>23</v>
      </c>
      <c r="F371" s="1" t="s">
        <v>590</v>
      </c>
      <c r="G371" s="1" t="s">
        <v>25</v>
      </c>
      <c r="H371" s="1" t="s">
        <v>26</v>
      </c>
      <c r="I371" s="1" t="s">
        <v>812</v>
      </c>
      <c r="J371" s="1" t="s">
        <v>28</v>
      </c>
      <c r="K371" s="1" t="s">
        <v>592</v>
      </c>
      <c r="L371" s="1" t="s">
        <v>593</v>
      </c>
      <c r="M371" s="1" t="s">
        <v>813</v>
      </c>
      <c r="N371" s="1" t="s">
        <v>32</v>
      </c>
      <c r="O371" s="1" t="s">
        <v>33</v>
      </c>
      <c r="P371" s="1" t="s">
        <v>34</v>
      </c>
      <c r="Q371" s="1" t="s">
        <v>35</v>
      </c>
      <c r="R371" s="1" t="s">
        <v>36</v>
      </c>
      <c r="S371" s="1" t="s">
        <v>592</v>
      </c>
      <c r="T371" s="1" t="s">
        <v>37</v>
      </c>
      <c r="U371" s="1" t="s">
        <v>38</v>
      </c>
      <c r="V371" s="1" t="s">
        <v>39</v>
      </c>
    </row>
    <row r="372" spans="1:22" x14ac:dyDescent="0.2">
      <c r="A372" s="7">
        <v>198.18</v>
      </c>
      <c r="B372" s="1" t="s">
        <v>20</v>
      </c>
      <c r="C372" s="1" t="s">
        <v>21</v>
      </c>
      <c r="D372" s="1" t="s">
        <v>22</v>
      </c>
      <c r="E372" s="1" t="s">
        <v>23</v>
      </c>
      <c r="F372" s="1" t="s">
        <v>590</v>
      </c>
      <c r="G372" s="1" t="s">
        <v>25</v>
      </c>
      <c r="H372" s="1" t="s">
        <v>26</v>
      </c>
      <c r="I372" s="1" t="s">
        <v>814</v>
      </c>
      <c r="J372" s="1" t="s">
        <v>28</v>
      </c>
      <c r="K372" s="1" t="s">
        <v>592</v>
      </c>
      <c r="L372" s="1" t="s">
        <v>593</v>
      </c>
      <c r="M372" s="1" t="s">
        <v>815</v>
      </c>
      <c r="N372" s="1" t="s">
        <v>32</v>
      </c>
      <c r="O372" s="1" t="s">
        <v>33</v>
      </c>
      <c r="P372" s="1" t="s">
        <v>34</v>
      </c>
      <c r="Q372" s="1" t="s">
        <v>35</v>
      </c>
      <c r="R372" s="1" t="s">
        <v>193</v>
      </c>
      <c r="S372" s="1" t="s">
        <v>592</v>
      </c>
      <c r="T372" s="1" t="s">
        <v>37</v>
      </c>
      <c r="U372" s="1" t="s">
        <v>38</v>
      </c>
      <c r="V372" s="1" t="s">
        <v>39</v>
      </c>
    </row>
    <row r="373" spans="1:22" x14ac:dyDescent="0.2">
      <c r="A373" s="7">
        <v>198.18</v>
      </c>
      <c r="B373" s="1" t="s">
        <v>20</v>
      </c>
      <c r="C373" s="1" t="s">
        <v>21</v>
      </c>
      <c r="D373" s="1" t="s">
        <v>22</v>
      </c>
      <c r="E373" s="1" t="s">
        <v>23</v>
      </c>
      <c r="F373" s="1" t="s">
        <v>590</v>
      </c>
      <c r="G373" s="1" t="s">
        <v>25</v>
      </c>
      <c r="H373" s="1" t="s">
        <v>26</v>
      </c>
      <c r="I373" s="1" t="s">
        <v>816</v>
      </c>
      <c r="J373" s="1" t="s">
        <v>28</v>
      </c>
      <c r="K373" s="1" t="s">
        <v>592</v>
      </c>
      <c r="L373" s="1" t="s">
        <v>593</v>
      </c>
      <c r="M373" s="1" t="s">
        <v>801</v>
      </c>
      <c r="N373" s="1" t="s">
        <v>32</v>
      </c>
      <c r="O373" s="1" t="s">
        <v>33</v>
      </c>
      <c r="P373" s="1" t="s">
        <v>34</v>
      </c>
      <c r="Q373" s="1" t="s">
        <v>35</v>
      </c>
      <c r="R373" s="1" t="s">
        <v>193</v>
      </c>
      <c r="S373" s="1" t="s">
        <v>592</v>
      </c>
      <c r="T373" s="1" t="s">
        <v>37</v>
      </c>
      <c r="U373" s="1" t="s">
        <v>38</v>
      </c>
      <c r="V373" s="1" t="s">
        <v>39</v>
      </c>
    </row>
    <row r="374" spans="1:22" x14ac:dyDescent="0.2">
      <c r="A374" s="7">
        <v>470</v>
      </c>
      <c r="B374" s="1" t="s">
        <v>20</v>
      </c>
      <c r="C374" s="1" t="s">
        <v>21</v>
      </c>
      <c r="D374" s="1" t="s">
        <v>22</v>
      </c>
      <c r="E374" s="1" t="s">
        <v>23</v>
      </c>
      <c r="F374" s="1" t="s">
        <v>590</v>
      </c>
      <c r="G374" s="1" t="s">
        <v>25</v>
      </c>
      <c r="H374" s="1" t="s">
        <v>26</v>
      </c>
      <c r="I374" s="1" t="s">
        <v>817</v>
      </c>
      <c r="J374" s="1" t="s">
        <v>28</v>
      </c>
      <c r="K374" s="1" t="s">
        <v>592</v>
      </c>
      <c r="L374" s="1" t="s">
        <v>593</v>
      </c>
      <c r="M374" s="1" t="s">
        <v>818</v>
      </c>
      <c r="N374" s="1" t="s">
        <v>32</v>
      </c>
      <c r="O374" s="1" t="s">
        <v>33</v>
      </c>
      <c r="P374" s="1" t="s">
        <v>34</v>
      </c>
      <c r="Q374" s="1" t="s">
        <v>35</v>
      </c>
      <c r="R374" s="1" t="s">
        <v>36</v>
      </c>
      <c r="S374" s="1" t="s">
        <v>592</v>
      </c>
      <c r="T374" s="1" t="s">
        <v>37</v>
      </c>
      <c r="U374" s="1" t="s">
        <v>38</v>
      </c>
      <c r="V374" s="1" t="s">
        <v>39</v>
      </c>
    </row>
    <row r="375" spans="1:22" x14ac:dyDescent="0.2">
      <c r="A375" s="7">
        <v>198.18</v>
      </c>
      <c r="B375" s="1" t="s">
        <v>20</v>
      </c>
      <c r="C375" s="1" t="s">
        <v>21</v>
      </c>
      <c r="D375" s="1" t="s">
        <v>22</v>
      </c>
      <c r="E375" s="1" t="s">
        <v>23</v>
      </c>
      <c r="F375" s="1" t="s">
        <v>590</v>
      </c>
      <c r="G375" s="1" t="s">
        <v>25</v>
      </c>
      <c r="H375" s="1" t="s">
        <v>26</v>
      </c>
      <c r="I375" s="1" t="s">
        <v>819</v>
      </c>
      <c r="J375" s="1" t="s">
        <v>28</v>
      </c>
      <c r="K375" s="1" t="s">
        <v>592</v>
      </c>
      <c r="L375" s="1" t="s">
        <v>593</v>
      </c>
      <c r="M375" s="1" t="s">
        <v>820</v>
      </c>
      <c r="N375" s="1" t="s">
        <v>32</v>
      </c>
      <c r="O375" s="1" t="s">
        <v>33</v>
      </c>
      <c r="P375" s="1" t="s">
        <v>34</v>
      </c>
      <c r="Q375" s="1" t="s">
        <v>35</v>
      </c>
      <c r="R375" s="1" t="s">
        <v>36</v>
      </c>
      <c r="S375" s="1" t="s">
        <v>592</v>
      </c>
      <c r="T375" s="1" t="s">
        <v>37</v>
      </c>
      <c r="U375" s="1" t="s">
        <v>38</v>
      </c>
      <c r="V375" s="1" t="s">
        <v>39</v>
      </c>
    </row>
    <row r="376" spans="1:22" x14ac:dyDescent="0.2">
      <c r="A376" s="7">
        <v>-198.18</v>
      </c>
      <c r="B376" s="1" t="s">
        <v>20</v>
      </c>
      <c r="C376" s="1" t="s">
        <v>21</v>
      </c>
      <c r="D376" s="1" t="s">
        <v>200</v>
      </c>
      <c r="E376" s="1" t="s">
        <v>23</v>
      </c>
      <c r="F376" s="1" t="s">
        <v>590</v>
      </c>
      <c r="G376" s="1" t="s">
        <v>25</v>
      </c>
      <c r="H376" s="1" t="s">
        <v>26</v>
      </c>
      <c r="I376" s="1" t="s">
        <v>821</v>
      </c>
      <c r="J376" s="1" t="s">
        <v>136</v>
      </c>
      <c r="K376" s="1" t="s">
        <v>592</v>
      </c>
      <c r="L376" s="1" t="s">
        <v>593</v>
      </c>
      <c r="M376" s="1" t="s">
        <v>822</v>
      </c>
      <c r="N376" s="1" t="s">
        <v>32</v>
      </c>
      <c r="O376" s="1" t="s">
        <v>33</v>
      </c>
      <c r="P376" s="1" t="s">
        <v>34</v>
      </c>
      <c r="Q376" s="1" t="s">
        <v>35</v>
      </c>
      <c r="R376" s="1" t="s">
        <v>36</v>
      </c>
      <c r="S376" s="1" t="s">
        <v>592</v>
      </c>
      <c r="T376" s="1" t="s">
        <v>37</v>
      </c>
      <c r="U376" s="1" t="s">
        <v>38</v>
      </c>
      <c r="V376" s="1" t="s">
        <v>39</v>
      </c>
    </row>
    <row r="377" spans="1:22" x14ac:dyDescent="0.2">
      <c r="A377" s="7">
        <v>-198.18</v>
      </c>
      <c r="B377" s="1" t="s">
        <v>20</v>
      </c>
      <c r="C377" s="1" t="s">
        <v>21</v>
      </c>
      <c r="D377" s="1" t="s">
        <v>200</v>
      </c>
      <c r="E377" s="1" t="s">
        <v>23</v>
      </c>
      <c r="F377" s="1" t="s">
        <v>590</v>
      </c>
      <c r="G377" s="1" t="s">
        <v>25</v>
      </c>
      <c r="H377" s="1" t="s">
        <v>26</v>
      </c>
      <c r="I377" s="1" t="s">
        <v>823</v>
      </c>
      <c r="J377" s="1" t="s">
        <v>28</v>
      </c>
      <c r="K377" s="1" t="s">
        <v>592</v>
      </c>
      <c r="L377" s="1" t="s">
        <v>593</v>
      </c>
      <c r="M377" s="1" t="s">
        <v>824</v>
      </c>
      <c r="N377" s="1" t="s">
        <v>32</v>
      </c>
      <c r="O377" s="1" t="s">
        <v>33</v>
      </c>
      <c r="P377" s="1" t="s">
        <v>34</v>
      </c>
      <c r="Q377" s="1" t="s">
        <v>35</v>
      </c>
      <c r="R377" s="1" t="s">
        <v>36</v>
      </c>
      <c r="S377" s="1" t="s">
        <v>592</v>
      </c>
      <c r="T377" s="1" t="s">
        <v>37</v>
      </c>
      <c r="U377" s="1" t="s">
        <v>38</v>
      </c>
      <c r="V377" s="1" t="s">
        <v>39</v>
      </c>
    </row>
    <row r="378" spans="1:22" x14ac:dyDescent="0.2">
      <c r="A378" s="7">
        <v>-198.18</v>
      </c>
      <c r="B378" s="1" t="s">
        <v>20</v>
      </c>
      <c r="C378" s="1" t="s">
        <v>21</v>
      </c>
      <c r="D378" s="1" t="s">
        <v>200</v>
      </c>
      <c r="E378" s="1" t="s">
        <v>23</v>
      </c>
      <c r="F378" s="1" t="s">
        <v>590</v>
      </c>
      <c r="G378" s="1" t="s">
        <v>25</v>
      </c>
      <c r="H378" s="1" t="s">
        <v>26</v>
      </c>
      <c r="I378" s="1" t="s">
        <v>825</v>
      </c>
      <c r="J378" s="1" t="s">
        <v>136</v>
      </c>
      <c r="K378" s="1" t="s">
        <v>592</v>
      </c>
      <c r="L378" s="1" t="s">
        <v>593</v>
      </c>
      <c r="M378" s="1" t="s">
        <v>826</v>
      </c>
      <c r="N378" s="1" t="s">
        <v>32</v>
      </c>
      <c r="O378" s="1" t="s">
        <v>33</v>
      </c>
      <c r="P378" s="1" t="s">
        <v>34</v>
      </c>
      <c r="Q378" s="1" t="s">
        <v>35</v>
      </c>
      <c r="R378" s="1" t="s">
        <v>36</v>
      </c>
      <c r="S378" s="1" t="s">
        <v>592</v>
      </c>
      <c r="T378" s="1" t="s">
        <v>37</v>
      </c>
      <c r="U378" s="1" t="s">
        <v>38</v>
      </c>
      <c r="V378" s="1" t="s">
        <v>39</v>
      </c>
    </row>
    <row r="379" spans="1:22" x14ac:dyDescent="0.2">
      <c r="A379" s="7">
        <v>198.18</v>
      </c>
      <c r="B379" s="1" t="s">
        <v>20</v>
      </c>
      <c r="C379" s="1" t="s">
        <v>21</v>
      </c>
      <c r="D379" s="1" t="s">
        <v>22</v>
      </c>
      <c r="E379" s="1" t="s">
        <v>23</v>
      </c>
      <c r="F379" s="1" t="s">
        <v>590</v>
      </c>
      <c r="G379" s="1" t="s">
        <v>25</v>
      </c>
      <c r="H379" s="1" t="s">
        <v>26</v>
      </c>
      <c r="I379" s="1" t="s">
        <v>827</v>
      </c>
      <c r="J379" s="1" t="s">
        <v>136</v>
      </c>
      <c r="K379" s="1" t="s">
        <v>592</v>
      </c>
      <c r="L379" s="1" t="s">
        <v>593</v>
      </c>
      <c r="M379" s="1" t="s">
        <v>828</v>
      </c>
      <c r="N379" s="1" t="s">
        <v>32</v>
      </c>
      <c r="O379" s="1" t="s">
        <v>33</v>
      </c>
      <c r="P379" s="1" t="s">
        <v>34</v>
      </c>
      <c r="Q379" s="1" t="s">
        <v>35</v>
      </c>
      <c r="R379" s="1" t="s">
        <v>36</v>
      </c>
      <c r="S379" s="1" t="s">
        <v>592</v>
      </c>
      <c r="T379" s="1" t="s">
        <v>37</v>
      </c>
      <c r="U379" s="1" t="s">
        <v>38</v>
      </c>
      <c r="V379" s="1" t="s">
        <v>39</v>
      </c>
    </row>
    <row r="380" spans="1:22" x14ac:dyDescent="0.2">
      <c r="A380" s="7">
        <v>-198.18</v>
      </c>
      <c r="B380" s="1" t="s">
        <v>20</v>
      </c>
      <c r="C380" s="1" t="s">
        <v>21</v>
      </c>
      <c r="D380" s="1" t="s">
        <v>200</v>
      </c>
      <c r="E380" s="1" t="s">
        <v>23</v>
      </c>
      <c r="F380" s="1" t="s">
        <v>590</v>
      </c>
      <c r="G380" s="1" t="s">
        <v>25</v>
      </c>
      <c r="H380" s="1" t="s">
        <v>26</v>
      </c>
      <c r="I380" s="1" t="s">
        <v>829</v>
      </c>
      <c r="J380" s="1" t="s">
        <v>28</v>
      </c>
      <c r="K380" s="1" t="s">
        <v>592</v>
      </c>
      <c r="L380" s="1" t="s">
        <v>593</v>
      </c>
      <c r="M380" s="1" t="s">
        <v>830</v>
      </c>
      <c r="N380" s="1" t="s">
        <v>32</v>
      </c>
      <c r="O380" s="1" t="s">
        <v>33</v>
      </c>
      <c r="P380" s="1" t="s">
        <v>34</v>
      </c>
      <c r="Q380" s="1" t="s">
        <v>35</v>
      </c>
      <c r="R380" s="1" t="s">
        <v>36</v>
      </c>
      <c r="S380" s="1" t="s">
        <v>592</v>
      </c>
      <c r="T380" s="1" t="s">
        <v>37</v>
      </c>
      <c r="U380" s="1" t="s">
        <v>38</v>
      </c>
      <c r="V380" s="1" t="s">
        <v>39</v>
      </c>
    </row>
    <row r="381" spans="1:22" x14ac:dyDescent="0.2">
      <c r="A381" s="7">
        <v>198.18</v>
      </c>
      <c r="B381" s="1" t="s">
        <v>20</v>
      </c>
      <c r="C381" s="1" t="s">
        <v>21</v>
      </c>
      <c r="D381" s="1" t="s">
        <v>22</v>
      </c>
      <c r="E381" s="1" t="s">
        <v>23</v>
      </c>
      <c r="F381" s="1" t="s">
        <v>590</v>
      </c>
      <c r="G381" s="1" t="s">
        <v>25</v>
      </c>
      <c r="H381" s="1" t="s">
        <v>26</v>
      </c>
      <c r="I381" s="1" t="s">
        <v>831</v>
      </c>
      <c r="J381" s="1" t="s">
        <v>28</v>
      </c>
      <c r="K381" s="1" t="s">
        <v>592</v>
      </c>
      <c r="L381" s="1" t="s">
        <v>593</v>
      </c>
      <c r="M381" s="1" t="s">
        <v>832</v>
      </c>
      <c r="N381" s="1" t="s">
        <v>32</v>
      </c>
      <c r="O381" s="1" t="s">
        <v>33</v>
      </c>
      <c r="P381" s="1" t="s">
        <v>34</v>
      </c>
      <c r="Q381" s="1" t="s">
        <v>35</v>
      </c>
      <c r="R381" s="1" t="s">
        <v>36</v>
      </c>
      <c r="S381" s="1" t="s">
        <v>592</v>
      </c>
      <c r="T381" s="1" t="s">
        <v>37</v>
      </c>
      <c r="U381" s="1" t="s">
        <v>38</v>
      </c>
      <c r="V381" s="1" t="s">
        <v>39</v>
      </c>
    </row>
    <row r="382" spans="1:22" x14ac:dyDescent="0.2">
      <c r="A382" s="7">
        <v>198.18</v>
      </c>
      <c r="B382" s="1" t="s">
        <v>42</v>
      </c>
      <c r="C382" s="1" t="s">
        <v>21</v>
      </c>
      <c r="D382" s="1" t="s">
        <v>22</v>
      </c>
      <c r="E382" s="1" t="s">
        <v>23</v>
      </c>
      <c r="F382" s="1" t="s">
        <v>590</v>
      </c>
      <c r="G382" s="1" t="s">
        <v>25</v>
      </c>
      <c r="H382" s="1" t="s">
        <v>26</v>
      </c>
      <c r="I382" s="1" t="s">
        <v>833</v>
      </c>
      <c r="J382" s="1" t="s">
        <v>28</v>
      </c>
      <c r="K382" s="1" t="s">
        <v>592</v>
      </c>
      <c r="L382" s="1" t="s">
        <v>593</v>
      </c>
      <c r="M382" s="1" t="s">
        <v>834</v>
      </c>
      <c r="N382" s="1" t="s">
        <v>32</v>
      </c>
      <c r="O382" s="1" t="s">
        <v>33</v>
      </c>
      <c r="P382" s="1" t="s">
        <v>34</v>
      </c>
      <c r="Q382" s="1" t="s">
        <v>35</v>
      </c>
      <c r="R382" s="1" t="s">
        <v>36</v>
      </c>
      <c r="S382" s="1" t="s">
        <v>592</v>
      </c>
      <c r="T382" s="1" t="s">
        <v>37</v>
      </c>
      <c r="U382" s="1" t="s">
        <v>38</v>
      </c>
      <c r="V382" s="1" t="s">
        <v>39</v>
      </c>
    </row>
    <row r="383" spans="1:22" x14ac:dyDescent="0.2">
      <c r="A383" s="7">
        <v>200</v>
      </c>
      <c r="B383" s="1" t="s">
        <v>20</v>
      </c>
      <c r="C383" s="1" t="s">
        <v>21</v>
      </c>
      <c r="D383" s="1" t="s">
        <v>22</v>
      </c>
      <c r="E383" s="1" t="s">
        <v>23</v>
      </c>
      <c r="F383" s="1" t="s">
        <v>590</v>
      </c>
      <c r="G383" s="1" t="s">
        <v>25</v>
      </c>
      <c r="H383" s="1" t="s">
        <v>26</v>
      </c>
      <c r="I383" s="1" t="s">
        <v>835</v>
      </c>
      <c r="J383" s="1" t="s">
        <v>28</v>
      </c>
      <c r="K383" s="1" t="s">
        <v>592</v>
      </c>
      <c r="L383" s="1" t="s">
        <v>593</v>
      </c>
      <c r="M383" s="1" t="s">
        <v>836</v>
      </c>
      <c r="N383" s="1" t="s">
        <v>32</v>
      </c>
      <c r="O383" s="1" t="s">
        <v>33</v>
      </c>
      <c r="P383" s="1" t="s">
        <v>34</v>
      </c>
      <c r="Q383" s="1" t="s">
        <v>35</v>
      </c>
      <c r="R383" s="1" t="s">
        <v>36</v>
      </c>
      <c r="S383" s="1" t="s">
        <v>592</v>
      </c>
      <c r="T383" s="1" t="s">
        <v>37</v>
      </c>
      <c r="U383" s="1" t="s">
        <v>38</v>
      </c>
      <c r="V383" s="1" t="s">
        <v>39</v>
      </c>
    </row>
    <row r="384" spans="1:22" x14ac:dyDescent="0.2">
      <c r="A384" s="7">
        <v>198.18</v>
      </c>
      <c r="B384" s="1" t="s">
        <v>20</v>
      </c>
      <c r="C384" s="1" t="s">
        <v>21</v>
      </c>
      <c r="D384" s="1" t="s">
        <v>22</v>
      </c>
      <c r="E384" s="1" t="s">
        <v>23</v>
      </c>
      <c r="F384" s="1" t="s">
        <v>590</v>
      </c>
      <c r="G384" s="1" t="s">
        <v>25</v>
      </c>
      <c r="H384" s="1" t="s">
        <v>26</v>
      </c>
      <c r="I384" s="1" t="s">
        <v>837</v>
      </c>
      <c r="J384" s="1" t="s">
        <v>28</v>
      </c>
      <c r="K384" s="1" t="s">
        <v>592</v>
      </c>
      <c r="L384" s="1" t="s">
        <v>593</v>
      </c>
      <c r="M384" s="1" t="s">
        <v>838</v>
      </c>
      <c r="N384" s="1" t="s">
        <v>32</v>
      </c>
      <c r="O384" s="1" t="s">
        <v>33</v>
      </c>
      <c r="P384" s="1" t="s">
        <v>34</v>
      </c>
      <c r="Q384" s="1" t="s">
        <v>35</v>
      </c>
      <c r="R384" s="1" t="s">
        <v>36</v>
      </c>
      <c r="S384" s="1" t="s">
        <v>592</v>
      </c>
      <c r="T384" s="1" t="s">
        <v>37</v>
      </c>
      <c r="U384" s="1" t="s">
        <v>38</v>
      </c>
      <c r="V384" s="1" t="s">
        <v>39</v>
      </c>
    </row>
    <row r="385" spans="1:22" x14ac:dyDescent="0.2">
      <c r="A385" s="7">
        <v>500</v>
      </c>
      <c r="B385" s="1" t="s">
        <v>20</v>
      </c>
      <c r="C385" s="1" t="s">
        <v>21</v>
      </c>
      <c r="D385" s="1" t="s">
        <v>22</v>
      </c>
      <c r="E385" s="1" t="s">
        <v>23</v>
      </c>
      <c r="F385" s="1" t="s">
        <v>590</v>
      </c>
      <c r="G385" s="1" t="s">
        <v>25</v>
      </c>
      <c r="H385" s="1" t="s">
        <v>26</v>
      </c>
      <c r="I385" s="1" t="s">
        <v>839</v>
      </c>
      <c r="J385" s="1" t="s">
        <v>28</v>
      </c>
      <c r="K385" s="1" t="s">
        <v>592</v>
      </c>
      <c r="L385" s="1" t="s">
        <v>593</v>
      </c>
      <c r="M385" s="1" t="s">
        <v>840</v>
      </c>
      <c r="N385" s="1" t="s">
        <v>32</v>
      </c>
      <c r="O385" s="1" t="s">
        <v>33</v>
      </c>
      <c r="P385" s="1" t="s">
        <v>34</v>
      </c>
      <c r="Q385" s="1" t="s">
        <v>35</v>
      </c>
      <c r="R385" s="1" t="s">
        <v>81</v>
      </c>
      <c r="S385" s="1" t="s">
        <v>592</v>
      </c>
      <c r="T385" s="1" t="s">
        <v>37</v>
      </c>
      <c r="U385" s="1" t="s">
        <v>38</v>
      </c>
      <c r="V385" s="1" t="s">
        <v>39</v>
      </c>
    </row>
    <row r="386" spans="1:22" x14ac:dyDescent="0.2">
      <c r="A386" s="7">
        <v>198.18</v>
      </c>
      <c r="B386" s="1" t="s">
        <v>20</v>
      </c>
      <c r="D386" s="1" t="s">
        <v>120</v>
      </c>
      <c r="G386" s="1" t="s">
        <v>25</v>
      </c>
      <c r="H386" s="1" t="s">
        <v>26</v>
      </c>
      <c r="I386" s="1" t="s">
        <v>841</v>
      </c>
      <c r="J386" s="1" t="s">
        <v>28</v>
      </c>
      <c r="K386" s="1" t="s">
        <v>592</v>
      </c>
      <c r="L386" s="1" t="s">
        <v>593</v>
      </c>
      <c r="M386" s="1" t="s">
        <v>842</v>
      </c>
      <c r="N386" s="1" t="s">
        <v>32</v>
      </c>
      <c r="O386" s="1" t="s">
        <v>123</v>
      </c>
      <c r="P386" s="1" t="s">
        <v>124</v>
      </c>
      <c r="Q386" s="1" t="s">
        <v>35</v>
      </c>
      <c r="R386" s="1" t="s">
        <v>49</v>
      </c>
      <c r="S386" s="1" t="s">
        <v>592</v>
      </c>
      <c r="T386" s="1" t="s">
        <v>125</v>
      </c>
      <c r="U386" s="1" t="s">
        <v>125</v>
      </c>
      <c r="V386" s="1" t="s">
        <v>39</v>
      </c>
    </row>
    <row r="387" spans="1:22" x14ac:dyDescent="0.2">
      <c r="A387" s="7">
        <v>198.18</v>
      </c>
      <c r="B387" s="1" t="s">
        <v>20</v>
      </c>
      <c r="C387" s="1" t="s">
        <v>21</v>
      </c>
      <c r="D387" s="1" t="s">
        <v>22</v>
      </c>
      <c r="E387" s="1" t="s">
        <v>23</v>
      </c>
      <c r="F387" s="1" t="s">
        <v>590</v>
      </c>
      <c r="G387" s="1" t="s">
        <v>25</v>
      </c>
      <c r="H387" s="1" t="s">
        <v>26</v>
      </c>
      <c r="I387" s="1" t="s">
        <v>843</v>
      </c>
      <c r="J387" s="1" t="s">
        <v>28</v>
      </c>
      <c r="K387" s="1" t="s">
        <v>592</v>
      </c>
      <c r="L387" s="1" t="s">
        <v>593</v>
      </c>
      <c r="M387" s="1" t="s">
        <v>844</v>
      </c>
      <c r="N387" s="1" t="s">
        <v>32</v>
      </c>
      <c r="O387" s="1" t="s">
        <v>33</v>
      </c>
      <c r="P387" s="1" t="s">
        <v>34</v>
      </c>
      <c r="Q387" s="1" t="s">
        <v>35</v>
      </c>
      <c r="R387" s="1" t="s">
        <v>36</v>
      </c>
      <c r="S387" s="1" t="s">
        <v>592</v>
      </c>
      <c r="T387" s="1" t="s">
        <v>37</v>
      </c>
      <c r="U387" s="1" t="s">
        <v>38</v>
      </c>
      <c r="V387" s="1" t="s">
        <v>39</v>
      </c>
    </row>
    <row r="388" spans="1:22" x14ac:dyDescent="0.2">
      <c r="A388" s="7">
        <v>198.18</v>
      </c>
      <c r="B388" s="1" t="s">
        <v>20</v>
      </c>
      <c r="C388" s="1" t="s">
        <v>133</v>
      </c>
      <c r="D388" s="1" t="s">
        <v>120</v>
      </c>
      <c r="G388" s="1" t="s">
        <v>134</v>
      </c>
      <c r="H388" s="1" t="s">
        <v>26</v>
      </c>
      <c r="I388" s="1" t="s">
        <v>845</v>
      </c>
      <c r="J388" s="1" t="s">
        <v>136</v>
      </c>
      <c r="K388" s="1" t="s">
        <v>592</v>
      </c>
      <c r="L388" s="1" t="s">
        <v>593</v>
      </c>
      <c r="M388" s="1" t="s">
        <v>846</v>
      </c>
      <c r="N388" s="1" t="s">
        <v>32</v>
      </c>
      <c r="O388" s="1" t="s">
        <v>138</v>
      </c>
      <c r="P388" s="1" t="s">
        <v>124</v>
      </c>
      <c r="Q388" s="1" t="s">
        <v>35</v>
      </c>
      <c r="R388" s="1" t="s">
        <v>36</v>
      </c>
      <c r="S388" s="1" t="s">
        <v>592</v>
      </c>
      <c r="T388" s="1" t="s">
        <v>139</v>
      </c>
      <c r="U388" s="1" t="s">
        <v>139</v>
      </c>
      <c r="V388" s="1" t="s">
        <v>39</v>
      </c>
    </row>
    <row r="389" spans="1:22" x14ac:dyDescent="0.2">
      <c r="A389" s="7">
        <v>198.18</v>
      </c>
      <c r="B389" s="1" t="s">
        <v>20</v>
      </c>
      <c r="D389" s="1" t="s">
        <v>120</v>
      </c>
      <c r="G389" s="1" t="s">
        <v>140</v>
      </c>
      <c r="H389" s="1" t="s">
        <v>26</v>
      </c>
      <c r="I389" s="1" t="s">
        <v>847</v>
      </c>
      <c r="J389" s="1" t="s">
        <v>28</v>
      </c>
      <c r="K389" s="1" t="s">
        <v>592</v>
      </c>
      <c r="L389" s="1" t="s">
        <v>593</v>
      </c>
      <c r="M389" s="1" t="s">
        <v>848</v>
      </c>
      <c r="N389" s="1" t="s">
        <v>32</v>
      </c>
      <c r="O389" s="1" t="s">
        <v>143</v>
      </c>
      <c r="P389" s="1" t="s">
        <v>124</v>
      </c>
      <c r="Q389" s="1" t="s">
        <v>35</v>
      </c>
      <c r="R389" s="1" t="s">
        <v>36</v>
      </c>
      <c r="S389" s="1" t="s">
        <v>592</v>
      </c>
      <c r="T389" s="1" t="s">
        <v>144</v>
      </c>
      <c r="U389" s="1" t="s">
        <v>145</v>
      </c>
      <c r="V389" s="1" t="s">
        <v>39</v>
      </c>
    </row>
    <row r="390" spans="1:22" x14ac:dyDescent="0.2">
      <c r="A390" s="7">
        <v>198.18</v>
      </c>
      <c r="B390" s="1" t="s">
        <v>20</v>
      </c>
      <c r="D390" s="1" t="s">
        <v>120</v>
      </c>
      <c r="G390" s="1" t="s">
        <v>140</v>
      </c>
      <c r="H390" s="1" t="s">
        <v>26</v>
      </c>
      <c r="I390" s="1" t="s">
        <v>849</v>
      </c>
      <c r="J390" s="1" t="s">
        <v>28</v>
      </c>
      <c r="K390" s="1" t="s">
        <v>592</v>
      </c>
      <c r="L390" s="1" t="s">
        <v>593</v>
      </c>
      <c r="M390" s="1" t="s">
        <v>850</v>
      </c>
      <c r="N390" s="1" t="s">
        <v>32</v>
      </c>
      <c r="O390" s="1" t="s">
        <v>143</v>
      </c>
      <c r="P390" s="1" t="s">
        <v>124</v>
      </c>
      <c r="Q390" s="1" t="s">
        <v>35</v>
      </c>
      <c r="R390" s="1" t="s">
        <v>36</v>
      </c>
      <c r="S390" s="1" t="s">
        <v>592</v>
      </c>
      <c r="T390" s="1" t="s">
        <v>144</v>
      </c>
      <c r="U390" s="1" t="s">
        <v>145</v>
      </c>
      <c r="V390" s="1" t="s">
        <v>39</v>
      </c>
    </row>
    <row r="391" spans="1:22" x14ac:dyDescent="0.2">
      <c r="A391" s="7">
        <v>198.18</v>
      </c>
      <c r="B391" s="1" t="s">
        <v>20</v>
      </c>
      <c r="D391" s="1" t="s">
        <v>120</v>
      </c>
      <c r="G391" s="1" t="s">
        <v>140</v>
      </c>
      <c r="H391" s="1" t="s">
        <v>26</v>
      </c>
      <c r="I391" s="1" t="s">
        <v>851</v>
      </c>
      <c r="J391" s="1" t="s">
        <v>28</v>
      </c>
      <c r="K391" s="1" t="s">
        <v>592</v>
      </c>
      <c r="L391" s="1" t="s">
        <v>593</v>
      </c>
      <c r="M391" s="1" t="s">
        <v>852</v>
      </c>
      <c r="N391" s="1" t="s">
        <v>32</v>
      </c>
      <c r="O391" s="1" t="s">
        <v>143</v>
      </c>
      <c r="P391" s="1" t="s">
        <v>124</v>
      </c>
      <c r="Q391" s="1" t="s">
        <v>35</v>
      </c>
      <c r="R391" s="1" t="s">
        <v>36</v>
      </c>
      <c r="S391" s="1" t="s">
        <v>592</v>
      </c>
      <c r="T391" s="1" t="s">
        <v>144</v>
      </c>
      <c r="U391" s="1" t="s">
        <v>145</v>
      </c>
      <c r="V391" s="1" t="s">
        <v>39</v>
      </c>
    </row>
    <row r="392" spans="1:22" x14ac:dyDescent="0.2">
      <c r="A392" s="7">
        <v>198.18</v>
      </c>
      <c r="B392" s="1" t="s">
        <v>20</v>
      </c>
      <c r="C392" s="1" t="s">
        <v>21</v>
      </c>
      <c r="D392" s="1" t="s">
        <v>22</v>
      </c>
      <c r="E392" s="1" t="s">
        <v>23</v>
      </c>
      <c r="F392" s="1" t="s">
        <v>590</v>
      </c>
      <c r="G392" s="1" t="s">
        <v>25</v>
      </c>
      <c r="H392" s="1" t="s">
        <v>26</v>
      </c>
      <c r="I392" s="1" t="s">
        <v>853</v>
      </c>
      <c r="J392" s="1" t="s">
        <v>28</v>
      </c>
      <c r="K392" s="1" t="s">
        <v>592</v>
      </c>
      <c r="L392" s="1" t="s">
        <v>593</v>
      </c>
      <c r="M392" s="1" t="s">
        <v>854</v>
      </c>
      <c r="N392" s="1" t="s">
        <v>32</v>
      </c>
      <c r="O392" s="1" t="s">
        <v>33</v>
      </c>
      <c r="P392" s="1" t="s">
        <v>34</v>
      </c>
      <c r="Q392" s="1" t="s">
        <v>35</v>
      </c>
      <c r="R392" s="1" t="s">
        <v>36</v>
      </c>
      <c r="S392" s="1" t="s">
        <v>592</v>
      </c>
      <c r="T392" s="1" t="s">
        <v>37</v>
      </c>
      <c r="U392" s="1" t="s">
        <v>38</v>
      </c>
      <c r="V392" s="1" t="s">
        <v>39</v>
      </c>
    </row>
    <row r="393" spans="1:22" x14ac:dyDescent="0.2">
      <c r="A393" s="7">
        <v>198.18</v>
      </c>
      <c r="B393" s="1" t="s">
        <v>20</v>
      </c>
      <c r="D393" s="1" t="s">
        <v>120</v>
      </c>
      <c r="G393" s="1" t="s">
        <v>140</v>
      </c>
      <c r="H393" s="1" t="s">
        <v>26</v>
      </c>
      <c r="I393" s="1" t="s">
        <v>855</v>
      </c>
      <c r="J393" s="1" t="s">
        <v>28</v>
      </c>
      <c r="K393" s="1" t="s">
        <v>592</v>
      </c>
      <c r="L393" s="1" t="s">
        <v>593</v>
      </c>
      <c r="M393" s="1" t="s">
        <v>856</v>
      </c>
      <c r="N393" s="1" t="s">
        <v>32</v>
      </c>
      <c r="O393" s="1" t="s">
        <v>143</v>
      </c>
      <c r="P393" s="1" t="s">
        <v>124</v>
      </c>
      <c r="Q393" s="1" t="s">
        <v>35</v>
      </c>
      <c r="R393" s="1" t="s">
        <v>36</v>
      </c>
      <c r="S393" s="1" t="s">
        <v>592</v>
      </c>
      <c r="T393" s="1" t="s">
        <v>144</v>
      </c>
      <c r="U393" s="1" t="s">
        <v>145</v>
      </c>
      <c r="V393" s="1" t="s">
        <v>39</v>
      </c>
    </row>
    <row r="394" spans="1:22" x14ac:dyDescent="0.2">
      <c r="A394" s="7">
        <v>198.18</v>
      </c>
      <c r="B394" s="1" t="s">
        <v>20</v>
      </c>
      <c r="C394" s="1" t="s">
        <v>21</v>
      </c>
      <c r="D394" s="1" t="s">
        <v>120</v>
      </c>
      <c r="G394" s="1" t="s">
        <v>25</v>
      </c>
      <c r="H394" s="1" t="s">
        <v>26</v>
      </c>
      <c r="I394" s="1" t="s">
        <v>857</v>
      </c>
      <c r="J394" s="1" t="s">
        <v>28</v>
      </c>
      <c r="K394" s="1" t="s">
        <v>592</v>
      </c>
      <c r="L394" s="1" t="s">
        <v>593</v>
      </c>
      <c r="M394" s="1" t="s">
        <v>858</v>
      </c>
      <c r="N394" s="1" t="s">
        <v>32</v>
      </c>
      <c r="O394" s="1" t="s">
        <v>156</v>
      </c>
      <c r="P394" s="1" t="s">
        <v>124</v>
      </c>
      <c r="Q394" s="1" t="s">
        <v>35</v>
      </c>
      <c r="R394" s="1" t="s">
        <v>36</v>
      </c>
      <c r="S394" s="1" t="s">
        <v>592</v>
      </c>
      <c r="T394" s="1" t="s">
        <v>157</v>
      </c>
      <c r="U394" s="1" t="s">
        <v>158</v>
      </c>
      <c r="V394" s="1" t="s">
        <v>39</v>
      </c>
    </row>
    <row r="395" spans="1:22" x14ac:dyDescent="0.2">
      <c r="A395" s="7">
        <v>198.18</v>
      </c>
      <c r="B395" s="1" t="s">
        <v>20</v>
      </c>
      <c r="C395" s="1" t="s">
        <v>21</v>
      </c>
      <c r="D395" s="1" t="s">
        <v>22</v>
      </c>
      <c r="E395" s="1" t="s">
        <v>23</v>
      </c>
      <c r="F395" s="1" t="s">
        <v>590</v>
      </c>
      <c r="G395" s="1" t="s">
        <v>25</v>
      </c>
      <c r="H395" s="1" t="s">
        <v>26</v>
      </c>
      <c r="I395" s="1" t="s">
        <v>859</v>
      </c>
      <c r="J395" s="1" t="s">
        <v>28</v>
      </c>
      <c r="K395" s="1" t="s">
        <v>592</v>
      </c>
      <c r="L395" s="1" t="s">
        <v>593</v>
      </c>
      <c r="M395" s="1" t="s">
        <v>860</v>
      </c>
      <c r="N395" s="1" t="s">
        <v>32</v>
      </c>
      <c r="O395" s="1" t="s">
        <v>33</v>
      </c>
      <c r="P395" s="1" t="s">
        <v>34</v>
      </c>
      <c r="Q395" s="1" t="s">
        <v>35</v>
      </c>
      <c r="R395" s="1" t="s">
        <v>36</v>
      </c>
      <c r="S395" s="1" t="s">
        <v>592</v>
      </c>
      <c r="T395" s="1" t="s">
        <v>37</v>
      </c>
      <c r="U395" s="1" t="s">
        <v>38</v>
      </c>
      <c r="V395" s="1" t="s">
        <v>39</v>
      </c>
    </row>
    <row r="396" spans="1:22" x14ac:dyDescent="0.2">
      <c r="A396" s="7">
        <v>198.18</v>
      </c>
      <c r="B396" s="1" t="s">
        <v>20</v>
      </c>
      <c r="D396" s="1" t="s">
        <v>120</v>
      </c>
      <c r="G396" s="1" t="s">
        <v>140</v>
      </c>
      <c r="H396" s="1" t="s">
        <v>26</v>
      </c>
      <c r="I396" s="1" t="s">
        <v>861</v>
      </c>
      <c r="J396" s="1" t="s">
        <v>28</v>
      </c>
      <c r="K396" s="1" t="s">
        <v>592</v>
      </c>
      <c r="L396" s="1" t="s">
        <v>593</v>
      </c>
      <c r="M396" s="1" t="s">
        <v>862</v>
      </c>
      <c r="N396" s="1" t="s">
        <v>32</v>
      </c>
      <c r="O396" s="1" t="s">
        <v>143</v>
      </c>
      <c r="P396" s="1" t="s">
        <v>168</v>
      </c>
      <c r="Q396" s="1" t="s">
        <v>35</v>
      </c>
      <c r="R396" s="1" t="s">
        <v>36</v>
      </c>
      <c r="S396" s="1" t="s">
        <v>592</v>
      </c>
      <c r="T396" s="1" t="s">
        <v>169</v>
      </c>
      <c r="U396" s="1" t="s">
        <v>170</v>
      </c>
      <c r="V396" s="1" t="s">
        <v>39</v>
      </c>
    </row>
    <row r="397" spans="1:22" x14ac:dyDescent="0.2">
      <c r="A397" s="7">
        <v>198.18</v>
      </c>
      <c r="B397" s="1" t="s">
        <v>20</v>
      </c>
      <c r="C397" s="1" t="s">
        <v>21</v>
      </c>
      <c r="D397" s="1" t="s">
        <v>22</v>
      </c>
      <c r="E397" s="1" t="s">
        <v>23</v>
      </c>
      <c r="F397" s="1" t="s">
        <v>590</v>
      </c>
      <c r="G397" s="1" t="s">
        <v>25</v>
      </c>
      <c r="H397" s="1" t="s">
        <v>26</v>
      </c>
      <c r="I397" s="1" t="s">
        <v>863</v>
      </c>
      <c r="J397" s="1" t="s">
        <v>28</v>
      </c>
      <c r="K397" s="1" t="s">
        <v>592</v>
      </c>
      <c r="L397" s="1" t="s">
        <v>593</v>
      </c>
      <c r="M397" s="1" t="s">
        <v>864</v>
      </c>
      <c r="N397" s="1" t="s">
        <v>32</v>
      </c>
      <c r="O397" s="1" t="s">
        <v>33</v>
      </c>
      <c r="P397" s="1" t="s">
        <v>34</v>
      </c>
      <c r="Q397" s="1" t="s">
        <v>35</v>
      </c>
      <c r="R397" s="1" t="s">
        <v>81</v>
      </c>
      <c r="S397" s="1" t="s">
        <v>592</v>
      </c>
      <c r="T397" s="1" t="s">
        <v>37</v>
      </c>
      <c r="U397" s="1" t="s">
        <v>38</v>
      </c>
      <c r="V397" s="1" t="s">
        <v>39</v>
      </c>
    </row>
    <row r="398" spans="1:22" x14ac:dyDescent="0.2">
      <c r="A398" s="7">
        <v>198.18</v>
      </c>
      <c r="B398" s="1" t="s">
        <v>20</v>
      </c>
      <c r="C398" s="1" t="s">
        <v>21</v>
      </c>
      <c r="D398" s="1" t="s">
        <v>22</v>
      </c>
      <c r="E398" s="1" t="s">
        <v>23</v>
      </c>
      <c r="F398" s="1" t="s">
        <v>590</v>
      </c>
      <c r="G398" s="1" t="s">
        <v>25</v>
      </c>
      <c r="H398" s="1" t="s">
        <v>26</v>
      </c>
      <c r="I398" s="1" t="s">
        <v>865</v>
      </c>
      <c r="J398" s="1" t="s">
        <v>28</v>
      </c>
      <c r="K398" s="1" t="s">
        <v>592</v>
      </c>
      <c r="L398" s="1" t="s">
        <v>593</v>
      </c>
      <c r="M398" s="1" t="s">
        <v>866</v>
      </c>
      <c r="N398" s="1" t="s">
        <v>32</v>
      </c>
      <c r="O398" s="1" t="s">
        <v>33</v>
      </c>
      <c r="P398" s="1" t="s">
        <v>34</v>
      </c>
      <c r="Q398" s="1" t="s">
        <v>35</v>
      </c>
      <c r="R398" s="1" t="s">
        <v>36</v>
      </c>
      <c r="S398" s="1" t="s">
        <v>175</v>
      </c>
      <c r="T398" s="1" t="s">
        <v>37</v>
      </c>
      <c r="U398" s="1" t="s">
        <v>38</v>
      </c>
      <c r="V398" s="1" t="s">
        <v>39</v>
      </c>
    </row>
    <row r="399" spans="1:22" x14ac:dyDescent="0.2">
      <c r="A399" s="7">
        <v>198.18</v>
      </c>
      <c r="B399" s="1" t="s">
        <v>20</v>
      </c>
      <c r="C399" s="1" t="s">
        <v>21</v>
      </c>
      <c r="D399" s="1" t="s">
        <v>22</v>
      </c>
      <c r="E399" s="1" t="s">
        <v>23</v>
      </c>
      <c r="F399" s="1" t="s">
        <v>590</v>
      </c>
      <c r="G399" s="1" t="s">
        <v>25</v>
      </c>
      <c r="H399" s="1" t="s">
        <v>26</v>
      </c>
      <c r="I399" s="1" t="s">
        <v>867</v>
      </c>
      <c r="J399" s="1" t="s">
        <v>28</v>
      </c>
      <c r="K399" s="1" t="s">
        <v>592</v>
      </c>
      <c r="L399" s="1" t="s">
        <v>593</v>
      </c>
      <c r="M399" s="1" t="s">
        <v>868</v>
      </c>
      <c r="N399" s="1" t="s">
        <v>32</v>
      </c>
      <c r="O399" s="1" t="s">
        <v>33</v>
      </c>
      <c r="P399" s="1" t="s">
        <v>34</v>
      </c>
      <c r="Q399" s="1" t="s">
        <v>35</v>
      </c>
      <c r="R399" s="1" t="s">
        <v>36</v>
      </c>
      <c r="S399" s="1" t="s">
        <v>163</v>
      </c>
      <c r="T399" s="1" t="s">
        <v>37</v>
      </c>
      <c r="U399" s="1" t="s">
        <v>38</v>
      </c>
      <c r="V399" s="1" t="s">
        <v>39</v>
      </c>
    </row>
    <row r="400" spans="1:22" x14ac:dyDescent="0.2">
      <c r="A400" s="7">
        <v>198.18</v>
      </c>
      <c r="B400" s="1" t="s">
        <v>20</v>
      </c>
      <c r="C400" s="1" t="s">
        <v>21</v>
      </c>
      <c r="D400" s="1" t="s">
        <v>22</v>
      </c>
      <c r="E400" s="1" t="s">
        <v>23</v>
      </c>
      <c r="F400" s="1" t="s">
        <v>590</v>
      </c>
      <c r="G400" s="1" t="s">
        <v>25</v>
      </c>
      <c r="H400" s="1" t="s">
        <v>26</v>
      </c>
      <c r="I400" s="1" t="s">
        <v>869</v>
      </c>
      <c r="J400" s="1" t="s">
        <v>28</v>
      </c>
      <c r="K400" s="1" t="s">
        <v>592</v>
      </c>
      <c r="L400" s="1" t="s">
        <v>593</v>
      </c>
      <c r="M400" s="1" t="s">
        <v>870</v>
      </c>
      <c r="N400" s="1" t="s">
        <v>32</v>
      </c>
      <c r="O400" s="1" t="s">
        <v>33</v>
      </c>
      <c r="P400" s="1" t="s">
        <v>34</v>
      </c>
      <c r="Q400" s="1" t="s">
        <v>35</v>
      </c>
      <c r="R400" s="1" t="s">
        <v>36</v>
      </c>
      <c r="S400" s="1" t="s">
        <v>175</v>
      </c>
      <c r="T400" s="1" t="s">
        <v>37</v>
      </c>
      <c r="U400" s="1" t="s">
        <v>38</v>
      </c>
      <c r="V400" s="1" t="s">
        <v>39</v>
      </c>
    </row>
    <row r="401" spans="1:22" x14ac:dyDescent="0.2">
      <c r="A401" s="7">
        <v>198.18</v>
      </c>
      <c r="B401" s="1" t="s">
        <v>20</v>
      </c>
      <c r="C401" s="1" t="s">
        <v>21</v>
      </c>
      <c r="D401" s="1" t="s">
        <v>22</v>
      </c>
      <c r="E401" s="1" t="s">
        <v>23</v>
      </c>
      <c r="F401" s="1" t="s">
        <v>590</v>
      </c>
      <c r="G401" s="1" t="s">
        <v>25</v>
      </c>
      <c r="H401" s="1" t="s">
        <v>26</v>
      </c>
      <c r="I401" s="1" t="s">
        <v>871</v>
      </c>
      <c r="J401" s="1" t="s">
        <v>28</v>
      </c>
      <c r="K401" s="1" t="s">
        <v>592</v>
      </c>
      <c r="L401" s="1" t="s">
        <v>593</v>
      </c>
      <c r="M401" s="1" t="s">
        <v>872</v>
      </c>
      <c r="N401" s="1" t="s">
        <v>32</v>
      </c>
      <c r="O401" s="1" t="s">
        <v>33</v>
      </c>
      <c r="P401" s="1" t="s">
        <v>34</v>
      </c>
      <c r="Q401" s="1" t="s">
        <v>35</v>
      </c>
      <c r="R401" s="1" t="s">
        <v>36</v>
      </c>
      <c r="S401" s="1" t="s">
        <v>592</v>
      </c>
      <c r="T401" s="1" t="s">
        <v>37</v>
      </c>
      <c r="U401" s="1" t="s">
        <v>38</v>
      </c>
      <c r="V401" s="1" t="s">
        <v>39</v>
      </c>
    </row>
    <row r="402" spans="1:22" x14ac:dyDescent="0.2">
      <c r="A402" s="7">
        <v>198.18</v>
      </c>
      <c r="B402" s="1" t="s">
        <v>20</v>
      </c>
      <c r="C402" s="1" t="s">
        <v>21</v>
      </c>
      <c r="D402" s="1" t="s">
        <v>22</v>
      </c>
      <c r="E402" s="1" t="s">
        <v>23</v>
      </c>
      <c r="F402" s="1" t="s">
        <v>590</v>
      </c>
      <c r="G402" s="1" t="s">
        <v>25</v>
      </c>
      <c r="H402" s="1" t="s">
        <v>26</v>
      </c>
      <c r="I402" s="1" t="s">
        <v>873</v>
      </c>
      <c r="J402" s="1" t="s">
        <v>28</v>
      </c>
      <c r="K402" s="1" t="s">
        <v>592</v>
      </c>
      <c r="L402" s="1" t="s">
        <v>593</v>
      </c>
      <c r="M402" s="1" t="s">
        <v>874</v>
      </c>
      <c r="N402" s="1" t="s">
        <v>32</v>
      </c>
      <c r="O402" s="1" t="s">
        <v>33</v>
      </c>
      <c r="P402" s="1" t="s">
        <v>34</v>
      </c>
      <c r="Q402" s="1" t="s">
        <v>35</v>
      </c>
      <c r="R402" s="1" t="s">
        <v>36</v>
      </c>
      <c r="S402" s="1" t="s">
        <v>592</v>
      </c>
      <c r="T402" s="1" t="s">
        <v>37</v>
      </c>
      <c r="U402" s="1" t="s">
        <v>38</v>
      </c>
      <c r="V402" s="1" t="s">
        <v>39</v>
      </c>
    </row>
    <row r="403" spans="1:22" x14ac:dyDescent="0.2">
      <c r="A403" s="7">
        <v>198.18</v>
      </c>
      <c r="B403" s="1" t="s">
        <v>20</v>
      </c>
      <c r="C403" s="1" t="s">
        <v>180</v>
      </c>
      <c r="D403" s="1" t="s">
        <v>120</v>
      </c>
      <c r="G403" s="1" t="s">
        <v>25</v>
      </c>
      <c r="H403" s="1" t="s">
        <v>26</v>
      </c>
      <c r="I403" s="1" t="s">
        <v>875</v>
      </c>
      <c r="J403" s="1" t="s">
        <v>28</v>
      </c>
      <c r="K403" s="1" t="s">
        <v>592</v>
      </c>
      <c r="L403" s="1" t="s">
        <v>593</v>
      </c>
      <c r="M403" s="1" t="s">
        <v>876</v>
      </c>
      <c r="N403" s="1" t="s">
        <v>32</v>
      </c>
      <c r="O403" s="1" t="s">
        <v>33</v>
      </c>
      <c r="P403" s="1" t="s">
        <v>124</v>
      </c>
      <c r="Q403" s="1" t="s">
        <v>35</v>
      </c>
      <c r="R403" s="1" t="s">
        <v>36</v>
      </c>
      <c r="S403" s="1" t="s">
        <v>592</v>
      </c>
      <c r="T403" s="1" t="s">
        <v>183</v>
      </c>
      <c r="U403" s="1" t="s">
        <v>183</v>
      </c>
      <c r="V403" s="1" t="s">
        <v>39</v>
      </c>
    </row>
    <row r="404" spans="1:22" x14ac:dyDescent="0.2">
      <c r="A404" s="7">
        <v>198.18</v>
      </c>
      <c r="B404" s="1" t="s">
        <v>20</v>
      </c>
      <c r="C404" s="1" t="s">
        <v>21</v>
      </c>
      <c r="D404" s="1" t="s">
        <v>22</v>
      </c>
      <c r="E404" s="1" t="s">
        <v>23</v>
      </c>
      <c r="F404" s="1" t="s">
        <v>590</v>
      </c>
      <c r="G404" s="1" t="s">
        <v>25</v>
      </c>
      <c r="H404" s="1" t="s">
        <v>26</v>
      </c>
      <c r="I404" s="1" t="s">
        <v>877</v>
      </c>
      <c r="J404" s="1" t="s">
        <v>28</v>
      </c>
      <c r="K404" s="1" t="s">
        <v>592</v>
      </c>
      <c r="L404" s="1" t="s">
        <v>593</v>
      </c>
      <c r="M404" s="1" t="s">
        <v>878</v>
      </c>
      <c r="N404" s="1" t="s">
        <v>32</v>
      </c>
      <c r="O404" s="1" t="s">
        <v>33</v>
      </c>
      <c r="P404" s="1" t="s">
        <v>34</v>
      </c>
      <c r="Q404" s="1" t="s">
        <v>35</v>
      </c>
      <c r="R404" s="1" t="s">
        <v>36</v>
      </c>
      <c r="S404" s="1" t="s">
        <v>163</v>
      </c>
      <c r="T404" s="1" t="s">
        <v>37</v>
      </c>
      <c r="U404" s="1" t="s">
        <v>38</v>
      </c>
      <c r="V404" s="1" t="s">
        <v>39</v>
      </c>
    </row>
    <row r="405" spans="1:22" x14ac:dyDescent="0.2">
      <c r="A405" s="7">
        <v>198.18</v>
      </c>
      <c r="B405" s="1" t="s">
        <v>20</v>
      </c>
      <c r="C405" s="1" t="s">
        <v>21</v>
      </c>
      <c r="D405" s="1" t="s">
        <v>22</v>
      </c>
      <c r="E405" s="1" t="s">
        <v>23</v>
      </c>
      <c r="F405" s="1" t="s">
        <v>590</v>
      </c>
      <c r="G405" s="1" t="s">
        <v>25</v>
      </c>
      <c r="H405" s="1" t="s">
        <v>26</v>
      </c>
      <c r="I405" s="1" t="s">
        <v>879</v>
      </c>
      <c r="J405" s="1" t="s">
        <v>28</v>
      </c>
      <c r="K405" s="1" t="s">
        <v>592</v>
      </c>
      <c r="L405" s="1" t="s">
        <v>593</v>
      </c>
      <c r="M405" s="1" t="s">
        <v>880</v>
      </c>
      <c r="N405" s="1" t="s">
        <v>32</v>
      </c>
      <c r="O405" s="1" t="s">
        <v>33</v>
      </c>
      <c r="P405" s="1" t="s">
        <v>34</v>
      </c>
      <c r="Q405" s="1" t="s">
        <v>35</v>
      </c>
      <c r="R405" s="1" t="s">
        <v>36</v>
      </c>
      <c r="S405" s="1" t="s">
        <v>592</v>
      </c>
      <c r="T405" s="1" t="s">
        <v>37</v>
      </c>
      <c r="U405" s="1" t="s">
        <v>38</v>
      </c>
      <c r="V405" s="1" t="s">
        <v>39</v>
      </c>
    </row>
    <row r="406" spans="1:22" x14ac:dyDescent="0.2">
      <c r="A406" s="7">
        <v>198.18</v>
      </c>
      <c r="B406" s="1" t="s">
        <v>20</v>
      </c>
      <c r="C406" s="1" t="s">
        <v>21</v>
      </c>
      <c r="D406" s="1" t="s">
        <v>22</v>
      </c>
      <c r="E406" s="1" t="s">
        <v>23</v>
      </c>
      <c r="F406" s="1" t="s">
        <v>590</v>
      </c>
      <c r="G406" s="1" t="s">
        <v>25</v>
      </c>
      <c r="H406" s="1" t="s">
        <v>26</v>
      </c>
      <c r="I406" s="1" t="s">
        <v>881</v>
      </c>
      <c r="J406" s="1" t="s">
        <v>28</v>
      </c>
      <c r="K406" s="1" t="s">
        <v>592</v>
      </c>
      <c r="L406" s="1" t="s">
        <v>593</v>
      </c>
      <c r="M406" s="1" t="s">
        <v>882</v>
      </c>
      <c r="N406" s="1" t="s">
        <v>32</v>
      </c>
      <c r="O406" s="1" t="s">
        <v>33</v>
      </c>
      <c r="P406" s="1" t="s">
        <v>34</v>
      </c>
      <c r="Q406" s="1" t="s">
        <v>35</v>
      </c>
      <c r="R406" s="1" t="s">
        <v>49</v>
      </c>
      <c r="S406" s="1" t="s">
        <v>592</v>
      </c>
      <c r="T406" s="1" t="s">
        <v>37</v>
      </c>
      <c r="U406" s="1" t="s">
        <v>38</v>
      </c>
      <c r="V406" s="1" t="s">
        <v>39</v>
      </c>
    </row>
    <row r="407" spans="1:22" x14ac:dyDescent="0.2">
      <c r="A407" s="7">
        <v>198.18</v>
      </c>
      <c r="B407" s="1" t="s">
        <v>20</v>
      </c>
      <c r="C407" s="1" t="s">
        <v>21</v>
      </c>
      <c r="D407" s="1" t="s">
        <v>22</v>
      </c>
      <c r="E407" s="1" t="s">
        <v>23</v>
      </c>
      <c r="F407" s="1" t="s">
        <v>590</v>
      </c>
      <c r="G407" s="1" t="s">
        <v>25</v>
      </c>
      <c r="H407" s="1" t="s">
        <v>26</v>
      </c>
      <c r="I407" s="1" t="s">
        <v>883</v>
      </c>
      <c r="J407" s="1" t="s">
        <v>28</v>
      </c>
      <c r="K407" s="1" t="s">
        <v>592</v>
      </c>
      <c r="L407" s="1" t="s">
        <v>593</v>
      </c>
      <c r="M407" s="1" t="s">
        <v>872</v>
      </c>
      <c r="N407" s="1" t="s">
        <v>32</v>
      </c>
      <c r="O407" s="1" t="s">
        <v>33</v>
      </c>
      <c r="P407" s="1" t="s">
        <v>34</v>
      </c>
      <c r="Q407" s="1" t="s">
        <v>35</v>
      </c>
      <c r="R407" s="1" t="s">
        <v>193</v>
      </c>
      <c r="S407" s="1" t="s">
        <v>592</v>
      </c>
      <c r="T407" s="1" t="s">
        <v>37</v>
      </c>
      <c r="U407" s="1" t="s">
        <v>38</v>
      </c>
      <c r="V407" s="1" t="s">
        <v>39</v>
      </c>
    </row>
    <row r="408" spans="1:22" x14ac:dyDescent="0.2">
      <c r="A408" s="7">
        <v>198.18</v>
      </c>
      <c r="B408" s="1" t="s">
        <v>20</v>
      </c>
      <c r="C408" s="1" t="s">
        <v>21</v>
      </c>
      <c r="D408" s="1" t="s">
        <v>22</v>
      </c>
      <c r="E408" s="1" t="s">
        <v>23</v>
      </c>
      <c r="F408" s="1" t="s">
        <v>590</v>
      </c>
      <c r="G408" s="1" t="s">
        <v>25</v>
      </c>
      <c r="H408" s="1" t="s">
        <v>26</v>
      </c>
      <c r="I408" s="1" t="s">
        <v>884</v>
      </c>
      <c r="J408" s="1" t="s">
        <v>28</v>
      </c>
      <c r="K408" s="1" t="s">
        <v>592</v>
      </c>
      <c r="L408" s="1" t="s">
        <v>593</v>
      </c>
      <c r="M408" s="1" t="s">
        <v>885</v>
      </c>
      <c r="N408" s="1" t="s">
        <v>32</v>
      </c>
      <c r="O408" s="1" t="s">
        <v>33</v>
      </c>
      <c r="P408" s="1" t="s">
        <v>34</v>
      </c>
      <c r="Q408" s="1" t="s">
        <v>35</v>
      </c>
      <c r="R408" s="1" t="s">
        <v>49</v>
      </c>
      <c r="S408" s="1" t="s">
        <v>592</v>
      </c>
      <c r="T408" s="1" t="s">
        <v>37</v>
      </c>
      <c r="U408" s="1" t="s">
        <v>38</v>
      </c>
      <c r="V408" s="1" t="s">
        <v>39</v>
      </c>
    </row>
    <row r="409" spans="1:22" x14ac:dyDescent="0.2">
      <c r="A409" s="7">
        <v>198.18</v>
      </c>
      <c r="B409" s="1" t="s">
        <v>20</v>
      </c>
      <c r="C409" s="1" t="s">
        <v>21</v>
      </c>
      <c r="D409" s="1" t="s">
        <v>22</v>
      </c>
      <c r="E409" s="1" t="s">
        <v>23</v>
      </c>
      <c r="F409" s="1" t="s">
        <v>590</v>
      </c>
      <c r="G409" s="1" t="s">
        <v>25</v>
      </c>
      <c r="H409" s="1" t="s">
        <v>26</v>
      </c>
      <c r="I409" s="1" t="s">
        <v>886</v>
      </c>
      <c r="J409" s="1" t="s">
        <v>28</v>
      </c>
      <c r="K409" s="1" t="s">
        <v>592</v>
      </c>
      <c r="L409" s="1" t="s">
        <v>593</v>
      </c>
      <c r="M409" s="1" t="s">
        <v>887</v>
      </c>
      <c r="N409" s="1" t="s">
        <v>32</v>
      </c>
      <c r="O409" s="1" t="s">
        <v>33</v>
      </c>
      <c r="P409" s="1" t="s">
        <v>34</v>
      </c>
      <c r="Q409" s="1" t="s">
        <v>35</v>
      </c>
      <c r="R409" s="1" t="s">
        <v>36</v>
      </c>
      <c r="S409" s="1" t="s">
        <v>592</v>
      </c>
      <c r="T409" s="1" t="s">
        <v>37</v>
      </c>
      <c r="U409" s="1" t="s">
        <v>38</v>
      </c>
      <c r="V409" s="1" t="s">
        <v>39</v>
      </c>
    </row>
    <row r="410" spans="1:22" x14ac:dyDescent="0.2">
      <c r="A410" s="7">
        <v>198.18</v>
      </c>
      <c r="B410" s="1" t="s">
        <v>20</v>
      </c>
      <c r="C410" s="1" t="s">
        <v>21</v>
      </c>
      <c r="D410" s="1" t="s">
        <v>22</v>
      </c>
      <c r="E410" s="1" t="s">
        <v>23</v>
      </c>
      <c r="F410" s="1" t="s">
        <v>590</v>
      </c>
      <c r="G410" s="1" t="s">
        <v>25</v>
      </c>
      <c r="H410" s="1" t="s">
        <v>26</v>
      </c>
      <c r="I410" s="1" t="s">
        <v>888</v>
      </c>
      <c r="J410" s="1" t="s">
        <v>28</v>
      </c>
      <c r="K410" s="1" t="s">
        <v>592</v>
      </c>
      <c r="L410" s="1" t="s">
        <v>593</v>
      </c>
      <c r="M410" s="1" t="s">
        <v>889</v>
      </c>
      <c r="N410" s="1" t="s">
        <v>32</v>
      </c>
      <c r="O410" s="1" t="s">
        <v>33</v>
      </c>
      <c r="P410" s="1" t="s">
        <v>34</v>
      </c>
      <c r="Q410" s="1" t="s">
        <v>35</v>
      </c>
      <c r="R410" s="1" t="s">
        <v>36</v>
      </c>
      <c r="S410" s="1" t="s">
        <v>592</v>
      </c>
      <c r="T410" s="1" t="s">
        <v>37</v>
      </c>
      <c r="U410" s="1" t="s">
        <v>38</v>
      </c>
      <c r="V410" s="1" t="s">
        <v>39</v>
      </c>
    </row>
    <row r="411" spans="1:22" x14ac:dyDescent="0.2">
      <c r="A411" s="7">
        <v>198.18</v>
      </c>
      <c r="B411" s="1" t="s">
        <v>20</v>
      </c>
      <c r="C411" s="1" t="s">
        <v>21</v>
      </c>
      <c r="D411" s="1" t="s">
        <v>22</v>
      </c>
      <c r="E411" s="1" t="s">
        <v>23</v>
      </c>
      <c r="F411" s="1" t="s">
        <v>590</v>
      </c>
      <c r="G411" s="1" t="s">
        <v>25</v>
      </c>
      <c r="H411" s="1" t="s">
        <v>26</v>
      </c>
      <c r="I411" s="1" t="s">
        <v>890</v>
      </c>
      <c r="J411" s="1" t="s">
        <v>28</v>
      </c>
      <c r="K411" s="1" t="s">
        <v>592</v>
      </c>
      <c r="L411" s="1" t="s">
        <v>593</v>
      </c>
      <c r="M411" s="1" t="s">
        <v>891</v>
      </c>
      <c r="N411" s="1" t="s">
        <v>32</v>
      </c>
      <c r="O411" s="1" t="s">
        <v>33</v>
      </c>
      <c r="P411" s="1" t="s">
        <v>34</v>
      </c>
      <c r="Q411" s="1" t="s">
        <v>35</v>
      </c>
      <c r="R411" s="1" t="s">
        <v>36</v>
      </c>
      <c r="S411" s="1" t="s">
        <v>592</v>
      </c>
      <c r="T411" s="1" t="s">
        <v>37</v>
      </c>
      <c r="U411" s="1" t="s">
        <v>38</v>
      </c>
      <c r="V411" s="1" t="s">
        <v>39</v>
      </c>
    </row>
    <row r="412" spans="1:22" x14ac:dyDescent="0.2">
      <c r="A412" s="7">
        <v>198.18</v>
      </c>
      <c r="B412" s="1" t="s">
        <v>20</v>
      </c>
      <c r="C412" s="1" t="s">
        <v>21</v>
      </c>
      <c r="D412" s="1" t="s">
        <v>22</v>
      </c>
      <c r="E412" s="1" t="s">
        <v>23</v>
      </c>
      <c r="F412" s="1" t="s">
        <v>590</v>
      </c>
      <c r="G412" s="1" t="s">
        <v>25</v>
      </c>
      <c r="H412" s="1" t="s">
        <v>26</v>
      </c>
      <c r="I412" s="1" t="s">
        <v>892</v>
      </c>
      <c r="J412" s="1" t="s">
        <v>28</v>
      </c>
      <c r="K412" s="1" t="s">
        <v>592</v>
      </c>
      <c r="L412" s="1" t="s">
        <v>593</v>
      </c>
      <c r="M412" s="1" t="s">
        <v>893</v>
      </c>
      <c r="N412" s="1" t="s">
        <v>32</v>
      </c>
      <c r="O412" s="1" t="s">
        <v>33</v>
      </c>
      <c r="P412" s="1" t="s">
        <v>34</v>
      </c>
      <c r="Q412" s="1" t="s">
        <v>35</v>
      </c>
      <c r="R412" s="1" t="s">
        <v>36</v>
      </c>
      <c r="S412" s="1" t="s">
        <v>592</v>
      </c>
      <c r="T412" s="1" t="s">
        <v>37</v>
      </c>
      <c r="U412" s="1" t="s">
        <v>38</v>
      </c>
      <c r="V412" s="1" t="s">
        <v>39</v>
      </c>
    </row>
    <row r="413" spans="1:22" x14ac:dyDescent="0.2">
      <c r="A413" s="7">
        <v>-198.18</v>
      </c>
      <c r="B413" s="1" t="s">
        <v>20</v>
      </c>
      <c r="C413" s="1" t="s">
        <v>21</v>
      </c>
      <c r="D413" s="1" t="s">
        <v>200</v>
      </c>
      <c r="E413" s="1" t="s">
        <v>23</v>
      </c>
      <c r="F413" s="1" t="s">
        <v>590</v>
      </c>
      <c r="G413" s="1" t="s">
        <v>25</v>
      </c>
      <c r="H413" s="1" t="s">
        <v>26</v>
      </c>
      <c r="I413" s="1" t="s">
        <v>894</v>
      </c>
      <c r="J413" s="1" t="s">
        <v>28</v>
      </c>
      <c r="K413" s="1" t="s">
        <v>592</v>
      </c>
      <c r="L413" s="1" t="s">
        <v>593</v>
      </c>
      <c r="M413" s="1" t="s">
        <v>895</v>
      </c>
      <c r="N413" s="1" t="s">
        <v>32</v>
      </c>
      <c r="O413" s="1" t="s">
        <v>33</v>
      </c>
      <c r="P413" s="1" t="s">
        <v>34</v>
      </c>
      <c r="Q413" s="1" t="s">
        <v>35</v>
      </c>
      <c r="R413" s="1" t="s">
        <v>36</v>
      </c>
      <c r="S413" s="1" t="s">
        <v>592</v>
      </c>
      <c r="T413" s="1" t="s">
        <v>37</v>
      </c>
      <c r="U413" s="1" t="s">
        <v>38</v>
      </c>
      <c r="V413" s="1" t="s">
        <v>39</v>
      </c>
    </row>
    <row r="414" spans="1:22" x14ac:dyDescent="0.2">
      <c r="A414" s="7">
        <v>-198.18</v>
      </c>
      <c r="B414" s="1" t="s">
        <v>20</v>
      </c>
      <c r="C414" s="1" t="s">
        <v>21</v>
      </c>
      <c r="D414" s="1" t="s">
        <v>200</v>
      </c>
      <c r="E414" s="1" t="s">
        <v>23</v>
      </c>
      <c r="F414" s="1" t="s">
        <v>590</v>
      </c>
      <c r="G414" s="1" t="s">
        <v>25</v>
      </c>
      <c r="H414" s="1" t="s">
        <v>26</v>
      </c>
      <c r="I414" s="1" t="s">
        <v>896</v>
      </c>
      <c r="J414" s="1" t="s">
        <v>28</v>
      </c>
      <c r="K414" s="1" t="s">
        <v>592</v>
      </c>
      <c r="L414" s="1" t="s">
        <v>593</v>
      </c>
      <c r="M414" s="1" t="s">
        <v>897</v>
      </c>
      <c r="N414" s="1" t="s">
        <v>32</v>
      </c>
      <c r="O414" s="1" t="s">
        <v>33</v>
      </c>
      <c r="P414" s="1" t="s">
        <v>34</v>
      </c>
      <c r="Q414" s="1" t="s">
        <v>35</v>
      </c>
      <c r="R414" s="1" t="s">
        <v>36</v>
      </c>
      <c r="S414" s="1" t="s">
        <v>592</v>
      </c>
      <c r="T414" s="1" t="s">
        <v>37</v>
      </c>
      <c r="U414" s="1" t="s">
        <v>38</v>
      </c>
      <c r="V414" s="1" t="s">
        <v>39</v>
      </c>
    </row>
    <row r="415" spans="1:22" x14ac:dyDescent="0.2">
      <c r="A415" s="7">
        <v>470</v>
      </c>
      <c r="B415" s="1" t="s">
        <v>20</v>
      </c>
      <c r="C415" s="1" t="s">
        <v>21</v>
      </c>
      <c r="D415" s="1" t="s">
        <v>22</v>
      </c>
      <c r="E415" s="1" t="s">
        <v>23</v>
      </c>
      <c r="F415" s="1" t="s">
        <v>590</v>
      </c>
      <c r="G415" s="1" t="s">
        <v>25</v>
      </c>
      <c r="H415" s="1" t="s">
        <v>26</v>
      </c>
      <c r="I415" s="1" t="s">
        <v>898</v>
      </c>
      <c r="J415" s="1" t="s">
        <v>28</v>
      </c>
      <c r="K415" s="1" t="s">
        <v>592</v>
      </c>
      <c r="L415" s="1" t="s">
        <v>593</v>
      </c>
      <c r="M415" s="1" t="s">
        <v>899</v>
      </c>
      <c r="N415" s="1" t="s">
        <v>32</v>
      </c>
      <c r="O415" s="1" t="s">
        <v>33</v>
      </c>
      <c r="P415" s="1" t="s">
        <v>34</v>
      </c>
      <c r="Q415" s="1" t="s">
        <v>35</v>
      </c>
      <c r="R415" s="1" t="s">
        <v>36</v>
      </c>
      <c r="S415" s="1" t="s">
        <v>592</v>
      </c>
      <c r="T415" s="1" t="s">
        <v>37</v>
      </c>
      <c r="U415" s="1" t="s">
        <v>38</v>
      </c>
      <c r="V415" s="1" t="s">
        <v>39</v>
      </c>
    </row>
    <row r="416" spans="1:22" x14ac:dyDescent="0.2">
      <c r="A416" s="7">
        <v>-198.18</v>
      </c>
      <c r="B416" s="1" t="s">
        <v>20</v>
      </c>
      <c r="C416" s="1" t="s">
        <v>21</v>
      </c>
      <c r="D416" s="1" t="s">
        <v>200</v>
      </c>
      <c r="E416" s="1" t="s">
        <v>23</v>
      </c>
      <c r="F416" s="1" t="s">
        <v>590</v>
      </c>
      <c r="G416" s="1" t="s">
        <v>25</v>
      </c>
      <c r="H416" s="1" t="s">
        <v>26</v>
      </c>
      <c r="I416" s="1" t="s">
        <v>900</v>
      </c>
      <c r="J416" s="1" t="s">
        <v>136</v>
      </c>
      <c r="K416" s="1" t="s">
        <v>592</v>
      </c>
      <c r="L416" s="1" t="s">
        <v>593</v>
      </c>
      <c r="M416" s="1" t="s">
        <v>901</v>
      </c>
      <c r="N416" s="1" t="s">
        <v>32</v>
      </c>
      <c r="O416" s="1" t="s">
        <v>33</v>
      </c>
      <c r="P416" s="1" t="s">
        <v>34</v>
      </c>
      <c r="Q416" s="1" t="s">
        <v>35</v>
      </c>
      <c r="R416" s="1" t="s">
        <v>36</v>
      </c>
      <c r="S416" s="1" t="s">
        <v>592</v>
      </c>
      <c r="T416" s="1" t="s">
        <v>37</v>
      </c>
      <c r="U416" s="1" t="s">
        <v>38</v>
      </c>
      <c r="V416" s="1" t="s">
        <v>39</v>
      </c>
    </row>
    <row r="417" spans="1:22" x14ac:dyDescent="0.2">
      <c r="A417" s="7">
        <v>-198.18</v>
      </c>
      <c r="B417" s="1" t="s">
        <v>20</v>
      </c>
      <c r="C417" s="1" t="s">
        <v>21</v>
      </c>
      <c r="D417" s="1" t="s">
        <v>200</v>
      </c>
      <c r="E417" s="1" t="s">
        <v>23</v>
      </c>
      <c r="F417" s="1" t="s">
        <v>590</v>
      </c>
      <c r="G417" s="1" t="s">
        <v>25</v>
      </c>
      <c r="H417" s="1" t="s">
        <v>26</v>
      </c>
      <c r="I417" s="1" t="s">
        <v>902</v>
      </c>
      <c r="J417" s="1" t="s">
        <v>136</v>
      </c>
      <c r="K417" s="1" t="s">
        <v>592</v>
      </c>
      <c r="L417" s="1" t="s">
        <v>593</v>
      </c>
      <c r="M417" s="1" t="s">
        <v>903</v>
      </c>
      <c r="N417" s="1" t="s">
        <v>32</v>
      </c>
      <c r="O417" s="1" t="s">
        <v>33</v>
      </c>
      <c r="P417" s="1" t="s">
        <v>34</v>
      </c>
      <c r="Q417" s="1" t="s">
        <v>35</v>
      </c>
      <c r="R417" s="1" t="s">
        <v>36</v>
      </c>
      <c r="S417" s="1" t="s">
        <v>592</v>
      </c>
      <c r="T417" s="1" t="s">
        <v>37</v>
      </c>
      <c r="U417" s="1" t="s">
        <v>38</v>
      </c>
      <c r="V417" s="1" t="s">
        <v>39</v>
      </c>
    </row>
    <row r="418" spans="1:22" x14ac:dyDescent="0.2">
      <c r="A418" s="7">
        <v>198.18</v>
      </c>
      <c r="B418" s="1" t="s">
        <v>20</v>
      </c>
      <c r="C418" s="1" t="s">
        <v>21</v>
      </c>
      <c r="D418" s="1" t="s">
        <v>22</v>
      </c>
      <c r="E418" s="1" t="s">
        <v>23</v>
      </c>
      <c r="F418" s="1" t="s">
        <v>590</v>
      </c>
      <c r="G418" s="1" t="s">
        <v>25</v>
      </c>
      <c r="H418" s="1" t="s">
        <v>26</v>
      </c>
      <c r="I418" s="1" t="s">
        <v>904</v>
      </c>
      <c r="J418" s="1" t="s">
        <v>136</v>
      </c>
      <c r="K418" s="1" t="s">
        <v>592</v>
      </c>
      <c r="L418" s="1" t="s">
        <v>593</v>
      </c>
      <c r="M418" s="1" t="s">
        <v>905</v>
      </c>
      <c r="N418" s="1" t="s">
        <v>32</v>
      </c>
      <c r="O418" s="1" t="s">
        <v>33</v>
      </c>
      <c r="P418" s="1" t="s">
        <v>34</v>
      </c>
      <c r="Q418" s="1" t="s">
        <v>35</v>
      </c>
      <c r="R418" s="1" t="s">
        <v>36</v>
      </c>
      <c r="S418" s="1" t="s">
        <v>592</v>
      </c>
      <c r="T418" s="1" t="s">
        <v>37</v>
      </c>
      <c r="U418" s="1" t="s">
        <v>38</v>
      </c>
      <c r="V418" s="1" t="s">
        <v>39</v>
      </c>
    </row>
    <row r="419" spans="1:22" x14ac:dyDescent="0.2">
      <c r="A419" s="7">
        <v>470</v>
      </c>
      <c r="B419" s="1" t="s">
        <v>20</v>
      </c>
      <c r="C419" s="1" t="s">
        <v>21</v>
      </c>
      <c r="D419" s="1" t="s">
        <v>22</v>
      </c>
      <c r="E419" s="1" t="s">
        <v>23</v>
      </c>
      <c r="F419" s="1" t="s">
        <v>590</v>
      </c>
      <c r="G419" s="1" t="s">
        <v>25</v>
      </c>
      <c r="H419" s="1" t="s">
        <v>26</v>
      </c>
      <c r="I419" s="1" t="s">
        <v>906</v>
      </c>
      <c r="J419" s="1" t="s">
        <v>28</v>
      </c>
      <c r="K419" s="1" t="s">
        <v>592</v>
      </c>
      <c r="L419" s="1" t="s">
        <v>593</v>
      </c>
      <c r="M419" s="1" t="s">
        <v>907</v>
      </c>
      <c r="N419" s="1" t="s">
        <v>32</v>
      </c>
      <c r="O419" s="1" t="s">
        <v>33</v>
      </c>
      <c r="P419" s="1" t="s">
        <v>34</v>
      </c>
      <c r="Q419" s="1" t="s">
        <v>35</v>
      </c>
      <c r="R419" s="1" t="s">
        <v>36</v>
      </c>
      <c r="S419" s="1" t="s">
        <v>592</v>
      </c>
      <c r="T419" s="1" t="s">
        <v>37</v>
      </c>
      <c r="U419" s="1" t="s">
        <v>38</v>
      </c>
      <c r="V419" s="1" t="s">
        <v>39</v>
      </c>
    </row>
    <row r="420" spans="1:22" x14ac:dyDescent="0.2">
      <c r="A420" s="7">
        <v>200</v>
      </c>
      <c r="B420" s="1" t="s">
        <v>20</v>
      </c>
      <c r="C420" s="1" t="s">
        <v>21</v>
      </c>
      <c r="D420" s="1" t="s">
        <v>22</v>
      </c>
      <c r="E420" s="1" t="s">
        <v>23</v>
      </c>
      <c r="F420" s="1" t="s">
        <v>590</v>
      </c>
      <c r="G420" s="1" t="s">
        <v>25</v>
      </c>
      <c r="H420" s="1" t="s">
        <v>26</v>
      </c>
      <c r="I420" s="1" t="s">
        <v>908</v>
      </c>
      <c r="J420" s="1" t="s">
        <v>28</v>
      </c>
      <c r="K420" s="1" t="s">
        <v>592</v>
      </c>
      <c r="L420" s="1" t="s">
        <v>593</v>
      </c>
      <c r="M420" s="1" t="s">
        <v>909</v>
      </c>
      <c r="N420" s="1" t="s">
        <v>32</v>
      </c>
      <c r="O420" s="1" t="s">
        <v>33</v>
      </c>
      <c r="P420" s="1" t="s">
        <v>34</v>
      </c>
      <c r="Q420" s="1" t="s">
        <v>35</v>
      </c>
      <c r="R420" s="1" t="s">
        <v>36</v>
      </c>
      <c r="S420" s="1" t="s">
        <v>592</v>
      </c>
      <c r="T420" s="1" t="s">
        <v>37</v>
      </c>
      <c r="U420" s="1" t="s">
        <v>38</v>
      </c>
      <c r="V420" s="1" t="s">
        <v>39</v>
      </c>
    </row>
    <row r="421" spans="1:22" x14ac:dyDescent="0.2">
      <c r="A421" s="7">
        <v>200</v>
      </c>
      <c r="B421" s="1" t="s">
        <v>20</v>
      </c>
      <c r="C421" s="1" t="s">
        <v>21</v>
      </c>
      <c r="D421" s="1" t="s">
        <v>22</v>
      </c>
      <c r="E421" s="1" t="s">
        <v>23</v>
      </c>
      <c r="F421" s="1" t="s">
        <v>590</v>
      </c>
      <c r="G421" s="1" t="s">
        <v>25</v>
      </c>
      <c r="H421" s="1" t="s">
        <v>26</v>
      </c>
      <c r="I421" s="1" t="s">
        <v>910</v>
      </c>
      <c r="J421" s="1" t="s">
        <v>28</v>
      </c>
      <c r="K421" s="1" t="s">
        <v>592</v>
      </c>
      <c r="L421" s="1" t="s">
        <v>593</v>
      </c>
      <c r="M421" s="1" t="s">
        <v>911</v>
      </c>
      <c r="N421" s="1" t="s">
        <v>32</v>
      </c>
      <c r="O421" s="1" t="s">
        <v>33</v>
      </c>
      <c r="P421" s="1" t="s">
        <v>34</v>
      </c>
      <c r="Q421" s="1" t="s">
        <v>35</v>
      </c>
      <c r="R421" s="1" t="s">
        <v>81</v>
      </c>
      <c r="S421" s="1" t="s">
        <v>592</v>
      </c>
      <c r="T421" s="1" t="s">
        <v>37</v>
      </c>
      <c r="U421" s="1" t="s">
        <v>38</v>
      </c>
      <c r="V421" s="1" t="s">
        <v>39</v>
      </c>
    </row>
    <row r="422" spans="1:22" x14ac:dyDescent="0.2">
      <c r="A422" s="7">
        <v>198.18</v>
      </c>
      <c r="B422" s="1" t="s">
        <v>42</v>
      </c>
      <c r="C422" s="1" t="s">
        <v>21</v>
      </c>
      <c r="D422" s="1" t="s">
        <v>22</v>
      </c>
      <c r="E422" s="1" t="s">
        <v>23</v>
      </c>
      <c r="F422" s="1" t="s">
        <v>590</v>
      </c>
      <c r="G422" s="1" t="s">
        <v>25</v>
      </c>
      <c r="H422" s="1" t="s">
        <v>26</v>
      </c>
      <c r="I422" s="1" t="s">
        <v>912</v>
      </c>
      <c r="J422" s="1" t="s">
        <v>28</v>
      </c>
      <c r="K422" s="1" t="s">
        <v>592</v>
      </c>
      <c r="L422" s="1" t="s">
        <v>593</v>
      </c>
      <c r="M422" s="1" t="s">
        <v>913</v>
      </c>
      <c r="N422" s="1" t="s">
        <v>32</v>
      </c>
      <c r="O422" s="1" t="s">
        <v>33</v>
      </c>
      <c r="P422" s="1" t="s">
        <v>34</v>
      </c>
      <c r="Q422" s="1" t="s">
        <v>35</v>
      </c>
      <c r="R422" s="1" t="s">
        <v>36</v>
      </c>
      <c r="S422" s="1" t="s">
        <v>592</v>
      </c>
      <c r="T422" s="1" t="s">
        <v>37</v>
      </c>
      <c r="U422" s="1" t="s">
        <v>38</v>
      </c>
      <c r="V422" s="1" t="s">
        <v>39</v>
      </c>
    </row>
    <row r="423" spans="1:22" x14ac:dyDescent="0.2">
      <c r="A423" s="7">
        <v>198.18</v>
      </c>
      <c r="B423" s="1" t="s">
        <v>20</v>
      </c>
      <c r="C423" s="1" t="s">
        <v>21</v>
      </c>
      <c r="D423" s="1" t="s">
        <v>22</v>
      </c>
      <c r="E423" s="1" t="s">
        <v>23</v>
      </c>
      <c r="F423" s="1" t="s">
        <v>590</v>
      </c>
      <c r="G423" s="1" t="s">
        <v>25</v>
      </c>
      <c r="H423" s="1" t="s">
        <v>26</v>
      </c>
      <c r="I423" s="1" t="s">
        <v>914</v>
      </c>
      <c r="J423" s="1" t="s">
        <v>28</v>
      </c>
      <c r="K423" s="1" t="s">
        <v>592</v>
      </c>
      <c r="L423" s="1" t="s">
        <v>593</v>
      </c>
      <c r="M423" s="1" t="s">
        <v>915</v>
      </c>
      <c r="N423" s="1" t="s">
        <v>32</v>
      </c>
      <c r="O423" s="1" t="s">
        <v>33</v>
      </c>
      <c r="P423" s="1" t="s">
        <v>34</v>
      </c>
      <c r="Q423" s="1" t="s">
        <v>35</v>
      </c>
      <c r="R423" s="1" t="s">
        <v>36</v>
      </c>
      <c r="S423" s="1" t="s">
        <v>592</v>
      </c>
      <c r="T423" s="1" t="s">
        <v>37</v>
      </c>
      <c r="U423" s="1" t="s">
        <v>38</v>
      </c>
      <c r="V423" s="1" t="s">
        <v>39</v>
      </c>
    </row>
    <row r="424" spans="1:22" x14ac:dyDescent="0.2">
      <c r="A424" s="7">
        <v>198.18</v>
      </c>
      <c r="B424" s="1" t="s">
        <v>20</v>
      </c>
      <c r="C424" s="1" t="s">
        <v>21</v>
      </c>
      <c r="D424" s="1" t="s">
        <v>22</v>
      </c>
      <c r="E424" s="1" t="s">
        <v>23</v>
      </c>
      <c r="F424" s="1" t="s">
        <v>590</v>
      </c>
      <c r="G424" s="1" t="s">
        <v>25</v>
      </c>
      <c r="H424" s="1" t="s">
        <v>26</v>
      </c>
      <c r="I424" s="1" t="s">
        <v>916</v>
      </c>
      <c r="J424" s="1" t="s">
        <v>28</v>
      </c>
      <c r="K424" s="1" t="s">
        <v>592</v>
      </c>
      <c r="L424" s="1" t="s">
        <v>593</v>
      </c>
      <c r="M424" s="1" t="s">
        <v>917</v>
      </c>
      <c r="N424" s="1" t="s">
        <v>32</v>
      </c>
      <c r="O424" s="1" t="s">
        <v>33</v>
      </c>
      <c r="P424" s="1" t="s">
        <v>34</v>
      </c>
      <c r="Q424" s="1" t="s">
        <v>35</v>
      </c>
      <c r="R424" s="1" t="s">
        <v>36</v>
      </c>
      <c r="S424" s="1" t="s">
        <v>592</v>
      </c>
      <c r="T424" s="1" t="s">
        <v>37</v>
      </c>
      <c r="U424" s="1" t="s">
        <v>38</v>
      </c>
      <c r="V424" s="1" t="s">
        <v>39</v>
      </c>
    </row>
    <row r="425" spans="1:22" x14ac:dyDescent="0.2">
      <c r="A425" s="7">
        <v>198.18</v>
      </c>
      <c r="B425" s="1" t="s">
        <v>20</v>
      </c>
      <c r="C425" s="1" t="s">
        <v>21</v>
      </c>
      <c r="D425" s="1" t="s">
        <v>22</v>
      </c>
      <c r="E425" s="1" t="s">
        <v>23</v>
      </c>
      <c r="F425" s="1" t="s">
        <v>590</v>
      </c>
      <c r="G425" s="1" t="s">
        <v>25</v>
      </c>
      <c r="H425" s="1" t="s">
        <v>26</v>
      </c>
      <c r="I425" s="1" t="s">
        <v>918</v>
      </c>
      <c r="J425" s="1" t="s">
        <v>28</v>
      </c>
      <c r="K425" s="1" t="s">
        <v>592</v>
      </c>
      <c r="L425" s="1" t="s">
        <v>593</v>
      </c>
      <c r="M425" s="1" t="s">
        <v>919</v>
      </c>
      <c r="N425" s="1" t="s">
        <v>32</v>
      </c>
      <c r="O425" s="1" t="s">
        <v>33</v>
      </c>
      <c r="P425" s="1" t="s">
        <v>34</v>
      </c>
      <c r="Q425" s="1" t="s">
        <v>35</v>
      </c>
      <c r="R425" s="1" t="s">
        <v>36</v>
      </c>
      <c r="S425" s="1" t="s">
        <v>592</v>
      </c>
      <c r="T425" s="1" t="s">
        <v>37</v>
      </c>
      <c r="U425" s="1" t="s">
        <v>38</v>
      </c>
      <c r="V425" s="1" t="s">
        <v>39</v>
      </c>
    </row>
    <row r="426" spans="1:22" x14ac:dyDescent="0.2">
      <c r="A426" s="7">
        <v>198.18</v>
      </c>
      <c r="B426" s="1" t="s">
        <v>20</v>
      </c>
      <c r="C426" s="1" t="s">
        <v>21</v>
      </c>
      <c r="D426" s="1" t="s">
        <v>22</v>
      </c>
      <c r="E426" s="1" t="s">
        <v>23</v>
      </c>
      <c r="F426" s="1" t="s">
        <v>590</v>
      </c>
      <c r="G426" s="1" t="s">
        <v>25</v>
      </c>
      <c r="H426" s="1" t="s">
        <v>26</v>
      </c>
      <c r="I426" s="1" t="s">
        <v>920</v>
      </c>
      <c r="J426" s="1" t="s">
        <v>28</v>
      </c>
      <c r="K426" s="1" t="s">
        <v>592</v>
      </c>
      <c r="L426" s="1" t="s">
        <v>593</v>
      </c>
      <c r="M426" s="1" t="s">
        <v>921</v>
      </c>
      <c r="N426" s="1" t="s">
        <v>32</v>
      </c>
      <c r="O426" s="1" t="s">
        <v>33</v>
      </c>
      <c r="P426" s="1" t="s">
        <v>34</v>
      </c>
      <c r="Q426" s="1" t="s">
        <v>35</v>
      </c>
      <c r="R426" s="1" t="s">
        <v>193</v>
      </c>
      <c r="S426" s="1" t="s">
        <v>592</v>
      </c>
      <c r="T426" s="1" t="s">
        <v>37</v>
      </c>
      <c r="U426" s="1" t="s">
        <v>38</v>
      </c>
      <c r="V426" s="1" t="s">
        <v>39</v>
      </c>
    </row>
    <row r="427" spans="1:22" x14ac:dyDescent="0.2">
      <c r="A427" s="7">
        <v>198.18</v>
      </c>
      <c r="B427" s="1" t="s">
        <v>20</v>
      </c>
      <c r="C427" s="1" t="s">
        <v>21</v>
      </c>
      <c r="D427" s="1" t="s">
        <v>22</v>
      </c>
      <c r="E427" s="1" t="s">
        <v>23</v>
      </c>
      <c r="F427" s="1" t="s">
        <v>590</v>
      </c>
      <c r="G427" s="1" t="s">
        <v>25</v>
      </c>
      <c r="H427" s="1" t="s">
        <v>26</v>
      </c>
      <c r="I427" s="1" t="s">
        <v>922</v>
      </c>
      <c r="J427" s="1" t="s">
        <v>28</v>
      </c>
      <c r="K427" s="1" t="s">
        <v>592</v>
      </c>
      <c r="L427" s="1" t="s">
        <v>593</v>
      </c>
      <c r="M427" s="1" t="s">
        <v>923</v>
      </c>
      <c r="N427" s="1" t="s">
        <v>32</v>
      </c>
      <c r="O427" s="1" t="s">
        <v>33</v>
      </c>
      <c r="P427" s="1" t="s">
        <v>34</v>
      </c>
      <c r="Q427" s="1" t="s">
        <v>35</v>
      </c>
      <c r="R427" s="1" t="s">
        <v>36</v>
      </c>
      <c r="S427" s="1" t="s">
        <v>163</v>
      </c>
      <c r="T427" s="1" t="s">
        <v>37</v>
      </c>
      <c r="U427" s="1" t="s">
        <v>38</v>
      </c>
      <c r="V427" s="1" t="s">
        <v>39</v>
      </c>
    </row>
    <row r="428" spans="1:22" x14ac:dyDescent="0.2">
      <c r="A428" s="7">
        <v>198.18</v>
      </c>
      <c r="B428" s="1" t="s">
        <v>20</v>
      </c>
      <c r="C428" s="1" t="s">
        <v>21</v>
      </c>
      <c r="D428" s="1" t="s">
        <v>22</v>
      </c>
      <c r="E428" s="1" t="s">
        <v>23</v>
      </c>
      <c r="F428" s="1" t="s">
        <v>590</v>
      </c>
      <c r="G428" s="1" t="s">
        <v>25</v>
      </c>
      <c r="H428" s="1" t="s">
        <v>26</v>
      </c>
      <c r="I428" s="1" t="s">
        <v>924</v>
      </c>
      <c r="J428" s="1" t="s">
        <v>28</v>
      </c>
      <c r="K428" s="1" t="s">
        <v>592</v>
      </c>
      <c r="L428" s="1" t="s">
        <v>593</v>
      </c>
      <c r="M428" s="1" t="s">
        <v>925</v>
      </c>
      <c r="N428" s="1" t="s">
        <v>32</v>
      </c>
      <c r="O428" s="1" t="s">
        <v>33</v>
      </c>
      <c r="P428" s="1" t="s">
        <v>34</v>
      </c>
      <c r="Q428" s="1" t="s">
        <v>35</v>
      </c>
      <c r="R428" s="1" t="s">
        <v>49</v>
      </c>
      <c r="S428" s="1" t="s">
        <v>592</v>
      </c>
      <c r="T428" s="1" t="s">
        <v>37</v>
      </c>
      <c r="U428" s="1" t="s">
        <v>38</v>
      </c>
      <c r="V428" s="1" t="s">
        <v>39</v>
      </c>
    </row>
    <row r="429" spans="1:22" x14ac:dyDescent="0.2">
      <c r="A429" s="7">
        <v>470</v>
      </c>
      <c r="B429" s="1" t="s">
        <v>20</v>
      </c>
      <c r="C429" s="1" t="s">
        <v>21</v>
      </c>
      <c r="D429" s="1" t="s">
        <v>22</v>
      </c>
      <c r="E429" s="1" t="s">
        <v>23</v>
      </c>
      <c r="F429" s="1" t="s">
        <v>590</v>
      </c>
      <c r="G429" s="1" t="s">
        <v>25</v>
      </c>
      <c r="H429" s="1" t="s">
        <v>26</v>
      </c>
      <c r="I429" s="1" t="s">
        <v>926</v>
      </c>
      <c r="J429" s="1" t="s">
        <v>28</v>
      </c>
      <c r="K429" s="1" t="s">
        <v>592</v>
      </c>
      <c r="L429" s="1" t="s">
        <v>593</v>
      </c>
      <c r="M429" s="1" t="s">
        <v>927</v>
      </c>
      <c r="N429" s="1" t="s">
        <v>32</v>
      </c>
      <c r="O429" s="1" t="s">
        <v>33</v>
      </c>
      <c r="P429" s="1" t="s">
        <v>34</v>
      </c>
      <c r="Q429" s="1" t="s">
        <v>35</v>
      </c>
      <c r="R429" s="1" t="s">
        <v>81</v>
      </c>
      <c r="S429" s="1" t="s">
        <v>592</v>
      </c>
      <c r="T429" s="1" t="s">
        <v>37</v>
      </c>
      <c r="U429" s="1" t="s">
        <v>38</v>
      </c>
      <c r="V429" s="1" t="s">
        <v>39</v>
      </c>
    </row>
    <row r="430" spans="1:22" x14ac:dyDescent="0.2">
      <c r="A430" s="7">
        <v>200</v>
      </c>
      <c r="B430" s="1" t="s">
        <v>20</v>
      </c>
      <c r="C430" s="1" t="s">
        <v>21</v>
      </c>
      <c r="D430" s="1" t="s">
        <v>22</v>
      </c>
      <c r="E430" s="1" t="s">
        <v>23</v>
      </c>
      <c r="F430" s="1" t="s">
        <v>590</v>
      </c>
      <c r="G430" s="1" t="s">
        <v>25</v>
      </c>
      <c r="H430" s="1" t="s">
        <v>26</v>
      </c>
      <c r="I430" s="1" t="s">
        <v>928</v>
      </c>
      <c r="J430" s="1" t="s">
        <v>28</v>
      </c>
      <c r="K430" s="1" t="s">
        <v>592</v>
      </c>
      <c r="L430" s="1" t="s">
        <v>593</v>
      </c>
      <c r="M430" s="1" t="s">
        <v>929</v>
      </c>
      <c r="N430" s="1" t="s">
        <v>32</v>
      </c>
      <c r="O430" s="1" t="s">
        <v>33</v>
      </c>
      <c r="P430" s="1" t="s">
        <v>34</v>
      </c>
      <c r="Q430" s="1" t="s">
        <v>35</v>
      </c>
      <c r="R430" s="1" t="s">
        <v>81</v>
      </c>
      <c r="S430" s="1" t="s">
        <v>592</v>
      </c>
      <c r="T430" s="1" t="s">
        <v>37</v>
      </c>
      <c r="U430" s="1" t="s">
        <v>38</v>
      </c>
      <c r="V430" s="1" t="s">
        <v>39</v>
      </c>
    </row>
    <row r="431" spans="1:22" x14ac:dyDescent="0.2">
      <c r="A431" s="7">
        <v>198.18</v>
      </c>
      <c r="B431" s="1" t="s">
        <v>20</v>
      </c>
      <c r="D431" s="1" t="s">
        <v>120</v>
      </c>
      <c r="G431" s="1" t="s">
        <v>25</v>
      </c>
      <c r="H431" s="1" t="s">
        <v>26</v>
      </c>
      <c r="I431" s="1" t="s">
        <v>930</v>
      </c>
      <c r="J431" s="1" t="s">
        <v>28</v>
      </c>
      <c r="K431" s="1" t="s">
        <v>592</v>
      </c>
      <c r="L431" s="1" t="s">
        <v>593</v>
      </c>
      <c r="M431" s="1" t="s">
        <v>931</v>
      </c>
      <c r="N431" s="1" t="s">
        <v>32</v>
      </c>
      <c r="O431" s="1" t="s">
        <v>123</v>
      </c>
      <c r="P431" s="1" t="s">
        <v>124</v>
      </c>
      <c r="Q431" s="1" t="s">
        <v>35</v>
      </c>
      <c r="R431" s="1" t="s">
        <v>193</v>
      </c>
      <c r="S431" s="1" t="s">
        <v>592</v>
      </c>
      <c r="T431" s="1" t="s">
        <v>125</v>
      </c>
      <c r="U431" s="1" t="s">
        <v>125</v>
      </c>
      <c r="V431" s="1" t="s">
        <v>39</v>
      </c>
    </row>
    <row r="432" spans="1:22" x14ac:dyDescent="0.2">
      <c r="A432" s="7">
        <v>198.18</v>
      </c>
      <c r="B432" s="1" t="s">
        <v>20</v>
      </c>
      <c r="C432" s="1" t="s">
        <v>21</v>
      </c>
      <c r="D432" s="1" t="s">
        <v>22</v>
      </c>
      <c r="E432" s="1" t="s">
        <v>23</v>
      </c>
      <c r="F432" s="1" t="s">
        <v>590</v>
      </c>
      <c r="G432" s="1" t="s">
        <v>25</v>
      </c>
      <c r="H432" s="1" t="s">
        <v>26</v>
      </c>
      <c r="I432" s="1" t="s">
        <v>932</v>
      </c>
      <c r="J432" s="1" t="s">
        <v>28</v>
      </c>
      <c r="K432" s="1" t="s">
        <v>592</v>
      </c>
      <c r="L432" s="1" t="s">
        <v>593</v>
      </c>
      <c r="M432" s="1" t="s">
        <v>933</v>
      </c>
      <c r="N432" s="1" t="s">
        <v>32</v>
      </c>
      <c r="O432" s="1" t="s">
        <v>33</v>
      </c>
      <c r="P432" s="1" t="s">
        <v>34</v>
      </c>
      <c r="Q432" s="1" t="s">
        <v>35</v>
      </c>
      <c r="R432" s="1" t="s">
        <v>49</v>
      </c>
      <c r="S432" s="1" t="s">
        <v>592</v>
      </c>
      <c r="T432" s="1" t="s">
        <v>37</v>
      </c>
      <c r="U432" s="1" t="s">
        <v>38</v>
      </c>
      <c r="V432" s="1" t="s">
        <v>39</v>
      </c>
    </row>
    <row r="433" spans="1:22" x14ac:dyDescent="0.2">
      <c r="A433" s="7">
        <v>500</v>
      </c>
      <c r="B433" s="1" t="s">
        <v>20</v>
      </c>
      <c r="C433" s="1" t="s">
        <v>21</v>
      </c>
      <c r="D433" s="1" t="s">
        <v>22</v>
      </c>
      <c r="E433" s="1" t="s">
        <v>23</v>
      </c>
      <c r="F433" s="1" t="s">
        <v>590</v>
      </c>
      <c r="G433" s="1" t="s">
        <v>25</v>
      </c>
      <c r="H433" s="1" t="s">
        <v>26</v>
      </c>
      <c r="I433" s="1" t="s">
        <v>934</v>
      </c>
      <c r="J433" s="1" t="s">
        <v>28</v>
      </c>
      <c r="K433" s="1" t="s">
        <v>592</v>
      </c>
      <c r="L433" s="1" t="s">
        <v>593</v>
      </c>
      <c r="M433" s="1" t="s">
        <v>935</v>
      </c>
      <c r="N433" s="1" t="s">
        <v>32</v>
      </c>
      <c r="O433" s="1" t="s">
        <v>33</v>
      </c>
      <c r="P433" s="1" t="s">
        <v>34</v>
      </c>
      <c r="Q433" s="1" t="s">
        <v>35</v>
      </c>
      <c r="R433" s="1" t="s">
        <v>36</v>
      </c>
      <c r="S433" s="1" t="s">
        <v>592</v>
      </c>
      <c r="T433" s="1" t="s">
        <v>37</v>
      </c>
      <c r="U433" s="1" t="s">
        <v>38</v>
      </c>
      <c r="V433" s="1" t="s">
        <v>39</v>
      </c>
    </row>
    <row r="434" spans="1:22" x14ac:dyDescent="0.2">
      <c r="A434" s="7">
        <v>198.18</v>
      </c>
      <c r="B434" s="1" t="s">
        <v>20</v>
      </c>
      <c r="C434" s="1" t="s">
        <v>21</v>
      </c>
      <c r="D434" s="1" t="s">
        <v>22</v>
      </c>
      <c r="E434" s="1" t="s">
        <v>23</v>
      </c>
      <c r="F434" s="1" t="s">
        <v>590</v>
      </c>
      <c r="G434" s="1" t="s">
        <v>25</v>
      </c>
      <c r="H434" s="1" t="s">
        <v>26</v>
      </c>
      <c r="I434" s="1" t="s">
        <v>936</v>
      </c>
      <c r="J434" s="1" t="s">
        <v>28</v>
      </c>
      <c r="K434" s="1" t="s">
        <v>592</v>
      </c>
      <c r="L434" s="1" t="s">
        <v>593</v>
      </c>
      <c r="M434" s="1" t="s">
        <v>937</v>
      </c>
      <c r="N434" s="1" t="s">
        <v>32</v>
      </c>
      <c r="O434" s="1" t="s">
        <v>33</v>
      </c>
      <c r="P434" s="1" t="s">
        <v>34</v>
      </c>
      <c r="Q434" s="1" t="s">
        <v>35</v>
      </c>
      <c r="R434" s="1" t="s">
        <v>49</v>
      </c>
      <c r="S434" s="1" t="s">
        <v>592</v>
      </c>
      <c r="T434" s="1" t="s">
        <v>37</v>
      </c>
      <c r="U434" s="1" t="s">
        <v>38</v>
      </c>
      <c r="V434" s="1" t="s">
        <v>39</v>
      </c>
    </row>
    <row r="435" spans="1:22" x14ac:dyDescent="0.2">
      <c r="A435" s="7">
        <v>198.18</v>
      </c>
      <c r="B435" s="1" t="s">
        <v>20</v>
      </c>
      <c r="D435" s="1" t="s">
        <v>120</v>
      </c>
      <c r="G435" s="1" t="s">
        <v>140</v>
      </c>
      <c r="H435" s="1" t="s">
        <v>26</v>
      </c>
      <c r="I435" s="1" t="s">
        <v>938</v>
      </c>
      <c r="J435" s="1" t="s">
        <v>28</v>
      </c>
      <c r="K435" s="1" t="s">
        <v>592</v>
      </c>
      <c r="L435" s="1" t="s">
        <v>593</v>
      </c>
      <c r="M435" s="1" t="s">
        <v>939</v>
      </c>
      <c r="N435" s="1" t="s">
        <v>32</v>
      </c>
      <c r="O435" s="1" t="s">
        <v>143</v>
      </c>
      <c r="P435" s="1" t="s">
        <v>124</v>
      </c>
      <c r="Q435" s="1" t="s">
        <v>35</v>
      </c>
      <c r="R435" s="1" t="s">
        <v>49</v>
      </c>
      <c r="S435" s="1" t="s">
        <v>592</v>
      </c>
      <c r="T435" s="1" t="s">
        <v>144</v>
      </c>
      <c r="U435" s="1" t="s">
        <v>145</v>
      </c>
      <c r="V435" s="1" t="s">
        <v>39</v>
      </c>
    </row>
    <row r="436" spans="1:22" x14ac:dyDescent="0.2">
      <c r="A436" s="7">
        <v>198.18</v>
      </c>
      <c r="B436" s="1" t="s">
        <v>20</v>
      </c>
      <c r="C436" s="1" t="s">
        <v>133</v>
      </c>
      <c r="D436" s="1" t="s">
        <v>120</v>
      </c>
      <c r="G436" s="1" t="s">
        <v>134</v>
      </c>
      <c r="H436" s="1" t="s">
        <v>26</v>
      </c>
      <c r="I436" s="1" t="s">
        <v>940</v>
      </c>
      <c r="J436" s="1" t="s">
        <v>136</v>
      </c>
      <c r="K436" s="1" t="s">
        <v>592</v>
      </c>
      <c r="L436" s="1" t="s">
        <v>593</v>
      </c>
      <c r="M436" s="1" t="s">
        <v>941</v>
      </c>
      <c r="N436" s="1" t="s">
        <v>32</v>
      </c>
      <c r="O436" s="1" t="s">
        <v>138</v>
      </c>
      <c r="P436" s="1" t="s">
        <v>124</v>
      </c>
      <c r="Q436" s="1" t="s">
        <v>35</v>
      </c>
      <c r="R436" s="1" t="s">
        <v>36</v>
      </c>
      <c r="S436" s="1" t="s">
        <v>592</v>
      </c>
      <c r="T436" s="1" t="s">
        <v>139</v>
      </c>
      <c r="U436" s="1" t="s">
        <v>139</v>
      </c>
      <c r="V436" s="1" t="s">
        <v>39</v>
      </c>
    </row>
    <row r="437" spans="1:22" x14ac:dyDescent="0.2">
      <c r="A437" s="7">
        <v>198.18</v>
      </c>
      <c r="B437" s="1" t="s">
        <v>20</v>
      </c>
      <c r="D437" s="1" t="s">
        <v>120</v>
      </c>
      <c r="G437" s="1" t="s">
        <v>140</v>
      </c>
      <c r="H437" s="1" t="s">
        <v>26</v>
      </c>
      <c r="I437" s="1" t="s">
        <v>942</v>
      </c>
      <c r="J437" s="1" t="s">
        <v>28</v>
      </c>
      <c r="K437" s="1" t="s">
        <v>592</v>
      </c>
      <c r="L437" s="1" t="s">
        <v>593</v>
      </c>
      <c r="M437" s="1" t="s">
        <v>943</v>
      </c>
      <c r="N437" s="1" t="s">
        <v>32</v>
      </c>
      <c r="O437" s="1" t="s">
        <v>143</v>
      </c>
      <c r="P437" s="1" t="s">
        <v>124</v>
      </c>
      <c r="Q437" s="1" t="s">
        <v>35</v>
      </c>
      <c r="R437" s="1" t="s">
        <v>36</v>
      </c>
      <c r="S437" s="1" t="s">
        <v>592</v>
      </c>
      <c r="T437" s="1" t="s">
        <v>144</v>
      </c>
      <c r="U437" s="1" t="s">
        <v>145</v>
      </c>
      <c r="V437" s="1" t="s">
        <v>39</v>
      </c>
    </row>
    <row r="438" spans="1:22" x14ac:dyDescent="0.2">
      <c r="A438" s="7">
        <v>198.18</v>
      </c>
      <c r="B438" s="1" t="s">
        <v>20</v>
      </c>
      <c r="D438" s="1" t="s">
        <v>120</v>
      </c>
      <c r="G438" s="1" t="s">
        <v>140</v>
      </c>
      <c r="H438" s="1" t="s">
        <v>26</v>
      </c>
      <c r="I438" s="1" t="s">
        <v>944</v>
      </c>
      <c r="J438" s="1" t="s">
        <v>28</v>
      </c>
      <c r="K438" s="1" t="s">
        <v>592</v>
      </c>
      <c r="L438" s="1" t="s">
        <v>593</v>
      </c>
      <c r="M438" s="1" t="s">
        <v>945</v>
      </c>
      <c r="N438" s="1" t="s">
        <v>32</v>
      </c>
      <c r="O438" s="1" t="s">
        <v>143</v>
      </c>
      <c r="P438" s="1" t="s">
        <v>124</v>
      </c>
      <c r="Q438" s="1" t="s">
        <v>35</v>
      </c>
      <c r="R438" s="1" t="s">
        <v>36</v>
      </c>
      <c r="S438" s="1" t="s">
        <v>592</v>
      </c>
      <c r="T438" s="1" t="s">
        <v>144</v>
      </c>
      <c r="U438" s="1" t="s">
        <v>145</v>
      </c>
      <c r="V438" s="1" t="s">
        <v>39</v>
      </c>
    </row>
    <row r="439" spans="1:22" x14ac:dyDescent="0.2">
      <c r="A439" s="7">
        <v>198.18</v>
      </c>
      <c r="B439" s="1" t="s">
        <v>20</v>
      </c>
      <c r="D439" s="1" t="s">
        <v>120</v>
      </c>
      <c r="G439" s="1" t="s">
        <v>140</v>
      </c>
      <c r="H439" s="1" t="s">
        <v>26</v>
      </c>
      <c r="I439" s="1" t="s">
        <v>946</v>
      </c>
      <c r="J439" s="1" t="s">
        <v>28</v>
      </c>
      <c r="K439" s="1" t="s">
        <v>592</v>
      </c>
      <c r="L439" s="1" t="s">
        <v>593</v>
      </c>
      <c r="M439" s="1" t="s">
        <v>947</v>
      </c>
      <c r="N439" s="1" t="s">
        <v>32</v>
      </c>
      <c r="O439" s="1" t="s">
        <v>143</v>
      </c>
      <c r="P439" s="1" t="s">
        <v>124</v>
      </c>
      <c r="Q439" s="1" t="s">
        <v>35</v>
      </c>
      <c r="R439" s="1" t="s">
        <v>36</v>
      </c>
      <c r="S439" s="1" t="s">
        <v>592</v>
      </c>
      <c r="T439" s="1" t="s">
        <v>144</v>
      </c>
      <c r="U439" s="1" t="s">
        <v>145</v>
      </c>
      <c r="V439" s="1" t="s">
        <v>39</v>
      </c>
    </row>
    <row r="440" spans="1:22" x14ac:dyDescent="0.2">
      <c r="A440" s="7">
        <v>198.18</v>
      </c>
      <c r="B440" s="1" t="s">
        <v>20</v>
      </c>
      <c r="C440" s="1" t="s">
        <v>21</v>
      </c>
      <c r="D440" s="1" t="s">
        <v>120</v>
      </c>
      <c r="G440" s="1" t="s">
        <v>25</v>
      </c>
      <c r="H440" s="1" t="s">
        <v>26</v>
      </c>
      <c r="I440" s="1" t="s">
        <v>948</v>
      </c>
      <c r="J440" s="1" t="s">
        <v>28</v>
      </c>
      <c r="K440" s="1" t="s">
        <v>592</v>
      </c>
      <c r="L440" s="1" t="s">
        <v>593</v>
      </c>
      <c r="M440" s="1" t="s">
        <v>949</v>
      </c>
      <c r="N440" s="1" t="s">
        <v>32</v>
      </c>
      <c r="O440" s="1" t="s">
        <v>156</v>
      </c>
      <c r="P440" s="1" t="s">
        <v>124</v>
      </c>
      <c r="Q440" s="1" t="s">
        <v>35</v>
      </c>
      <c r="R440" s="1" t="s">
        <v>36</v>
      </c>
      <c r="S440" s="1" t="s">
        <v>592</v>
      </c>
      <c r="T440" s="1" t="s">
        <v>157</v>
      </c>
      <c r="U440" s="1" t="s">
        <v>158</v>
      </c>
      <c r="V440" s="1" t="s">
        <v>39</v>
      </c>
    </row>
    <row r="441" spans="1:22" x14ac:dyDescent="0.2">
      <c r="A441" s="7">
        <v>198.18</v>
      </c>
      <c r="B441" s="1" t="s">
        <v>20</v>
      </c>
      <c r="D441" s="1" t="s">
        <v>120</v>
      </c>
      <c r="G441" s="1" t="s">
        <v>140</v>
      </c>
      <c r="H441" s="1" t="s">
        <v>26</v>
      </c>
      <c r="I441" s="1" t="s">
        <v>950</v>
      </c>
      <c r="J441" s="1" t="s">
        <v>28</v>
      </c>
      <c r="K441" s="1" t="s">
        <v>592</v>
      </c>
      <c r="L441" s="1" t="s">
        <v>593</v>
      </c>
      <c r="M441" s="1" t="s">
        <v>951</v>
      </c>
      <c r="N441" s="1" t="s">
        <v>32</v>
      </c>
      <c r="O441" s="1" t="s">
        <v>143</v>
      </c>
      <c r="P441" s="1" t="s">
        <v>168</v>
      </c>
      <c r="Q441" s="1" t="s">
        <v>35</v>
      </c>
      <c r="R441" s="1" t="s">
        <v>36</v>
      </c>
      <c r="S441" s="1" t="s">
        <v>592</v>
      </c>
      <c r="T441" s="1" t="s">
        <v>169</v>
      </c>
      <c r="U441" s="1" t="s">
        <v>170</v>
      </c>
      <c r="V441" s="1" t="s">
        <v>39</v>
      </c>
    </row>
    <row r="442" spans="1:22" x14ac:dyDescent="0.2">
      <c r="A442" s="7">
        <v>198.18</v>
      </c>
      <c r="B442" s="1" t="s">
        <v>20</v>
      </c>
      <c r="C442" s="1" t="s">
        <v>21</v>
      </c>
      <c r="D442" s="1" t="s">
        <v>22</v>
      </c>
      <c r="E442" s="1" t="s">
        <v>23</v>
      </c>
      <c r="F442" s="1" t="s">
        <v>590</v>
      </c>
      <c r="G442" s="1" t="s">
        <v>25</v>
      </c>
      <c r="H442" s="1" t="s">
        <v>26</v>
      </c>
      <c r="I442" s="1" t="s">
        <v>952</v>
      </c>
      <c r="J442" s="1" t="s">
        <v>28</v>
      </c>
      <c r="K442" s="1" t="s">
        <v>592</v>
      </c>
      <c r="L442" s="1" t="s">
        <v>593</v>
      </c>
      <c r="M442" s="1" t="s">
        <v>953</v>
      </c>
      <c r="N442" s="1" t="s">
        <v>32</v>
      </c>
      <c r="O442" s="1" t="s">
        <v>33</v>
      </c>
      <c r="P442" s="1" t="s">
        <v>34</v>
      </c>
      <c r="Q442" s="1" t="s">
        <v>35</v>
      </c>
      <c r="R442" s="1" t="s">
        <v>36</v>
      </c>
      <c r="S442" s="1" t="s">
        <v>592</v>
      </c>
      <c r="T442" s="1" t="s">
        <v>37</v>
      </c>
      <c r="U442" s="1" t="s">
        <v>38</v>
      </c>
      <c r="V442" s="1" t="s">
        <v>39</v>
      </c>
    </row>
    <row r="443" spans="1:22" x14ac:dyDescent="0.2">
      <c r="A443" s="7">
        <v>198.18</v>
      </c>
      <c r="B443" s="1" t="s">
        <v>20</v>
      </c>
      <c r="C443" s="1" t="s">
        <v>21</v>
      </c>
      <c r="D443" s="1" t="s">
        <v>22</v>
      </c>
      <c r="E443" s="1" t="s">
        <v>23</v>
      </c>
      <c r="F443" s="1" t="s">
        <v>590</v>
      </c>
      <c r="G443" s="1" t="s">
        <v>25</v>
      </c>
      <c r="H443" s="1" t="s">
        <v>26</v>
      </c>
      <c r="I443" s="1" t="s">
        <v>954</v>
      </c>
      <c r="J443" s="1" t="s">
        <v>28</v>
      </c>
      <c r="K443" s="1" t="s">
        <v>592</v>
      </c>
      <c r="L443" s="1" t="s">
        <v>593</v>
      </c>
      <c r="M443" s="1" t="s">
        <v>955</v>
      </c>
      <c r="N443" s="1" t="s">
        <v>32</v>
      </c>
      <c r="O443" s="1" t="s">
        <v>33</v>
      </c>
      <c r="P443" s="1" t="s">
        <v>34</v>
      </c>
      <c r="Q443" s="1" t="s">
        <v>35</v>
      </c>
      <c r="R443" s="1" t="s">
        <v>81</v>
      </c>
      <c r="S443" s="1" t="s">
        <v>592</v>
      </c>
      <c r="T443" s="1" t="s">
        <v>37</v>
      </c>
      <c r="U443" s="1" t="s">
        <v>38</v>
      </c>
      <c r="V443" s="1" t="s">
        <v>39</v>
      </c>
    </row>
    <row r="444" spans="1:22" x14ac:dyDescent="0.2">
      <c r="A444" s="7">
        <v>198.18</v>
      </c>
      <c r="B444" s="1" t="s">
        <v>20</v>
      </c>
      <c r="C444" s="1" t="s">
        <v>21</v>
      </c>
      <c r="D444" s="1" t="s">
        <v>22</v>
      </c>
      <c r="E444" s="1" t="s">
        <v>23</v>
      </c>
      <c r="F444" s="1" t="s">
        <v>590</v>
      </c>
      <c r="G444" s="1" t="s">
        <v>25</v>
      </c>
      <c r="H444" s="1" t="s">
        <v>26</v>
      </c>
      <c r="I444" s="1" t="s">
        <v>956</v>
      </c>
      <c r="J444" s="1" t="s">
        <v>28</v>
      </c>
      <c r="K444" s="1" t="s">
        <v>592</v>
      </c>
      <c r="L444" s="1" t="s">
        <v>593</v>
      </c>
      <c r="M444" s="1" t="s">
        <v>957</v>
      </c>
      <c r="N444" s="1" t="s">
        <v>32</v>
      </c>
      <c r="O444" s="1" t="s">
        <v>33</v>
      </c>
      <c r="P444" s="1" t="s">
        <v>34</v>
      </c>
      <c r="Q444" s="1" t="s">
        <v>35</v>
      </c>
      <c r="R444" s="1" t="s">
        <v>36</v>
      </c>
      <c r="S444" s="1" t="s">
        <v>175</v>
      </c>
      <c r="T444" s="1" t="s">
        <v>37</v>
      </c>
      <c r="U444" s="1" t="s">
        <v>38</v>
      </c>
      <c r="V444" s="1" t="s">
        <v>39</v>
      </c>
    </row>
    <row r="445" spans="1:22" x14ac:dyDescent="0.2">
      <c r="A445" s="7">
        <v>198.18</v>
      </c>
      <c r="B445" s="1" t="s">
        <v>20</v>
      </c>
      <c r="C445" s="1" t="s">
        <v>21</v>
      </c>
      <c r="D445" s="1" t="s">
        <v>22</v>
      </c>
      <c r="E445" s="1" t="s">
        <v>23</v>
      </c>
      <c r="F445" s="1" t="s">
        <v>590</v>
      </c>
      <c r="G445" s="1" t="s">
        <v>25</v>
      </c>
      <c r="H445" s="1" t="s">
        <v>26</v>
      </c>
      <c r="I445" s="1" t="s">
        <v>958</v>
      </c>
      <c r="J445" s="1" t="s">
        <v>28</v>
      </c>
      <c r="K445" s="1" t="s">
        <v>592</v>
      </c>
      <c r="L445" s="1" t="s">
        <v>593</v>
      </c>
      <c r="M445" s="1" t="s">
        <v>959</v>
      </c>
      <c r="N445" s="1" t="s">
        <v>32</v>
      </c>
      <c r="O445" s="1" t="s">
        <v>33</v>
      </c>
      <c r="P445" s="1" t="s">
        <v>34</v>
      </c>
      <c r="Q445" s="1" t="s">
        <v>35</v>
      </c>
      <c r="R445" s="1" t="s">
        <v>49</v>
      </c>
      <c r="S445" s="1" t="s">
        <v>163</v>
      </c>
      <c r="T445" s="1" t="s">
        <v>37</v>
      </c>
      <c r="U445" s="1" t="s">
        <v>38</v>
      </c>
      <c r="V445" s="1" t="s">
        <v>39</v>
      </c>
    </row>
    <row r="446" spans="1:22" x14ac:dyDescent="0.2">
      <c r="A446" s="7">
        <v>198.18</v>
      </c>
      <c r="B446" s="1" t="s">
        <v>20</v>
      </c>
      <c r="C446" s="1" t="s">
        <v>21</v>
      </c>
      <c r="D446" s="1" t="s">
        <v>22</v>
      </c>
      <c r="E446" s="1" t="s">
        <v>23</v>
      </c>
      <c r="F446" s="1" t="s">
        <v>590</v>
      </c>
      <c r="G446" s="1" t="s">
        <v>25</v>
      </c>
      <c r="H446" s="1" t="s">
        <v>26</v>
      </c>
      <c r="I446" s="1" t="s">
        <v>960</v>
      </c>
      <c r="J446" s="1" t="s">
        <v>28</v>
      </c>
      <c r="K446" s="1" t="s">
        <v>592</v>
      </c>
      <c r="L446" s="1" t="s">
        <v>593</v>
      </c>
      <c r="M446" s="1" t="s">
        <v>961</v>
      </c>
      <c r="N446" s="1" t="s">
        <v>32</v>
      </c>
      <c r="O446" s="1" t="s">
        <v>33</v>
      </c>
      <c r="P446" s="1" t="s">
        <v>34</v>
      </c>
      <c r="Q446" s="1" t="s">
        <v>35</v>
      </c>
      <c r="R446" s="1" t="s">
        <v>36</v>
      </c>
      <c r="S446" s="1" t="s">
        <v>592</v>
      </c>
      <c r="T446" s="1" t="s">
        <v>37</v>
      </c>
      <c r="U446" s="1" t="s">
        <v>38</v>
      </c>
      <c r="V446" s="1" t="s">
        <v>39</v>
      </c>
    </row>
    <row r="447" spans="1:22" x14ac:dyDescent="0.2">
      <c r="A447" s="7">
        <v>198.18</v>
      </c>
      <c r="B447" s="1" t="s">
        <v>20</v>
      </c>
      <c r="C447" s="1" t="s">
        <v>21</v>
      </c>
      <c r="D447" s="1" t="s">
        <v>22</v>
      </c>
      <c r="E447" s="1" t="s">
        <v>23</v>
      </c>
      <c r="F447" s="1" t="s">
        <v>590</v>
      </c>
      <c r="G447" s="1" t="s">
        <v>25</v>
      </c>
      <c r="H447" s="1" t="s">
        <v>26</v>
      </c>
      <c r="I447" s="1" t="s">
        <v>962</v>
      </c>
      <c r="J447" s="1" t="s">
        <v>28</v>
      </c>
      <c r="K447" s="1" t="s">
        <v>592</v>
      </c>
      <c r="L447" s="1" t="s">
        <v>593</v>
      </c>
      <c r="M447" s="1" t="s">
        <v>963</v>
      </c>
      <c r="N447" s="1" t="s">
        <v>32</v>
      </c>
      <c r="O447" s="1" t="s">
        <v>33</v>
      </c>
      <c r="P447" s="1" t="s">
        <v>34</v>
      </c>
      <c r="Q447" s="1" t="s">
        <v>35</v>
      </c>
      <c r="R447" s="1" t="s">
        <v>36</v>
      </c>
      <c r="S447" s="1" t="s">
        <v>163</v>
      </c>
      <c r="T447" s="1" t="s">
        <v>37</v>
      </c>
      <c r="U447" s="1" t="s">
        <v>38</v>
      </c>
      <c r="V447" s="1" t="s">
        <v>39</v>
      </c>
    </row>
    <row r="448" spans="1:22" x14ac:dyDescent="0.2">
      <c r="A448" s="7">
        <v>198.18</v>
      </c>
      <c r="B448" s="1" t="s">
        <v>20</v>
      </c>
      <c r="C448" s="1" t="s">
        <v>21</v>
      </c>
      <c r="D448" s="1" t="s">
        <v>22</v>
      </c>
      <c r="E448" s="1" t="s">
        <v>23</v>
      </c>
      <c r="F448" s="1" t="s">
        <v>590</v>
      </c>
      <c r="G448" s="1" t="s">
        <v>25</v>
      </c>
      <c r="H448" s="1" t="s">
        <v>26</v>
      </c>
      <c r="I448" s="1" t="s">
        <v>964</v>
      </c>
      <c r="J448" s="1" t="s">
        <v>28</v>
      </c>
      <c r="K448" s="1" t="s">
        <v>592</v>
      </c>
      <c r="L448" s="1" t="s">
        <v>593</v>
      </c>
      <c r="M448" s="1" t="s">
        <v>965</v>
      </c>
      <c r="N448" s="1" t="s">
        <v>32</v>
      </c>
      <c r="O448" s="1" t="s">
        <v>33</v>
      </c>
      <c r="P448" s="1" t="s">
        <v>34</v>
      </c>
      <c r="Q448" s="1" t="s">
        <v>35</v>
      </c>
      <c r="R448" s="1" t="s">
        <v>49</v>
      </c>
      <c r="S448" s="1" t="s">
        <v>592</v>
      </c>
      <c r="T448" s="1" t="s">
        <v>37</v>
      </c>
      <c r="U448" s="1" t="s">
        <v>38</v>
      </c>
      <c r="V448" s="1" t="s">
        <v>39</v>
      </c>
    </row>
    <row r="449" spans="1:22" x14ac:dyDescent="0.2">
      <c r="A449" s="7">
        <v>198.18</v>
      </c>
      <c r="B449" s="1" t="s">
        <v>20</v>
      </c>
      <c r="C449" s="1" t="s">
        <v>180</v>
      </c>
      <c r="D449" s="1" t="s">
        <v>120</v>
      </c>
      <c r="G449" s="1" t="s">
        <v>25</v>
      </c>
      <c r="H449" s="1" t="s">
        <v>26</v>
      </c>
      <c r="I449" s="1" t="s">
        <v>966</v>
      </c>
      <c r="J449" s="1" t="s">
        <v>28</v>
      </c>
      <c r="K449" s="1" t="s">
        <v>592</v>
      </c>
      <c r="L449" s="1" t="s">
        <v>593</v>
      </c>
      <c r="M449" s="1" t="s">
        <v>967</v>
      </c>
      <c r="N449" s="1" t="s">
        <v>32</v>
      </c>
      <c r="O449" s="1" t="s">
        <v>33</v>
      </c>
      <c r="P449" s="1" t="s">
        <v>124</v>
      </c>
      <c r="Q449" s="1" t="s">
        <v>35</v>
      </c>
      <c r="R449" s="1" t="s">
        <v>36</v>
      </c>
      <c r="S449" s="1" t="s">
        <v>592</v>
      </c>
      <c r="T449" s="1" t="s">
        <v>183</v>
      </c>
      <c r="U449" s="1" t="s">
        <v>183</v>
      </c>
      <c r="V449" s="1" t="s">
        <v>39</v>
      </c>
    </row>
    <row r="450" spans="1:22" x14ac:dyDescent="0.2">
      <c r="A450" s="7">
        <v>198.18</v>
      </c>
      <c r="B450" s="1" t="s">
        <v>20</v>
      </c>
      <c r="C450" s="1" t="s">
        <v>21</v>
      </c>
      <c r="D450" s="1" t="s">
        <v>22</v>
      </c>
      <c r="E450" s="1" t="s">
        <v>23</v>
      </c>
      <c r="F450" s="1" t="s">
        <v>590</v>
      </c>
      <c r="G450" s="1" t="s">
        <v>25</v>
      </c>
      <c r="H450" s="1" t="s">
        <v>26</v>
      </c>
      <c r="I450" s="1" t="s">
        <v>968</v>
      </c>
      <c r="J450" s="1" t="s">
        <v>28</v>
      </c>
      <c r="K450" s="1" t="s">
        <v>592</v>
      </c>
      <c r="L450" s="1" t="s">
        <v>593</v>
      </c>
      <c r="M450" s="1" t="s">
        <v>969</v>
      </c>
      <c r="N450" s="1" t="s">
        <v>32</v>
      </c>
      <c r="O450" s="1" t="s">
        <v>33</v>
      </c>
      <c r="P450" s="1" t="s">
        <v>34</v>
      </c>
      <c r="Q450" s="1" t="s">
        <v>35</v>
      </c>
      <c r="R450" s="1" t="s">
        <v>36</v>
      </c>
      <c r="S450" s="1" t="s">
        <v>592</v>
      </c>
      <c r="T450" s="1" t="s">
        <v>37</v>
      </c>
      <c r="U450" s="1" t="s">
        <v>38</v>
      </c>
      <c r="V450" s="1" t="s">
        <v>39</v>
      </c>
    </row>
    <row r="451" spans="1:22" x14ac:dyDescent="0.2">
      <c r="A451" s="7">
        <v>198.18</v>
      </c>
      <c r="B451" s="1" t="s">
        <v>20</v>
      </c>
      <c r="C451" s="1" t="s">
        <v>21</v>
      </c>
      <c r="D451" s="1" t="s">
        <v>22</v>
      </c>
      <c r="E451" s="1" t="s">
        <v>23</v>
      </c>
      <c r="F451" s="1" t="s">
        <v>590</v>
      </c>
      <c r="G451" s="1" t="s">
        <v>25</v>
      </c>
      <c r="H451" s="1" t="s">
        <v>26</v>
      </c>
      <c r="I451" s="1" t="s">
        <v>970</v>
      </c>
      <c r="J451" s="1" t="s">
        <v>28</v>
      </c>
      <c r="K451" s="1" t="s">
        <v>592</v>
      </c>
      <c r="L451" s="1" t="s">
        <v>593</v>
      </c>
      <c r="M451" s="1" t="s">
        <v>971</v>
      </c>
      <c r="N451" s="1" t="s">
        <v>32</v>
      </c>
      <c r="O451" s="1" t="s">
        <v>33</v>
      </c>
      <c r="P451" s="1" t="s">
        <v>34</v>
      </c>
      <c r="Q451" s="1" t="s">
        <v>35</v>
      </c>
      <c r="R451" s="1" t="s">
        <v>36</v>
      </c>
      <c r="S451" s="1" t="s">
        <v>175</v>
      </c>
      <c r="T451" s="1" t="s">
        <v>37</v>
      </c>
      <c r="U451" s="1" t="s">
        <v>38</v>
      </c>
      <c r="V451" s="1" t="s">
        <v>39</v>
      </c>
    </row>
    <row r="452" spans="1:22" x14ac:dyDescent="0.2">
      <c r="A452" s="7">
        <v>198.18</v>
      </c>
      <c r="B452" s="1" t="s">
        <v>20</v>
      </c>
      <c r="C452" s="1" t="s">
        <v>21</v>
      </c>
      <c r="D452" s="1" t="s">
        <v>22</v>
      </c>
      <c r="E452" s="1" t="s">
        <v>23</v>
      </c>
      <c r="F452" s="1" t="s">
        <v>590</v>
      </c>
      <c r="G452" s="1" t="s">
        <v>25</v>
      </c>
      <c r="H452" s="1" t="s">
        <v>26</v>
      </c>
      <c r="I452" s="1" t="s">
        <v>972</v>
      </c>
      <c r="J452" s="1" t="s">
        <v>28</v>
      </c>
      <c r="K452" s="1" t="s">
        <v>592</v>
      </c>
      <c r="L452" s="1" t="s">
        <v>593</v>
      </c>
      <c r="M452" s="1" t="s">
        <v>961</v>
      </c>
      <c r="N452" s="1" t="s">
        <v>32</v>
      </c>
      <c r="O452" s="1" t="s">
        <v>33</v>
      </c>
      <c r="P452" s="1" t="s">
        <v>34</v>
      </c>
      <c r="Q452" s="1" t="s">
        <v>35</v>
      </c>
      <c r="R452" s="1" t="s">
        <v>193</v>
      </c>
      <c r="S452" s="1" t="s">
        <v>592</v>
      </c>
      <c r="T452" s="1" t="s">
        <v>37</v>
      </c>
      <c r="U452" s="1" t="s">
        <v>38</v>
      </c>
      <c r="V452" s="1" t="s">
        <v>39</v>
      </c>
    </row>
    <row r="453" spans="1:22" x14ac:dyDescent="0.2">
      <c r="A453" s="7">
        <v>198.18</v>
      </c>
      <c r="B453" s="1" t="s">
        <v>20</v>
      </c>
      <c r="C453" s="1" t="s">
        <v>21</v>
      </c>
      <c r="D453" s="1" t="s">
        <v>22</v>
      </c>
      <c r="E453" s="1" t="s">
        <v>23</v>
      </c>
      <c r="F453" s="1" t="s">
        <v>590</v>
      </c>
      <c r="G453" s="1" t="s">
        <v>25</v>
      </c>
      <c r="H453" s="1" t="s">
        <v>26</v>
      </c>
      <c r="I453" s="1" t="s">
        <v>973</v>
      </c>
      <c r="J453" s="1" t="s">
        <v>28</v>
      </c>
      <c r="K453" s="1" t="s">
        <v>592</v>
      </c>
      <c r="L453" s="1" t="s">
        <v>593</v>
      </c>
      <c r="M453" s="1" t="s">
        <v>974</v>
      </c>
      <c r="N453" s="1" t="s">
        <v>32</v>
      </c>
      <c r="O453" s="1" t="s">
        <v>33</v>
      </c>
      <c r="P453" s="1" t="s">
        <v>34</v>
      </c>
      <c r="Q453" s="1" t="s">
        <v>35</v>
      </c>
      <c r="R453" s="1" t="s">
        <v>36</v>
      </c>
      <c r="S453" s="1" t="s">
        <v>592</v>
      </c>
      <c r="T453" s="1" t="s">
        <v>37</v>
      </c>
      <c r="U453" s="1" t="s">
        <v>38</v>
      </c>
      <c r="V453" s="1" t="s">
        <v>39</v>
      </c>
    </row>
    <row r="454" spans="1:22" x14ac:dyDescent="0.2">
      <c r="A454" s="7">
        <v>198.18</v>
      </c>
      <c r="B454" s="1" t="s">
        <v>20</v>
      </c>
      <c r="C454" s="1" t="s">
        <v>21</v>
      </c>
      <c r="D454" s="1" t="s">
        <v>22</v>
      </c>
      <c r="E454" s="1" t="s">
        <v>23</v>
      </c>
      <c r="F454" s="1" t="s">
        <v>590</v>
      </c>
      <c r="G454" s="1" t="s">
        <v>25</v>
      </c>
      <c r="H454" s="1" t="s">
        <v>26</v>
      </c>
      <c r="I454" s="1" t="s">
        <v>975</v>
      </c>
      <c r="J454" s="1" t="s">
        <v>28</v>
      </c>
      <c r="K454" s="1" t="s">
        <v>592</v>
      </c>
      <c r="L454" s="1" t="s">
        <v>593</v>
      </c>
      <c r="M454" s="1" t="s">
        <v>976</v>
      </c>
      <c r="N454" s="1" t="s">
        <v>32</v>
      </c>
      <c r="O454" s="1" t="s">
        <v>33</v>
      </c>
      <c r="P454" s="1" t="s">
        <v>34</v>
      </c>
      <c r="Q454" s="1" t="s">
        <v>35</v>
      </c>
      <c r="R454" s="1" t="s">
        <v>49</v>
      </c>
      <c r="S454" s="1" t="s">
        <v>592</v>
      </c>
      <c r="T454" s="1" t="s">
        <v>37</v>
      </c>
      <c r="U454" s="1" t="s">
        <v>38</v>
      </c>
      <c r="V454" s="1" t="s">
        <v>39</v>
      </c>
    </row>
    <row r="455" spans="1:22" x14ac:dyDescent="0.2">
      <c r="A455" s="7">
        <v>198.18</v>
      </c>
      <c r="B455" s="1" t="s">
        <v>20</v>
      </c>
      <c r="C455" s="1" t="s">
        <v>21</v>
      </c>
      <c r="D455" s="1" t="s">
        <v>22</v>
      </c>
      <c r="E455" s="1" t="s">
        <v>23</v>
      </c>
      <c r="F455" s="1" t="s">
        <v>590</v>
      </c>
      <c r="G455" s="1" t="s">
        <v>25</v>
      </c>
      <c r="H455" s="1" t="s">
        <v>26</v>
      </c>
      <c r="I455" s="1" t="s">
        <v>977</v>
      </c>
      <c r="J455" s="1" t="s">
        <v>28</v>
      </c>
      <c r="K455" s="1" t="s">
        <v>592</v>
      </c>
      <c r="L455" s="1" t="s">
        <v>593</v>
      </c>
      <c r="M455" s="1" t="s">
        <v>978</v>
      </c>
      <c r="N455" s="1" t="s">
        <v>32</v>
      </c>
      <c r="O455" s="1" t="s">
        <v>33</v>
      </c>
      <c r="P455" s="1" t="s">
        <v>34</v>
      </c>
      <c r="Q455" s="1" t="s">
        <v>35</v>
      </c>
      <c r="R455" s="1" t="s">
        <v>193</v>
      </c>
      <c r="S455" s="1" t="s">
        <v>592</v>
      </c>
      <c r="T455" s="1" t="s">
        <v>37</v>
      </c>
      <c r="U455" s="1" t="s">
        <v>38</v>
      </c>
      <c r="V455" s="1" t="s">
        <v>39</v>
      </c>
    </row>
    <row r="456" spans="1:22" x14ac:dyDescent="0.2">
      <c r="A456" s="7">
        <v>-198.18</v>
      </c>
      <c r="B456" s="1" t="s">
        <v>20</v>
      </c>
      <c r="C456" s="1" t="s">
        <v>21</v>
      </c>
      <c r="D456" s="1" t="s">
        <v>200</v>
      </c>
      <c r="E456" s="1" t="s">
        <v>23</v>
      </c>
      <c r="F456" s="1" t="s">
        <v>590</v>
      </c>
      <c r="G456" s="1" t="s">
        <v>25</v>
      </c>
      <c r="H456" s="1" t="s">
        <v>26</v>
      </c>
      <c r="I456" s="1" t="s">
        <v>979</v>
      </c>
      <c r="J456" s="1" t="s">
        <v>136</v>
      </c>
      <c r="K456" s="1" t="s">
        <v>592</v>
      </c>
      <c r="L456" s="1" t="s">
        <v>593</v>
      </c>
      <c r="M456" s="1" t="s">
        <v>980</v>
      </c>
      <c r="N456" s="1" t="s">
        <v>32</v>
      </c>
      <c r="O456" s="1" t="s">
        <v>33</v>
      </c>
      <c r="P456" s="1" t="s">
        <v>34</v>
      </c>
      <c r="Q456" s="1" t="s">
        <v>35</v>
      </c>
      <c r="R456" s="1" t="s">
        <v>193</v>
      </c>
      <c r="S456" s="1" t="s">
        <v>592</v>
      </c>
      <c r="T456" s="1" t="s">
        <v>37</v>
      </c>
      <c r="U456" s="1" t="s">
        <v>38</v>
      </c>
      <c r="V456" s="1" t="s">
        <v>39</v>
      </c>
    </row>
    <row r="457" spans="1:22" x14ac:dyDescent="0.2">
      <c r="A457" s="7">
        <v>-198.18</v>
      </c>
      <c r="B457" s="1" t="s">
        <v>20</v>
      </c>
      <c r="C457" s="1" t="s">
        <v>21</v>
      </c>
      <c r="D457" s="1" t="s">
        <v>200</v>
      </c>
      <c r="E457" s="1" t="s">
        <v>23</v>
      </c>
      <c r="F457" s="1" t="s">
        <v>590</v>
      </c>
      <c r="G457" s="1" t="s">
        <v>25</v>
      </c>
      <c r="H457" s="1" t="s">
        <v>26</v>
      </c>
      <c r="I457" s="1" t="s">
        <v>981</v>
      </c>
      <c r="J457" s="1" t="s">
        <v>28</v>
      </c>
      <c r="K457" s="1" t="s">
        <v>592</v>
      </c>
      <c r="L457" s="1" t="s">
        <v>593</v>
      </c>
      <c r="M457" s="1" t="s">
        <v>982</v>
      </c>
      <c r="N457" s="1" t="s">
        <v>32</v>
      </c>
      <c r="O457" s="1" t="s">
        <v>33</v>
      </c>
      <c r="P457" s="1" t="s">
        <v>34</v>
      </c>
      <c r="Q457" s="1" t="s">
        <v>35</v>
      </c>
      <c r="R457" s="1" t="s">
        <v>193</v>
      </c>
      <c r="S457" s="1" t="s">
        <v>592</v>
      </c>
      <c r="T457" s="1" t="s">
        <v>37</v>
      </c>
      <c r="U457" s="1" t="s">
        <v>38</v>
      </c>
      <c r="V457" s="1" t="s">
        <v>39</v>
      </c>
    </row>
    <row r="458" spans="1:22" x14ac:dyDescent="0.2">
      <c r="A458" s="7">
        <v>-198.18</v>
      </c>
      <c r="B458" s="1" t="s">
        <v>20</v>
      </c>
      <c r="C458" s="1" t="s">
        <v>21</v>
      </c>
      <c r="D458" s="1" t="s">
        <v>200</v>
      </c>
      <c r="E458" s="1" t="s">
        <v>23</v>
      </c>
      <c r="F458" s="1" t="s">
        <v>590</v>
      </c>
      <c r="G458" s="1" t="s">
        <v>25</v>
      </c>
      <c r="H458" s="1" t="s">
        <v>26</v>
      </c>
      <c r="I458" s="1" t="s">
        <v>983</v>
      </c>
      <c r="J458" s="1" t="s">
        <v>136</v>
      </c>
      <c r="K458" s="1" t="s">
        <v>592</v>
      </c>
      <c r="L458" s="1" t="s">
        <v>593</v>
      </c>
      <c r="M458" s="1" t="s">
        <v>984</v>
      </c>
      <c r="N458" s="1" t="s">
        <v>32</v>
      </c>
      <c r="O458" s="1" t="s">
        <v>33</v>
      </c>
      <c r="P458" s="1" t="s">
        <v>34</v>
      </c>
      <c r="Q458" s="1" t="s">
        <v>35</v>
      </c>
      <c r="R458" s="1" t="s">
        <v>193</v>
      </c>
      <c r="S458" s="1" t="s">
        <v>592</v>
      </c>
      <c r="T458" s="1" t="s">
        <v>37</v>
      </c>
      <c r="U458" s="1" t="s">
        <v>38</v>
      </c>
      <c r="V458" s="1" t="s">
        <v>39</v>
      </c>
    </row>
    <row r="459" spans="1:22" x14ac:dyDescent="0.2">
      <c r="A459" s="7">
        <v>-198.18</v>
      </c>
      <c r="B459" s="1" t="s">
        <v>20</v>
      </c>
      <c r="C459" s="1" t="s">
        <v>21</v>
      </c>
      <c r="D459" s="1" t="s">
        <v>200</v>
      </c>
      <c r="E459" s="1" t="s">
        <v>23</v>
      </c>
      <c r="F459" s="1" t="s">
        <v>590</v>
      </c>
      <c r="G459" s="1" t="s">
        <v>25</v>
      </c>
      <c r="H459" s="1" t="s">
        <v>26</v>
      </c>
      <c r="I459" s="1" t="s">
        <v>985</v>
      </c>
      <c r="J459" s="1" t="s">
        <v>28</v>
      </c>
      <c r="K459" s="1" t="s">
        <v>592</v>
      </c>
      <c r="L459" s="1" t="s">
        <v>593</v>
      </c>
      <c r="M459" s="1" t="s">
        <v>986</v>
      </c>
      <c r="N459" s="1" t="s">
        <v>32</v>
      </c>
      <c r="O459" s="1" t="s">
        <v>33</v>
      </c>
      <c r="P459" s="1" t="s">
        <v>34</v>
      </c>
      <c r="Q459" s="1" t="s">
        <v>35</v>
      </c>
      <c r="R459" s="1" t="s">
        <v>193</v>
      </c>
      <c r="S459" s="1" t="s">
        <v>592</v>
      </c>
      <c r="T459" s="1" t="s">
        <v>37</v>
      </c>
      <c r="U459" s="1" t="s">
        <v>38</v>
      </c>
      <c r="V459" s="1" t="s">
        <v>39</v>
      </c>
    </row>
    <row r="460" spans="1:22" x14ac:dyDescent="0.2">
      <c r="A460" s="7">
        <v>198.18</v>
      </c>
      <c r="B460" s="1" t="s">
        <v>20</v>
      </c>
      <c r="C460" s="1" t="s">
        <v>21</v>
      </c>
      <c r="D460" s="1" t="s">
        <v>22</v>
      </c>
      <c r="E460" s="1" t="s">
        <v>23</v>
      </c>
      <c r="F460" s="1" t="s">
        <v>590</v>
      </c>
      <c r="G460" s="1" t="s">
        <v>25</v>
      </c>
      <c r="H460" s="1" t="s">
        <v>26</v>
      </c>
      <c r="I460" s="1" t="s">
        <v>987</v>
      </c>
      <c r="J460" s="1" t="s">
        <v>28</v>
      </c>
      <c r="K460" s="1" t="s">
        <v>592</v>
      </c>
      <c r="L460" s="1" t="s">
        <v>593</v>
      </c>
      <c r="M460" s="1" t="s">
        <v>988</v>
      </c>
      <c r="N460" s="1" t="s">
        <v>32</v>
      </c>
      <c r="O460" s="1" t="s">
        <v>33</v>
      </c>
      <c r="P460" s="1" t="s">
        <v>34</v>
      </c>
      <c r="Q460" s="1" t="s">
        <v>35</v>
      </c>
      <c r="R460" s="1" t="s">
        <v>193</v>
      </c>
      <c r="S460" s="1" t="s">
        <v>592</v>
      </c>
      <c r="T460" s="1" t="s">
        <v>37</v>
      </c>
      <c r="U460" s="1" t="s">
        <v>38</v>
      </c>
      <c r="V460" s="1" t="s">
        <v>39</v>
      </c>
    </row>
    <row r="461" spans="1:22" x14ac:dyDescent="0.2">
      <c r="A461" s="7">
        <v>198.18</v>
      </c>
      <c r="B461" s="1" t="s">
        <v>20</v>
      </c>
      <c r="C461" s="1" t="s">
        <v>21</v>
      </c>
      <c r="D461" s="1" t="s">
        <v>22</v>
      </c>
      <c r="E461" s="1" t="s">
        <v>23</v>
      </c>
      <c r="F461" s="1" t="s">
        <v>590</v>
      </c>
      <c r="G461" s="1" t="s">
        <v>25</v>
      </c>
      <c r="H461" s="1" t="s">
        <v>26</v>
      </c>
      <c r="I461" s="1" t="s">
        <v>989</v>
      </c>
      <c r="J461" s="1" t="s">
        <v>28</v>
      </c>
      <c r="K461" s="1" t="s">
        <v>592</v>
      </c>
      <c r="L461" s="1" t="s">
        <v>593</v>
      </c>
      <c r="M461" s="1" t="s">
        <v>990</v>
      </c>
      <c r="N461" s="1" t="s">
        <v>32</v>
      </c>
      <c r="O461" s="1" t="s">
        <v>33</v>
      </c>
      <c r="P461" s="1" t="s">
        <v>34</v>
      </c>
      <c r="Q461" s="1" t="s">
        <v>35</v>
      </c>
      <c r="R461" s="1" t="s">
        <v>81</v>
      </c>
      <c r="S461" s="1" t="s">
        <v>592</v>
      </c>
      <c r="T461" s="1" t="s">
        <v>37</v>
      </c>
      <c r="U461" s="1" t="s">
        <v>38</v>
      </c>
      <c r="V461" s="1" t="s">
        <v>39</v>
      </c>
    </row>
    <row r="462" spans="1:22" x14ac:dyDescent="0.2">
      <c r="A462" s="7">
        <v>198.18</v>
      </c>
      <c r="B462" s="1" t="s">
        <v>20</v>
      </c>
      <c r="C462" s="1" t="s">
        <v>21</v>
      </c>
      <c r="D462" s="1" t="s">
        <v>22</v>
      </c>
      <c r="E462" s="1" t="s">
        <v>23</v>
      </c>
      <c r="F462" s="1" t="s">
        <v>590</v>
      </c>
      <c r="G462" s="1" t="s">
        <v>25</v>
      </c>
      <c r="H462" s="1" t="s">
        <v>26</v>
      </c>
      <c r="I462" s="1" t="s">
        <v>991</v>
      </c>
      <c r="J462" s="1" t="s">
        <v>136</v>
      </c>
      <c r="K462" s="1" t="s">
        <v>592</v>
      </c>
      <c r="L462" s="1" t="s">
        <v>593</v>
      </c>
      <c r="M462" s="1" t="s">
        <v>992</v>
      </c>
      <c r="N462" s="1" t="s">
        <v>32</v>
      </c>
      <c r="O462" s="1" t="s">
        <v>33</v>
      </c>
      <c r="P462" s="1" t="s">
        <v>34</v>
      </c>
      <c r="Q462" s="1" t="s">
        <v>35</v>
      </c>
      <c r="R462" s="1" t="s">
        <v>193</v>
      </c>
      <c r="S462" s="1" t="s">
        <v>592</v>
      </c>
      <c r="T462" s="1" t="s">
        <v>37</v>
      </c>
      <c r="U462" s="1" t="s">
        <v>38</v>
      </c>
      <c r="V462" s="1" t="s">
        <v>39</v>
      </c>
    </row>
    <row r="463" spans="1:22" x14ac:dyDescent="0.2">
      <c r="A463" s="7">
        <v>198.18</v>
      </c>
      <c r="B463" s="1" t="s">
        <v>20</v>
      </c>
      <c r="C463" s="1" t="s">
        <v>21</v>
      </c>
      <c r="D463" s="1" t="s">
        <v>22</v>
      </c>
      <c r="E463" s="1" t="s">
        <v>23</v>
      </c>
      <c r="F463" s="1" t="s">
        <v>590</v>
      </c>
      <c r="G463" s="1" t="s">
        <v>25</v>
      </c>
      <c r="H463" s="1" t="s">
        <v>26</v>
      </c>
      <c r="I463" s="1" t="s">
        <v>993</v>
      </c>
      <c r="J463" s="1" t="s">
        <v>28</v>
      </c>
      <c r="K463" s="1" t="s">
        <v>592</v>
      </c>
      <c r="L463" s="1" t="s">
        <v>593</v>
      </c>
      <c r="M463" s="1" t="s">
        <v>994</v>
      </c>
      <c r="N463" s="1" t="s">
        <v>32</v>
      </c>
      <c r="O463" s="1" t="s">
        <v>33</v>
      </c>
      <c r="P463" s="1" t="s">
        <v>34</v>
      </c>
      <c r="Q463" s="1" t="s">
        <v>35</v>
      </c>
      <c r="R463" s="1" t="s">
        <v>193</v>
      </c>
      <c r="S463" s="1" t="s">
        <v>592</v>
      </c>
      <c r="T463" s="1" t="s">
        <v>37</v>
      </c>
      <c r="U463" s="1" t="s">
        <v>38</v>
      </c>
      <c r="V463" s="1" t="s">
        <v>39</v>
      </c>
    </row>
    <row r="464" spans="1:22" x14ac:dyDescent="0.2">
      <c r="A464" s="7">
        <v>198.18</v>
      </c>
      <c r="B464" s="1" t="s">
        <v>20</v>
      </c>
      <c r="C464" s="1" t="s">
        <v>21</v>
      </c>
      <c r="D464" s="1" t="s">
        <v>22</v>
      </c>
      <c r="E464" s="1" t="s">
        <v>23</v>
      </c>
      <c r="F464" s="1" t="s">
        <v>590</v>
      </c>
      <c r="G464" s="1" t="s">
        <v>25</v>
      </c>
      <c r="H464" s="1" t="s">
        <v>26</v>
      </c>
      <c r="I464" s="1" t="s">
        <v>995</v>
      </c>
      <c r="J464" s="1" t="s">
        <v>28</v>
      </c>
      <c r="K464" s="1" t="s">
        <v>592</v>
      </c>
      <c r="L464" s="1" t="s">
        <v>593</v>
      </c>
      <c r="M464" s="1" t="s">
        <v>996</v>
      </c>
      <c r="N464" s="1" t="s">
        <v>32</v>
      </c>
      <c r="O464" s="1" t="s">
        <v>33</v>
      </c>
      <c r="P464" s="1" t="s">
        <v>34</v>
      </c>
      <c r="Q464" s="1" t="s">
        <v>35</v>
      </c>
      <c r="R464" s="1" t="s">
        <v>81</v>
      </c>
      <c r="S464" s="1" t="s">
        <v>592</v>
      </c>
      <c r="T464" s="1" t="s">
        <v>37</v>
      </c>
      <c r="U464" s="1" t="s">
        <v>38</v>
      </c>
      <c r="V464" s="1" t="s">
        <v>39</v>
      </c>
    </row>
    <row r="465" spans="1:22" x14ac:dyDescent="0.2">
      <c r="A465" s="7">
        <v>198.18</v>
      </c>
      <c r="B465" s="1" t="s">
        <v>20</v>
      </c>
      <c r="C465" s="1" t="s">
        <v>21</v>
      </c>
      <c r="D465" s="1" t="s">
        <v>22</v>
      </c>
      <c r="E465" s="1" t="s">
        <v>23</v>
      </c>
      <c r="F465" s="1" t="s">
        <v>590</v>
      </c>
      <c r="G465" s="1" t="s">
        <v>25</v>
      </c>
      <c r="H465" s="1" t="s">
        <v>26</v>
      </c>
      <c r="I465" s="1" t="s">
        <v>997</v>
      </c>
      <c r="J465" s="1" t="s">
        <v>28</v>
      </c>
      <c r="K465" s="1" t="s">
        <v>592</v>
      </c>
      <c r="L465" s="1" t="s">
        <v>593</v>
      </c>
      <c r="M465" s="1" t="s">
        <v>998</v>
      </c>
      <c r="N465" s="1" t="s">
        <v>32</v>
      </c>
      <c r="O465" s="1" t="s">
        <v>33</v>
      </c>
      <c r="P465" s="1" t="s">
        <v>34</v>
      </c>
      <c r="Q465" s="1" t="s">
        <v>35</v>
      </c>
      <c r="R465" s="1" t="s">
        <v>36</v>
      </c>
      <c r="S465" s="1" t="s">
        <v>592</v>
      </c>
      <c r="T465" s="1" t="s">
        <v>37</v>
      </c>
      <c r="U465" s="1" t="s">
        <v>38</v>
      </c>
      <c r="V465" s="1" t="s">
        <v>39</v>
      </c>
    </row>
    <row r="466" spans="1:22" x14ac:dyDescent="0.2">
      <c r="A466" s="7">
        <v>198.18</v>
      </c>
      <c r="B466" s="1" t="s">
        <v>20</v>
      </c>
      <c r="D466" s="1" t="s">
        <v>120</v>
      </c>
      <c r="G466" s="1" t="s">
        <v>140</v>
      </c>
      <c r="H466" s="1" t="s">
        <v>26</v>
      </c>
      <c r="I466" s="1" t="s">
        <v>999</v>
      </c>
      <c r="J466" s="1" t="s">
        <v>28</v>
      </c>
      <c r="K466" s="1" t="s">
        <v>592</v>
      </c>
      <c r="L466" s="1" t="s">
        <v>593</v>
      </c>
      <c r="M466" s="1" t="s">
        <v>1000</v>
      </c>
      <c r="N466" s="1" t="s">
        <v>32</v>
      </c>
      <c r="O466" s="1" t="s">
        <v>143</v>
      </c>
      <c r="P466" s="1" t="s">
        <v>168</v>
      </c>
      <c r="Q466" s="1" t="s">
        <v>35</v>
      </c>
      <c r="R466" s="1" t="s">
        <v>36</v>
      </c>
      <c r="S466" s="1" t="s">
        <v>592</v>
      </c>
      <c r="T466" s="1" t="s">
        <v>169</v>
      </c>
      <c r="U466" s="1" t="s">
        <v>170</v>
      </c>
      <c r="V466" s="1" t="s">
        <v>39</v>
      </c>
    </row>
    <row r="467" spans="1:22" x14ac:dyDescent="0.2">
      <c r="A467" s="7">
        <v>198.18</v>
      </c>
      <c r="B467" s="1" t="s">
        <v>20</v>
      </c>
      <c r="C467" s="1" t="s">
        <v>21</v>
      </c>
      <c r="D467" s="1" t="s">
        <v>120</v>
      </c>
      <c r="G467" s="1" t="s">
        <v>25</v>
      </c>
      <c r="H467" s="1" t="s">
        <v>26</v>
      </c>
      <c r="I467" s="1" t="s">
        <v>1001</v>
      </c>
      <c r="J467" s="1" t="s">
        <v>28</v>
      </c>
      <c r="K467" s="1" t="s">
        <v>592</v>
      </c>
      <c r="L467" s="1" t="s">
        <v>593</v>
      </c>
      <c r="M467" s="1" t="s">
        <v>1002</v>
      </c>
      <c r="N467" s="1" t="s">
        <v>32</v>
      </c>
      <c r="O467" s="1" t="s">
        <v>156</v>
      </c>
      <c r="P467" s="1" t="s">
        <v>124</v>
      </c>
      <c r="Q467" s="1" t="s">
        <v>35</v>
      </c>
      <c r="R467" s="1" t="s">
        <v>36</v>
      </c>
      <c r="S467" s="1" t="s">
        <v>592</v>
      </c>
      <c r="T467" s="1" t="s">
        <v>157</v>
      </c>
      <c r="U467" s="1" t="s">
        <v>158</v>
      </c>
      <c r="V467" s="1" t="s">
        <v>39</v>
      </c>
    </row>
    <row r="468" spans="1:22" x14ac:dyDescent="0.2">
      <c r="A468" s="7">
        <v>198.18</v>
      </c>
      <c r="B468" s="1" t="s">
        <v>20</v>
      </c>
      <c r="C468" s="1" t="s">
        <v>21</v>
      </c>
      <c r="D468" s="1" t="s">
        <v>120</v>
      </c>
      <c r="G468" s="1" t="s">
        <v>25</v>
      </c>
      <c r="H468" s="1" t="s">
        <v>26</v>
      </c>
      <c r="I468" s="1" t="s">
        <v>1003</v>
      </c>
      <c r="J468" s="1" t="s">
        <v>28</v>
      </c>
      <c r="K468" s="1" t="s">
        <v>592</v>
      </c>
      <c r="L468" s="1" t="s">
        <v>593</v>
      </c>
      <c r="M468" s="1" t="s">
        <v>1004</v>
      </c>
      <c r="N468" s="1" t="s">
        <v>32</v>
      </c>
      <c r="O468" s="1" t="s">
        <v>156</v>
      </c>
      <c r="P468" s="1" t="s">
        <v>124</v>
      </c>
      <c r="Q468" s="1" t="s">
        <v>35</v>
      </c>
      <c r="R468" s="1" t="s">
        <v>81</v>
      </c>
      <c r="S468" s="1" t="s">
        <v>592</v>
      </c>
      <c r="T468" s="1" t="s">
        <v>157</v>
      </c>
      <c r="U468" s="1" t="s">
        <v>158</v>
      </c>
      <c r="V468" s="1" t="s">
        <v>39</v>
      </c>
    </row>
    <row r="469" spans="1:22" x14ac:dyDescent="0.2">
      <c r="A469" s="7">
        <v>198.18</v>
      </c>
      <c r="B469" s="1" t="s">
        <v>20</v>
      </c>
      <c r="C469" s="1" t="s">
        <v>21</v>
      </c>
      <c r="D469" s="1" t="s">
        <v>120</v>
      </c>
      <c r="G469" s="1" t="s">
        <v>25</v>
      </c>
      <c r="H469" s="1" t="s">
        <v>26</v>
      </c>
      <c r="I469" s="1" t="s">
        <v>1005</v>
      </c>
      <c r="J469" s="1" t="s">
        <v>28</v>
      </c>
      <c r="K469" s="1" t="s">
        <v>592</v>
      </c>
      <c r="L469" s="1" t="s">
        <v>593</v>
      </c>
      <c r="M469" s="1" t="s">
        <v>1006</v>
      </c>
      <c r="N469" s="1" t="s">
        <v>32</v>
      </c>
      <c r="O469" s="1" t="s">
        <v>156</v>
      </c>
      <c r="P469" s="1" t="s">
        <v>124</v>
      </c>
      <c r="Q469" s="1" t="s">
        <v>35</v>
      </c>
      <c r="R469" s="1" t="s">
        <v>81</v>
      </c>
      <c r="S469" s="1" t="s">
        <v>592</v>
      </c>
      <c r="T469" s="1" t="s">
        <v>157</v>
      </c>
      <c r="U469" s="1" t="s">
        <v>158</v>
      </c>
      <c r="V469" s="1" t="s">
        <v>39</v>
      </c>
    </row>
    <row r="470" spans="1:22" x14ac:dyDescent="0.2">
      <c r="A470" s="7">
        <v>198.18</v>
      </c>
      <c r="B470" s="1" t="s">
        <v>20</v>
      </c>
      <c r="C470" s="1" t="s">
        <v>21</v>
      </c>
      <c r="D470" s="1" t="s">
        <v>120</v>
      </c>
      <c r="G470" s="1" t="s">
        <v>25</v>
      </c>
      <c r="H470" s="1" t="s">
        <v>26</v>
      </c>
      <c r="I470" s="1" t="s">
        <v>1007</v>
      </c>
      <c r="J470" s="1" t="s">
        <v>28</v>
      </c>
      <c r="K470" s="1" t="s">
        <v>592</v>
      </c>
      <c r="L470" s="1" t="s">
        <v>593</v>
      </c>
      <c r="M470" s="1" t="s">
        <v>1008</v>
      </c>
      <c r="N470" s="1" t="s">
        <v>32</v>
      </c>
      <c r="O470" s="1" t="s">
        <v>156</v>
      </c>
      <c r="P470" s="1" t="s">
        <v>124</v>
      </c>
      <c r="Q470" s="1" t="s">
        <v>35</v>
      </c>
      <c r="R470" s="1" t="s">
        <v>81</v>
      </c>
      <c r="S470" s="1" t="s">
        <v>592</v>
      </c>
      <c r="T470" s="1" t="s">
        <v>157</v>
      </c>
      <c r="U470" s="1" t="s">
        <v>158</v>
      </c>
      <c r="V470" s="1" t="s">
        <v>39</v>
      </c>
    </row>
    <row r="471" spans="1:22" x14ac:dyDescent="0.2">
      <c r="A471" s="7">
        <v>198.18</v>
      </c>
      <c r="B471" s="1" t="s">
        <v>20</v>
      </c>
      <c r="C471" s="1" t="s">
        <v>21</v>
      </c>
      <c r="D471" s="1" t="s">
        <v>22</v>
      </c>
      <c r="E471" s="1" t="s">
        <v>23</v>
      </c>
      <c r="F471" s="1" t="s">
        <v>590</v>
      </c>
      <c r="G471" s="1" t="s">
        <v>25</v>
      </c>
      <c r="H471" s="1" t="s">
        <v>26</v>
      </c>
      <c r="I471" s="1" t="s">
        <v>1009</v>
      </c>
      <c r="J471" s="1" t="s">
        <v>28</v>
      </c>
      <c r="K471" s="1" t="s">
        <v>592</v>
      </c>
      <c r="L471" s="1" t="s">
        <v>593</v>
      </c>
      <c r="M471" s="1" t="s">
        <v>1010</v>
      </c>
      <c r="N471" s="1" t="s">
        <v>32</v>
      </c>
      <c r="O471" s="1" t="s">
        <v>33</v>
      </c>
      <c r="P471" s="1" t="s">
        <v>34</v>
      </c>
      <c r="Q471" s="1" t="s">
        <v>35</v>
      </c>
      <c r="R471" s="1" t="s">
        <v>81</v>
      </c>
      <c r="S471" s="1" t="s">
        <v>592</v>
      </c>
      <c r="T471" s="1" t="s">
        <v>37</v>
      </c>
      <c r="U471" s="1" t="s">
        <v>38</v>
      </c>
      <c r="V471" s="1" t="s">
        <v>39</v>
      </c>
    </row>
    <row r="472" spans="1:22" x14ac:dyDescent="0.2">
      <c r="A472" s="7">
        <v>198.18</v>
      </c>
      <c r="B472" s="1" t="s">
        <v>20</v>
      </c>
      <c r="C472" s="1" t="s">
        <v>21</v>
      </c>
      <c r="D472" s="1" t="s">
        <v>22</v>
      </c>
      <c r="E472" s="1" t="s">
        <v>23</v>
      </c>
      <c r="F472" s="1" t="s">
        <v>590</v>
      </c>
      <c r="G472" s="1" t="s">
        <v>25</v>
      </c>
      <c r="H472" s="1" t="s">
        <v>26</v>
      </c>
      <c r="I472" s="1" t="s">
        <v>1011</v>
      </c>
      <c r="J472" s="1" t="s">
        <v>28</v>
      </c>
      <c r="K472" s="1" t="s">
        <v>592</v>
      </c>
      <c r="L472" s="1" t="s">
        <v>593</v>
      </c>
      <c r="M472" s="1" t="s">
        <v>1012</v>
      </c>
      <c r="N472" s="1" t="s">
        <v>32</v>
      </c>
      <c r="O472" s="1" t="s">
        <v>33</v>
      </c>
      <c r="P472" s="1" t="s">
        <v>34</v>
      </c>
      <c r="Q472" s="1" t="s">
        <v>35</v>
      </c>
      <c r="R472" s="1" t="s">
        <v>81</v>
      </c>
      <c r="S472" s="1" t="s">
        <v>592</v>
      </c>
      <c r="T472" s="1" t="s">
        <v>37</v>
      </c>
      <c r="U472" s="1" t="s">
        <v>38</v>
      </c>
      <c r="V472" s="1" t="s">
        <v>39</v>
      </c>
    </row>
    <row r="473" spans="1:22" x14ac:dyDescent="0.2">
      <c r="A473" s="7">
        <v>198.18</v>
      </c>
      <c r="B473" s="1" t="s">
        <v>20</v>
      </c>
      <c r="D473" s="1" t="s">
        <v>120</v>
      </c>
      <c r="G473" s="1" t="s">
        <v>140</v>
      </c>
      <c r="H473" s="1" t="s">
        <v>26</v>
      </c>
      <c r="I473" s="1" t="s">
        <v>1013</v>
      </c>
      <c r="J473" s="1" t="s">
        <v>28</v>
      </c>
      <c r="K473" s="1" t="s">
        <v>592</v>
      </c>
      <c r="L473" s="1" t="s">
        <v>593</v>
      </c>
      <c r="M473" s="1" t="s">
        <v>1014</v>
      </c>
      <c r="N473" s="1" t="s">
        <v>32</v>
      </c>
      <c r="O473" s="1" t="s">
        <v>143</v>
      </c>
      <c r="P473" s="1" t="s">
        <v>124</v>
      </c>
      <c r="Q473" s="1" t="s">
        <v>35</v>
      </c>
      <c r="R473" s="1" t="s">
        <v>36</v>
      </c>
      <c r="S473" s="1" t="s">
        <v>592</v>
      </c>
      <c r="T473" s="1" t="s">
        <v>144</v>
      </c>
      <c r="U473" s="1" t="s">
        <v>145</v>
      </c>
      <c r="V473" s="1" t="s">
        <v>39</v>
      </c>
    </row>
    <row r="474" spans="1:22" x14ac:dyDescent="0.2">
      <c r="A474" s="7">
        <v>198.18</v>
      </c>
      <c r="B474" s="1" t="s">
        <v>20</v>
      </c>
      <c r="D474" s="1" t="s">
        <v>120</v>
      </c>
      <c r="G474" s="1" t="s">
        <v>140</v>
      </c>
      <c r="H474" s="1" t="s">
        <v>26</v>
      </c>
      <c r="I474" s="1" t="s">
        <v>1015</v>
      </c>
      <c r="J474" s="1" t="s">
        <v>28</v>
      </c>
      <c r="K474" s="1" t="s">
        <v>592</v>
      </c>
      <c r="L474" s="1" t="s">
        <v>593</v>
      </c>
      <c r="M474" s="1" t="s">
        <v>1016</v>
      </c>
      <c r="N474" s="1" t="s">
        <v>32</v>
      </c>
      <c r="O474" s="1" t="s">
        <v>143</v>
      </c>
      <c r="P474" s="1" t="s">
        <v>124</v>
      </c>
      <c r="Q474" s="1" t="s">
        <v>35</v>
      </c>
      <c r="R474" s="1" t="s">
        <v>81</v>
      </c>
      <c r="S474" s="1" t="s">
        <v>592</v>
      </c>
      <c r="T474" s="1" t="s">
        <v>144</v>
      </c>
      <c r="U474" s="1" t="s">
        <v>145</v>
      </c>
      <c r="V474" s="1" t="s">
        <v>39</v>
      </c>
    </row>
    <row r="475" spans="1:22" x14ac:dyDescent="0.2">
      <c r="A475" s="7">
        <v>198.18</v>
      </c>
      <c r="B475" s="1" t="s">
        <v>20</v>
      </c>
      <c r="C475" s="1" t="s">
        <v>21</v>
      </c>
      <c r="D475" s="1" t="s">
        <v>22</v>
      </c>
      <c r="E475" s="1" t="s">
        <v>23</v>
      </c>
      <c r="F475" s="1" t="s">
        <v>590</v>
      </c>
      <c r="G475" s="1" t="s">
        <v>25</v>
      </c>
      <c r="H475" s="1" t="s">
        <v>26</v>
      </c>
      <c r="I475" s="1" t="s">
        <v>1017</v>
      </c>
      <c r="J475" s="1" t="s">
        <v>28</v>
      </c>
      <c r="K475" s="1" t="s">
        <v>592</v>
      </c>
      <c r="L475" s="1" t="s">
        <v>593</v>
      </c>
      <c r="M475" s="1" t="s">
        <v>1018</v>
      </c>
      <c r="N475" s="1" t="s">
        <v>32</v>
      </c>
      <c r="O475" s="1" t="s">
        <v>33</v>
      </c>
      <c r="P475" s="1" t="s">
        <v>34</v>
      </c>
      <c r="Q475" s="1" t="s">
        <v>35</v>
      </c>
      <c r="R475" s="1" t="s">
        <v>81</v>
      </c>
      <c r="S475" s="1" t="s">
        <v>592</v>
      </c>
      <c r="T475" s="1" t="s">
        <v>37</v>
      </c>
      <c r="U475" s="1" t="s">
        <v>38</v>
      </c>
      <c r="V475" s="1" t="s">
        <v>39</v>
      </c>
    </row>
    <row r="476" spans="1:22" x14ac:dyDescent="0.2">
      <c r="A476" s="7">
        <v>198.18</v>
      </c>
      <c r="B476" s="1" t="s">
        <v>20</v>
      </c>
      <c r="C476" s="1" t="s">
        <v>21</v>
      </c>
      <c r="D476" s="1" t="s">
        <v>22</v>
      </c>
      <c r="E476" s="1" t="s">
        <v>23</v>
      </c>
      <c r="F476" s="1" t="s">
        <v>590</v>
      </c>
      <c r="G476" s="1" t="s">
        <v>25</v>
      </c>
      <c r="H476" s="1" t="s">
        <v>26</v>
      </c>
      <c r="I476" s="1" t="s">
        <v>1019</v>
      </c>
      <c r="J476" s="1" t="s">
        <v>28</v>
      </c>
      <c r="K476" s="1" t="s">
        <v>592</v>
      </c>
      <c r="L476" s="1" t="s">
        <v>593</v>
      </c>
      <c r="M476" s="1" t="s">
        <v>1020</v>
      </c>
      <c r="N476" s="1" t="s">
        <v>32</v>
      </c>
      <c r="O476" s="1" t="s">
        <v>33</v>
      </c>
      <c r="P476" s="1" t="s">
        <v>34</v>
      </c>
      <c r="Q476" s="1" t="s">
        <v>35</v>
      </c>
      <c r="R476" s="1" t="s">
        <v>36</v>
      </c>
      <c r="S476" s="1" t="s">
        <v>163</v>
      </c>
      <c r="T476" s="1" t="s">
        <v>37</v>
      </c>
      <c r="U476" s="1" t="s">
        <v>38</v>
      </c>
      <c r="V476" s="1" t="s">
        <v>39</v>
      </c>
    </row>
    <row r="477" spans="1:22" x14ac:dyDescent="0.2">
      <c r="A477" s="7">
        <v>198.18</v>
      </c>
      <c r="B477" s="1" t="s">
        <v>20</v>
      </c>
      <c r="C477" s="1" t="s">
        <v>21</v>
      </c>
      <c r="D477" s="1" t="s">
        <v>22</v>
      </c>
      <c r="E477" s="1" t="s">
        <v>23</v>
      </c>
      <c r="F477" s="1" t="s">
        <v>590</v>
      </c>
      <c r="G477" s="1" t="s">
        <v>25</v>
      </c>
      <c r="H477" s="1" t="s">
        <v>26</v>
      </c>
      <c r="I477" s="1" t="s">
        <v>1021</v>
      </c>
      <c r="J477" s="1" t="s">
        <v>28</v>
      </c>
      <c r="K477" s="1" t="s">
        <v>592</v>
      </c>
      <c r="L477" s="1" t="s">
        <v>593</v>
      </c>
      <c r="M477" s="1" t="s">
        <v>1022</v>
      </c>
      <c r="N477" s="1" t="s">
        <v>32</v>
      </c>
      <c r="O477" s="1" t="s">
        <v>33</v>
      </c>
      <c r="P477" s="1" t="s">
        <v>34</v>
      </c>
      <c r="Q477" s="1" t="s">
        <v>35</v>
      </c>
      <c r="R477" s="1" t="s">
        <v>36</v>
      </c>
      <c r="S477" s="1" t="s">
        <v>175</v>
      </c>
      <c r="T477" s="1" t="s">
        <v>37</v>
      </c>
      <c r="U477" s="1" t="s">
        <v>38</v>
      </c>
      <c r="V477" s="1" t="s">
        <v>39</v>
      </c>
    </row>
    <row r="478" spans="1:22" x14ac:dyDescent="0.2">
      <c r="A478" s="7">
        <v>198.18</v>
      </c>
      <c r="B478" s="1" t="s">
        <v>20</v>
      </c>
      <c r="C478" s="1" t="s">
        <v>21</v>
      </c>
      <c r="D478" s="1" t="s">
        <v>22</v>
      </c>
      <c r="E478" s="1" t="s">
        <v>23</v>
      </c>
      <c r="F478" s="1" t="s">
        <v>590</v>
      </c>
      <c r="G478" s="1" t="s">
        <v>25</v>
      </c>
      <c r="H478" s="1" t="s">
        <v>26</v>
      </c>
      <c r="I478" s="1" t="s">
        <v>1023</v>
      </c>
      <c r="J478" s="1" t="s">
        <v>28</v>
      </c>
      <c r="K478" s="1" t="s">
        <v>592</v>
      </c>
      <c r="L478" s="1" t="s">
        <v>593</v>
      </c>
      <c r="M478" s="1" t="s">
        <v>1024</v>
      </c>
      <c r="N478" s="1" t="s">
        <v>32</v>
      </c>
      <c r="O478" s="1" t="s">
        <v>33</v>
      </c>
      <c r="P478" s="1" t="s">
        <v>34</v>
      </c>
      <c r="Q478" s="1" t="s">
        <v>35</v>
      </c>
      <c r="R478" s="1" t="s">
        <v>36</v>
      </c>
      <c r="S478" s="1" t="s">
        <v>175</v>
      </c>
      <c r="T478" s="1" t="s">
        <v>37</v>
      </c>
      <c r="U478" s="1" t="s">
        <v>38</v>
      </c>
      <c r="V478" s="1" t="s">
        <v>39</v>
      </c>
    </row>
    <row r="479" spans="1:22" x14ac:dyDescent="0.2">
      <c r="A479" s="7">
        <v>198.18</v>
      </c>
      <c r="B479" s="1" t="s">
        <v>20</v>
      </c>
      <c r="C479" s="1" t="s">
        <v>21</v>
      </c>
      <c r="D479" s="1" t="s">
        <v>22</v>
      </c>
      <c r="E479" s="1" t="s">
        <v>23</v>
      </c>
      <c r="F479" s="1" t="s">
        <v>590</v>
      </c>
      <c r="G479" s="1" t="s">
        <v>25</v>
      </c>
      <c r="H479" s="1" t="s">
        <v>26</v>
      </c>
      <c r="I479" s="1" t="s">
        <v>1025</v>
      </c>
      <c r="J479" s="1" t="s">
        <v>28</v>
      </c>
      <c r="K479" s="1" t="s">
        <v>592</v>
      </c>
      <c r="L479" s="1" t="s">
        <v>593</v>
      </c>
      <c r="M479" s="1" t="s">
        <v>1026</v>
      </c>
      <c r="N479" s="1" t="s">
        <v>32</v>
      </c>
      <c r="O479" s="1" t="s">
        <v>33</v>
      </c>
      <c r="P479" s="1" t="s">
        <v>34</v>
      </c>
      <c r="Q479" s="1" t="s">
        <v>35</v>
      </c>
      <c r="R479" s="1" t="s">
        <v>36</v>
      </c>
      <c r="S479" s="1" t="s">
        <v>592</v>
      </c>
      <c r="T479" s="1" t="s">
        <v>37</v>
      </c>
      <c r="U479" s="1" t="s">
        <v>38</v>
      </c>
      <c r="V479" s="1" t="s">
        <v>39</v>
      </c>
    </row>
    <row r="480" spans="1:22" x14ac:dyDescent="0.2">
      <c r="A480" s="7">
        <v>198.18</v>
      </c>
      <c r="B480" s="1" t="s">
        <v>20</v>
      </c>
      <c r="C480" s="1" t="s">
        <v>21</v>
      </c>
      <c r="D480" s="1" t="s">
        <v>22</v>
      </c>
      <c r="E480" s="1" t="s">
        <v>23</v>
      </c>
      <c r="F480" s="1" t="s">
        <v>590</v>
      </c>
      <c r="G480" s="1" t="s">
        <v>25</v>
      </c>
      <c r="H480" s="1" t="s">
        <v>26</v>
      </c>
      <c r="I480" s="1" t="s">
        <v>1027</v>
      </c>
      <c r="J480" s="1" t="s">
        <v>28</v>
      </c>
      <c r="K480" s="1" t="s">
        <v>592</v>
      </c>
      <c r="L480" s="1" t="s">
        <v>593</v>
      </c>
      <c r="M480" s="1" t="s">
        <v>1028</v>
      </c>
      <c r="N480" s="1" t="s">
        <v>32</v>
      </c>
      <c r="O480" s="1" t="s">
        <v>33</v>
      </c>
      <c r="P480" s="1" t="s">
        <v>34</v>
      </c>
      <c r="Q480" s="1" t="s">
        <v>35</v>
      </c>
      <c r="R480" s="1" t="s">
        <v>36</v>
      </c>
      <c r="S480" s="1" t="s">
        <v>163</v>
      </c>
      <c r="T480" s="1" t="s">
        <v>37</v>
      </c>
      <c r="U480" s="1" t="s">
        <v>38</v>
      </c>
      <c r="V480" s="1" t="s">
        <v>39</v>
      </c>
    </row>
    <row r="481" spans="1:22" x14ac:dyDescent="0.2">
      <c r="A481" s="7">
        <v>198.18</v>
      </c>
      <c r="B481" s="1" t="s">
        <v>20</v>
      </c>
      <c r="C481" s="1" t="s">
        <v>180</v>
      </c>
      <c r="D481" s="1" t="s">
        <v>120</v>
      </c>
      <c r="G481" s="1" t="s">
        <v>25</v>
      </c>
      <c r="H481" s="1" t="s">
        <v>26</v>
      </c>
      <c r="I481" s="1" t="s">
        <v>1029</v>
      </c>
      <c r="J481" s="1" t="s">
        <v>28</v>
      </c>
      <c r="K481" s="1" t="s">
        <v>592</v>
      </c>
      <c r="L481" s="1" t="s">
        <v>593</v>
      </c>
      <c r="M481" s="1" t="s">
        <v>1030</v>
      </c>
      <c r="N481" s="1" t="s">
        <v>32</v>
      </c>
      <c r="O481" s="1" t="s">
        <v>33</v>
      </c>
      <c r="P481" s="1" t="s">
        <v>124</v>
      </c>
      <c r="Q481" s="1" t="s">
        <v>35</v>
      </c>
      <c r="R481" s="1" t="s">
        <v>36</v>
      </c>
      <c r="S481" s="1" t="s">
        <v>592</v>
      </c>
      <c r="T481" s="1" t="s">
        <v>183</v>
      </c>
      <c r="U481" s="1" t="s">
        <v>183</v>
      </c>
      <c r="V481" s="1" t="s">
        <v>39</v>
      </c>
    </row>
    <row r="482" spans="1:22" x14ac:dyDescent="0.2">
      <c r="A482" s="7">
        <v>198.18</v>
      </c>
      <c r="B482" s="1" t="s">
        <v>20</v>
      </c>
      <c r="C482" s="1" t="s">
        <v>21</v>
      </c>
      <c r="D482" s="1" t="s">
        <v>22</v>
      </c>
      <c r="E482" s="1" t="s">
        <v>23</v>
      </c>
      <c r="F482" s="1" t="s">
        <v>590</v>
      </c>
      <c r="G482" s="1" t="s">
        <v>25</v>
      </c>
      <c r="H482" s="1" t="s">
        <v>26</v>
      </c>
      <c r="I482" s="1" t="s">
        <v>1031</v>
      </c>
      <c r="J482" s="1" t="s">
        <v>28</v>
      </c>
      <c r="K482" s="1" t="s">
        <v>592</v>
      </c>
      <c r="L482" s="1" t="s">
        <v>593</v>
      </c>
      <c r="M482" s="1" t="s">
        <v>1032</v>
      </c>
      <c r="N482" s="1" t="s">
        <v>32</v>
      </c>
      <c r="O482" s="1" t="s">
        <v>33</v>
      </c>
      <c r="P482" s="1" t="s">
        <v>34</v>
      </c>
      <c r="Q482" s="1" t="s">
        <v>35</v>
      </c>
      <c r="R482" s="1" t="s">
        <v>81</v>
      </c>
      <c r="S482" s="1" t="s">
        <v>592</v>
      </c>
      <c r="T482" s="1" t="s">
        <v>37</v>
      </c>
      <c r="U482" s="1" t="s">
        <v>38</v>
      </c>
      <c r="V482" s="1" t="s">
        <v>39</v>
      </c>
    </row>
    <row r="483" spans="1:22" x14ac:dyDescent="0.2">
      <c r="A483" s="7">
        <v>198.18</v>
      </c>
      <c r="B483" s="1" t="s">
        <v>20</v>
      </c>
      <c r="C483" s="1" t="s">
        <v>21</v>
      </c>
      <c r="D483" s="1" t="s">
        <v>22</v>
      </c>
      <c r="E483" s="1" t="s">
        <v>23</v>
      </c>
      <c r="F483" s="1" t="s">
        <v>590</v>
      </c>
      <c r="G483" s="1" t="s">
        <v>25</v>
      </c>
      <c r="H483" s="1" t="s">
        <v>26</v>
      </c>
      <c r="I483" s="1" t="s">
        <v>1033</v>
      </c>
      <c r="J483" s="1" t="s">
        <v>28</v>
      </c>
      <c r="K483" s="1" t="s">
        <v>592</v>
      </c>
      <c r="L483" s="1" t="s">
        <v>593</v>
      </c>
      <c r="M483" s="1" t="s">
        <v>1034</v>
      </c>
      <c r="N483" s="1" t="s">
        <v>32</v>
      </c>
      <c r="O483" s="1" t="s">
        <v>33</v>
      </c>
      <c r="P483" s="1" t="s">
        <v>34</v>
      </c>
      <c r="Q483" s="1" t="s">
        <v>35</v>
      </c>
      <c r="R483" s="1" t="s">
        <v>49</v>
      </c>
      <c r="S483" s="1" t="s">
        <v>592</v>
      </c>
      <c r="T483" s="1" t="s">
        <v>37</v>
      </c>
      <c r="U483" s="1" t="s">
        <v>38</v>
      </c>
      <c r="V483" s="1" t="s">
        <v>39</v>
      </c>
    </row>
    <row r="484" spans="1:22" x14ac:dyDescent="0.2">
      <c r="A484" s="7">
        <v>198.18</v>
      </c>
      <c r="B484" s="1" t="s">
        <v>20</v>
      </c>
      <c r="C484" s="1" t="s">
        <v>21</v>
      </c>
      <c r="D484" s="1" t="s">
        <v>22</v>
      </c>
      <c r="E484" s="1" t="s">
        <v>23</v>
      </c>
      <c r="F484" s="1" t="s">
        <v>590</v>
      </c>
      <c r="G484" s="1" t="s">
        <v>25</v>
      </c>
      <c r="H484" s="1" t="s">
        <v>26</v>
      </c>
      <c r="I484" s="1" t="s">
        <v>1035</v>
      </c>
      <c r="J484" s="1" t="s">
        <v>28</v>
      </c>
      <c r="K484" s="1" t="s">
        <v>592</v>
      </c>
      <c r="L484" s="1" t="s">
        <v>593</v>
      </c>
      <c r="M484" s="1" t="s">
        <v>1036</v>
      </c>
      <c r="N484" s="1" t="s">
        <v>32</v>
      </c>
      <c r="O484" s="1" t="s">
        <v>33</v>
      </c>
      <c r="P484" s="1" t="s">
        <v>34</v>
      </c>
      <c r="Q484" s="1" t="s">
        <v>35</v>
      </c>
      <c r="R484" s="1" t="s">
        <v>36</v>
      </c>
      <c r="S484" s="1" t="s">
        <v>592</v>
      </c>
      <c r="T484" s="1" t="s">
        <v>37</v>
      </c>
      <c r="U484" s="1" t="s">
        <v>38</v>
      </c>
      <c r="V484" s="1" t="s">
        <v>39</v>
      </c>
    </row>
    <row r="485" spans="1:22" x14ac:dyDescent="0.2">
      <c r="A485" s="7">
        <v>198.18</v>
      </c>
      <c r="B485" s="1" t="s">
        <v>20</v>
      </c>
      <c r="C485" s="1" t="s">
        <v>21</v>
      </c>
      <c r="D485" s="1" t="s">
        <v>22</v>
      </c>
      <c r="E485" s="1" t="s">
        <v>23</v>
      </c>
      <c r="F485" s="1" t="s">
        <v>590</v>
      </c>
      <c r="G485" s="1" t="s">
        <v>25</v>
      </c>
      <c r="H485" s="1" t="s">
        <v>26</v>
      </c>
      <c r="I485" s="1" t="s">
        <v>1037</v>
      </c>
      <c r="J485" s="1" t="s">
        <v>28</v>
      </c>
      <c r="K485" s="1" t="s">
        <v>592</v>
      </c>
      <c r="L485" s="1" t="s">
        <v>593</v>
      </c>
      <c r="M485" s="1" t="s">
        <v>1038</v>
      </c>
      <c r="N485" s="1" t="s">
        <v>32</v>
      </c>
      <c r="O485" s="1" t="s">
        <v>33</v>
      </c>
      <c r="P485" s="1" t="s">
        <v>34</v>
      </c>
      <c r="Q485" s="1" t="s">
        <v>35</v>
      </c>
      <c r="R485" s="1" t="s">
        <v>36</v>
      </c>
      <c r="S485" s="1" t="s">
        <v>592</v>
      </c>
      <c r="T485" s="1" t="s">
        <v>37</v>
      </c>
      <c r="U485" s="1" t="s">
        <v>38</v>
      </c>
      <c r="V485" s="1" t="s">
        <v>39</v>
      </c>
    </row>
    <row r="486" spans="1:22" x14ac:dyDescent="0.2">
      <c r="A486" s="7">
        <v>198.18</v>
      </c>
      <c r="B486" s="1" t="s">
        <v>20</v>
      </c>
      <c r="C486" s="1" t="s">
        <v>21</v>
      </c>
      <c r="D486" s="1" t="s">
        <v>22</v>
      </c>
      <c r="E486" s="1" t="s">
        <v>23</v>
      </c>
      <c r="F486" s="1" t="s">
        <v>590</v>
      </c>
      <c r="G486" s="1" t="s">
        <v>25</v>
      </c>
      <c r="H486" s="1" t="s">
        <v>26</v>
      </c>
      <c r="I486" s="1" t="s">
        <v>1039</v>
      </c>
      <c r="J486" s="1" t="s">
        <v>28</v>
      </c>
      <c r="K486" s="1" t="s">
        <v>592</v>
      </c>
      <c r="L486" s="1" t="s">
        <v>593</v>
      </c>
      <c r="M486" s="1" t="s">
        <v>1040</v>
      </c>
      <c r="N486" s="1" t="s">
        <v>32</v>
      </c>
      <c r="O486" s="1" t="s">
        <v>33</v>
      </c>
      <c r="P486" s="1" t="s">
        <v>34</v>
      </c>
      <c r="Q486" s="1" t="s">
        <v>35</v>
      </c>
      <c r="R486" s="1" t="s">
        <v>36</v>
      </c>
      <c r="S486" s="1" t="s">
        <v>592</v>
      </c>
      <c r="T486" s="1" t="s">
        <v>37</v>
      </c>
      <c r="U486" s="1" t="s">
        <v>38</v>
      </c>
      <c r="V486" s="1" t="s">
        <v>39</v>
      </c>
    </row>
    <row r="487" spans="1:22" x14ac:dyDescent="0.2">
      <c r="A487" s="7">
        <v>198.18</v>
      </c>
      <c r="B487" s="1" t="s">
        <v>20</v>
      </c>
      <c r="C487" s="1" t="s">
        <v>21</v>
      </c>
      <c r="D487" s="1" t="s">
        <v>22</v>
      </c>
      <c r="E487" s="1" t="s">
        <v>23</v>
      </c>
      <c r="F487" s="1" t="s">
        <v>590</v>
      </c>
      <c r="G487" s="1" t="s">
        <v>25</v>
      </c>
      <c r="H487" s="1" t="s">
        <v>26</v>
      </c>
      <c r="I487" s="1" t="s">
        <v>1041</v>
      </c>
      <c r="J487" s="1" t="s">
        <v>28</v>
      </c>
      <c r="K487" s="1" t="s">
        <v>592</v>
      </c>
      <c r="L487" s="1" t="s">
        <v>593</v>
      </c>
      <c r="M487" s="1" t="s">
        <v>1042</v>
      </c>
      <c r="N487" s="1" t="s">
        <v>32</v>
      </c>
      <c r="O487" s="1" t="s">
        <v>33</v>
      </c>
      <c r="P487" s="1" t="s">
        <v>34</v>
      </c>
      <c r="Q487" s="1" t="s">
        <v>35</v>
      </c>
      <c r="R487" s="1" t="s">
        <v>36</v>
      </c>
      <c r="S487" s="1" t="s">
        <v>592</v>
      </c>
      <c r="T487" s="1" t="s">
        <v>37</v>
      </c>
      <c r="U487" s="1" t="s">
        <v>38</v>
      </c>
      <c r="V487" s="1" t="s">
        <v>39</v>
      </c>
    </row>
    <row r="488" spans="1:22" x14ac:dyDescent="0.2">
      <c r="A488" s="7">
        <v>198.18</v>
      </c>
      <c r="B488" s="1" t="s">
        <v>20</v>
      </c>
      <c r="C488" s="1" t="s">
        <v>21</v>
      </c>
      <c r="D488" s="1" t="s">
        <v>22</v>
      </c>
      <c r="E488" s="1" t="s">
        <v>23</v>
      </c>
      <c r="F488" s="1" t="s">
        <v>590</v>
      </c>
      <c r="G488" s="1" t="s">
        <v>25</v>
      </c>
      <c r="H488" s="1" t="s">
        <v>26</v>
      </c>
      <c r="I488" s="1" t="s">
        <v>1043</v>
      </c>
      <c r="J488" s="1" t="s">
        <v>28</v>
      </c>
      <c r="K488" s="1" t="s">
        <v>592</v>
      </c>
      <c r="L488" s="1" t="s">
        <v>593</v>
      </c>
      <c r="M488" s="1" t="s">
        <v>1044</v>
      </c>
      <c r="N488" s="1" t="s">
        <v>32</v>
      </c>
      <c r="O488" s="1" t="s">
        <v>33</v>
      </c>
      <c r="P488" s="1" t="s">
        <v>34</v>
      </c>
      <c r="Q488" s="1" t="s">
        <v>35</v>
      </c>
      <c r="R488" s="1" t="s">
        <v>1045</v>
      </c>
      <c r="S488" s="1" t="s">
        <v>592</v>
      </c>
      <c r="T488" s="1" t="s">
        <v>37</v>
      </c>
      <c r="U488" s="1" t="s">
        <v>38</v>
      </c>
      <c r="V488" s="1" t="s">
        <v>39</v>
      </c>
    </row>
    <row r="489" spans="1:22" x14ac:dyDescent="0.2">
      <c r="A489" s="7">
        <v>198.18</v>
      </c>
      <c r="B489" s="1" t="s">
        <v>20</v>
      </c>
      <c r="C489" s="1" t="s">
        <v>21</v>
      </c>
      <c r="D489" s="1" t="s">
        <v>22</v>
      </c>
      <c r="E489" s="1" t="s">
        <v>23</v>
      </c>
      <c r="F489" s="1" t="s">
        <v>590</v>
      </c>
      <c r="G489" s="1" t="s">
        <v>25</v>
      </c>
      <c r="H489" s="1" t="s">
        <v>26</v>
      </c>
      <c r="I489" s="1" t="s">
        <v>1046</v>
      </c>
      <c r="J489" s="1" t="s">
        <v>28</v>
      </c>
      <c r="K489" s="1" t="s">
        <v>592</v>
      </c>
      <c r="L489" s="1" t="s">
        <v>593</v>
      </c>
      <c r="M489" s="1" t="s">
        <v>1047</v>
      </c>
      <c r="N489" s="1" t="s">
        <v>32</v>
      </c>
      <c r="O489" s="1" t="s">
        <v>33</v>
      </c>
      <c r="P489" s="1" t="s">
        <v>34</v>
      </c>
      <c r="Q489" s="1" t="s">
        <v>35</v>
      </c>
      <c r="R489" s="1" t="s">
        <v>81</v>
      </c>
      <c r="S489" s="1" t="s">
        <v>592</v>
      </c>
      <c r="T489" s="1" t="s">
        <v>37</v>
      </c>
      <c r="U489" s="1" t="s">
        <v>38</v>
      </c>
      <c r="V489" s="1" t="s">
        <v>39</v>
      </c>
    </row>
    <row r="490" spans="1:22" x14ac:dyDescent="0.2">
      <c r="A490" s="7">
        <v>198.18</v>
      </c>
      <c r="B490" s="1" t="s">
        <v>20</v>
      </c>
      <c r="C490" s="1" t="s">
        <v>21</v>
      </c>
      <c r="D490" s="1" t="s">
        <v>22</v>
      </c>
      <c r="E490" s="1" t="s">
        <v>23</v>
      </c>
      <c r="F490" s="1" t="s">
        <v>590</v>
      </c>
      <c r="G490" s="1" t="s">
        <v>25</v>
      </c>
      <c r="H490" s="1" t="s">
        <v>26</v>
      </c>
      <c r="I490" s="1" t="s">
        <v>1048</v>
      </c>
      <c r="J490" s="1" t="s">
        <v>28</v>
      </c>
      <c r="K490" s="1" t="s">
        <v>592</v>
      </c>
      <c r="L490" s="1" t="s">
        <v>593</v>
      </c>
      <c r="M490" s="1" t="s">
        <v>1049</v>
      </c>
      <c r="N490" s="1" t="s">
        <v>32</v>
      </c>
      <c r="O490" s="1" t="s">
        <v>33</v>
      </c>
      <c r="P490" s="1" t="s">
        <v>34</v>
      </c>
      <c r="Q490" s="1" t="s">
        <v>35</v>
      </c>
      <c r="R490" s="1" t="s">
        <v>81</v>
      </c>
      <c r="S490" s="1" t="s">
        <v>592</v>
      </c>
      <c r="T490" s="1" t="s">
        <v>37</v>
      </c>
      <c r="U490" s="1" t="s">
        <v>38</v>
      </c>
      <c r="V490" s="1" t="s">
        <v>39</v>
      </c>
    </row>
    <row r="491" spans="1:22" x14ac:dyDescent="0.2">
      <c r="A491" s="7">
        <v>198.18</v>
      </c>
      <c r="B491" s="1" t="s">
        <v>20</v>
      </c>
      <c r="C491" s="1" t="s">
        <v>21</v>
      </c>
      <c r="D491" s="1" t="s">
        <v>22</v>
      </c>
      <c r="E491" s="1" t="s">
        <v>23</v>
      </c>
      <c r="F491" s="1" t="s">
        <v>590</v>
      </c>
      <c r="G491" s="1" t="s">
        <v>25</v>
      </c>
      <c r="H491" s="1" t="s">
        <v>26</v>
      </c>
      <c r="I491" s="1" t="s">
        <v>1050</v>
      </c>
      <c r="J491" s="1" t="s">
        <v>28</v>
      </c>
      <c r="K491" s="1" t="s">
        <v>592</v>
      </c>
      <c r="L491" s="1" t="s">
        <v>593</v>
      </c>
      <c r="M491" s="1" t="s">
        <v>1051</v>
      </c>
      <c r="N491" s="1" t="s">
        <v>32</v>
      </c>
      <c r="O491" s="1" t="s">
        <v>33</v>
      </c>
      <c r="P491" s="1" t="s">
        <v>34</v>
      </c>
      <c r="Q491" s="1" t="s">
        <v>35</v>
      </c>
      <c r="R491" s="1" t="s">
        <v>81</v>
      </c>
      <c r="S491" s="1" t="s">
        <v>592</v>
      </c>
      <c r="T491" s="1" t="s">
        <v>37</v>
      </c>
      <c r="U491" s="1" t="s">
        <v>38</v>
      </c>
      <c r="V491" s="1" t="s">
        <v>39</v>
      </c>
    </row>
    <row r="492" spans="1:22" x14ac:dyDescent="0.2">
      <c r="A492" s="7">
        <v>198.18</v>
      </c>
      <c r="B492" s="1" t="s">
        <v>20</v>
      </c>
      <c r="C492" s="1" t="s">
        <v>21</v>
      </c>
      <c r="D492" s="1" t="s">
        <v>22</v>
      </c>
      <c r="E492" s="1" t="s">
        <v>23</v>
      </c>
      <c r="F492" s="1" t="s">
        <v>590</v>
      </c>
      <c r="G492" s="1" t="s">
        <v>25</v>
      </c>
      <c r="H492" s="1" t="s">
        <v>26</v>
      </c>
      <c r="I492" s="1" t="s">
        <v>1052</v>
      </c>
      <c r="J492" s="1" t="s">
        <v>28</v>
      </c>
      <c r="K492" s="1" t="s">
        <v>592</v>
      </c>
      <c r="L492" s="1" t="s">
        <v>593</v>
      </c>
      <c r="M492" s="1" t="s">
        <v>1053</v>
      </c>
      <c r="N492" s="1" t="s">
        <v>32</v>
      </c>
      <c r="O492" s="1" t="s">
        <v>33</v>
      </c>
      <c r="P492" s="1" t="s">
        <v>34</v>
      </c>
      <c r="Q492" s="1" t="s">
        <v>35</v>
      </c>
      <c r="R492" s="1" t="s">
        <v>81</v>
      </c>
      <c r="S492" s="1" t="s">
        <v>592</v>
      </c>
      <c r="T492" s="1" t="s">
        <v>37</v>
      </c>
      <c r="U492" s="1" t="s">
        <v>38</v>
      </c>
      <c r="V492" s="1" t="s">
        <v>39</v>
      </c>
    </row>
    <row r="493" spans="1:22" x14ac:dyDescent="0.2">
      <c r="A493" s="7">
        <v>198.18</v>
      </c>
      <c r="B493" s="1" t="s">
        <v>20</v>
      </c>
      <c r="C493" s="1" t="s">
        <v>21</v>
      </c>
      <c r="D493" s="1" t="s">
        <v>22</v>
      </c>
      <c r="E493" s="1" t="s">
        <v>23</v>
      </c>
      <c r="F493" s="1" t="s">
        <v>590</v>
      </c>
      <c r="G493" s="1" t="s">
        <v>25</v>
      </c>
      <c r="H493" s="1" t="s">
        <v>26</v>
      </c>
      <c r="I493" s="1" t="s">
        <v>1054</v>
      </c>
      <c r="J493" s="1" t="s">
        <v>28</v>
      </c>
      <c r="K493" s="1" t="s">
        <v>592</v>
      </c>
      <c r="L493" s="1" t="s">
        <v>593</v>
      </c>
      <c r="M493" s="1" t="s">
        <v>1055</v>
      </c>
      <c r="N493" s="1" t="s">
        <v>32</v>
      </c>
      <c r="O493" s="1" t="s">
        <v>33</v>
      </c>
      <c r="P493" s="1" t="s">
        <v>34</v>
      </c>
      <c r="Q493" s="1" t="s">
        <v>35</v>
      </c>
      <c r="R493" s="1" t="s">
        <v>36</v>
      </c>
      <c r="S493" s="1" t="s">
        <v>592</v>
      </c>
      <c r="T493" s="1" t="s">
        <v>37</v>
      </c>
      <c r="U493" s="1" t="s">
        <v>38</v>
      </c>
      <c r="V493" s="1" t="s">
        <v>39</v>
      </c>
    </row>
    <row r="494" spans="1:22" x14ac:dyDescent="0.2">
      <c r="A494" s="7">
        <v>198.18</v>
      </c>
      <c r="B494" s="1" t="s">
        <v>20</v>
      </c>
      <c r="C494" s="1" t="s">
        <v>21</v>
      </c>
      <c r="D494" s="1" t="s">
        <v>22</v>
      </c>
      <c r="E494" s="1" t="s">
        <v>23</v>
      </c>
      <c r="F494" s="1" t="s">
        <v>590</v>
      </c>
      <c r="G494" s="1" t="s">
        <v>25</v>
      </c>
      <c r="H494" s="1" t="s">
        <v>26</v>
      </c>
      <c r="I494" s="1" t="s">
        <v>1056</v>
      </c>
      <c r="J494" s="1" t="s">
        <v>28</v>
      </c>
      <c r="K494" s="1" t="s">
        <v>592</v>
      </c>
      <c r="L494" s="1" t="s">
        <v>593</v>
      </c>
      <c r="M494" s="1" t="s">
        <v>1055</v>
      </c>
      <c r="N494" s="1" t="s">
        <v>32</v>
      </c>
      <c r="O494" s="1" t="s">
        <v>33</v>
      </c>
      <c r="P494" s="1" t="s">
        <v>34</v>
      </c>
      <c r="Q494" s="1" t="s">
        <v>35</v>
      </c>
      <c r="R494" s="1" t="s">
        <v>193</v>
      </c>
      <c r="S494" s="1" t="s">
        <v>592</v>
      </c>
      <c r="T494" s="1" t="s">
        <v>37</v>
      </c>
      <c r="U494" s="1" t="s">
        <v>38</v>
      </c>
      <c r="V494" s="1" t="s">
        <v>39</v>
      </c>
    </row>
    <row r="495" spans="1:22" x14ac:dyDescent="0.2">
      <c r="A495" s="7">
        <v>198.18</v>
      </c>
      <c r="B495" s="1" t="s">
        <v>20</v>
      </c>
      <c r="C495" s="1" t="s">
        <v>21</v>
      </c>
      <c r="D495" s="1" t="s">
        <v>22</v>
      </c>
      <c r="E495" s="1" t="s">
        <v>23</v>
      </c>
      <c r="F495" s="1" t="s">
        <v>590</v>
      </c>
      <c r="G495" s="1" t="s">
        <v>25</v>
      </c>
      <c r="H495" s="1" t="s">
        <v>26</v>
      </c>
      <c r="I495" s="1" t="s">
        <v>1057</v>
      </c>
      <c r="J495" s="1" t="s">
        <v>28</v>
      </c>
      <c r="K495" s="1" t="s">
        <v>592</v>
      </c>
      <c r="L495" s="1" t="s">
        <v>593</v>
      </c>
      <c r="M495" s="1" t="s">
        <v>1058</v>
      </c>
      <c r="N495" s="1" t="s">
        <v>32</v>
      </c>
      <c r="O495" s="1" t="s">
        <v>33</v>
      </c>
      <c r="P495" s="1" t="s">
        <v>34</v>
      </c>
      <c r="Q495" s="1" t="s">
        <v>35</v>
      </c>
      <c r="R495" s="1" t="s">
        <v>36</v>
      </c>
      <c r="S495" s="1" t="s">
        <v>592</v>
      </c>
      <c r="T495" s="1" t="s">
        <v>37</v>
      </c>
      <c r="U495" s="1" t="s">
        <v>38</v>
      </c>
      <c r="V495" s="1" t="s">
        <v>39</v>
      </c>
    </row>
    <row r="496" spans="1:22" x14ac:dyDescent="0.2">
      <c r="A496" s="7">
        <v>198.18</v>
      </c>
      <c r="B496" s="1" t="s">
        <v>20</v>
      </c>
      <c r="C496" s="1" t="s">
        <v>21</v>
      </c>
      <c r="D496" s="1" t="s">
        <v>22</v>
      </c>
      <c r="E496" s="1" t="s">
        <v>23</v>
      </c>
      <c r="F496" s="1" t="s">
        <v>590</v>
      </c>
      <c r="G496" s="1" t="s">
        <v>25</v>
      </c>
      <c r="H496" s="1" t="s">
        <v>26</v>
      </c>
      <c r="I496" s="1" t="s">
        <v>1059</v>
      </c>
      <c r="J496" s="1" t="s">
        <v>28</v>
      </c>
      <c r="K496" s="1" t="s">
        <v>592</v>
      </c>
      <c r="L496" s="1" t="s">
        <v>593</v>
      </c>
      <c r="M496" s="1" t="s">
        <v>1058</v>
      </c>
      <c r="N496" s="1" t="s">
        <v>32</v>
      </c>
      <c r="O496" s="1" t="s">
        <v>33</v>
      </c>
      <c r="P496" s="1" t="s">
        <v>34</v>
      </c>
      <c r="Q496" s="1" t="s">
        <v>35</v>
      </c>
      <c r="R496" s="1" t="s">
        <v>193</v>
      </c>
      <c r="S496" s="1" t="s">
        <v>592</v>
      </c>
      <c r="T496" s="1" t="s">
        <v>37</v>
      </c>
      <c r="U496" s="1" t="s">
        <v>38</v>
      </c>
      <c r="V496" s="1" t="s">
        <v>39</v>
      </c>
    </row>
    <row r="497" spans="1:22" x14ac:dyDescent="0.2">
      <c r="A497" s="7">
        <v>198.18</v>
      </c>
      <c r="B497" s="1" t="s">
        <v>20</v>
      </c>
      <c r="C497" s="1" t="s">
        <v>21</v>
      </c>
      <c r="D497" s="1" t="s">
        <v>22</v>
      </c>
      <c r="E497" s="1" t="s">
        <v>23</v>
      </c>
      <c r="F497" s="1" t="s">
        <v>590</v>
      </c>
      <c r="G497" s="1" t="s">
        <v>25</v>
      </c>
      <c r="H497" s="1" t="s">
        <v>26</v>
      </c>
      <c r="I497" s="1" t="s">
        <v>1060</v>
      </c>
      <c r="J497" s="1" t="s">
        <v>28</v>
      </c>
      <c r="K497" s="1" t="s">
        <v>592</v>
      </c>
      <c r="L497" s="1" t="s">
        <v>593</v>
      </c>
      <c r="M497" s="1" t="s">
        <v>1061</v>
      </c>
      <c r="N497" s="1" t="s">
        <v>32</v>
      </c>
      <c r="O497" s="1" t="s">
        <v>33</v>
      </c>
      <c r="P497" s="1" t="s">
        <v>34</v>
      </c>
      <c r="Q497" s="1" t="s">
        <v>35</v>
      </c>
      <c r="R497" s="1" t="s">
        <v>36</v>
      </c>
      <c r="S497" s="1" t="s">
        <v>592</v>
      </c>
      <c r="T497" s="1" t="s">
        <v>37</v>
      </c>
      <c r="U497" s="1" t="s">
        <v>38</v>
      </c>
      <c r="V497" s="1" t="s">
        <v>39</v>
      </c>
    </row>
    <row r="498" spans="1:22" x14ac:dyDescent="0.2">
      <c r="A498" s="7">
        <v>198.18</v>
      </c>
      <c r="B498" s="1" t="s">
        <v>20</v>
      </c>
      <c r="C498" s="1" t="s">
        <v>21</v>
      </c>
      <c r="D498" s="1" t="s">
        <v>22</v>
      </c>
      <c r="E498" s="1" t="s">
        <v>23</v>
      </c>
      <c r="F498" s="1" t="s">
        <v>590</v>
      </c>
      <c r="G498" s="1" t="s">
        <v>25</v>
      </c>
      <c r="H498" s="1" t="s">
        <v>26</v>
      </c>
      <c r="I498" s="1" t="s">
        <v>1062</v>
      </c>
      <c r="J498" s="1" t="s">
        <v>28</v>
      </c>
      <c r="K498" s="1" t="s">
        <v>592</v>
      </c>
      <c r="L498" s="1" t="s">
        <v>593</v>
      </c>
      <c r="M498" s="1" t="s">
        <v>1061</v>
      </c>
      <c r="N498" s="1" t="s">
        <v>32</v>
      </c>
      <c r="O498" s="1" t="s">
        <v>33</v>
      </c>
      <c r="P498" s="1" t="s">
        <v>34</v>
      </c>
      <c r="Q498" s="1" t="s">
        <v>35</v>
      </c>
      <c r="R498" s="1" t="s">
        <v>193</v>
      </c>
      <c r="S498" s="1" t="s">
        <v>592</v>
      </c>
      <c r="T498" s="1" t="s">
        <v>37</v>
      </c>
      <c r="U498" s="1" t="s">
        <v>38</v>
      </c>
      <c r="V498" s="1" t="s">
        <v>39</v>
      </c>
    </row>
    <row r="499" spans="1:22" x14ac:dyDescent="0.2">
      <c r="A499" s="7">
        <v>198.18</v>
      </c>
      <c r="B499" s="1" t="s">
        <v>20</v>
      </c>
      <c r="C499" s="1" t="s">
        <v>21</v>
      </c>
      <c r="D499" s="1" t="s">
        <v>22</v>
      </c>
      <c r="E499" s="1" t="s">
        <v>23</v>
      </c>
      <c r="F499" s="1" t="s">
        <v>590</v>
      </c>
      <c r="G499" s="1" t="s">
        <v>25</v>
      </c>
      <c r="H499" s="1" t="s">
        <v>26</v>
      </c>
      <c r="I499" s="1" t="s">
        <v>1063</v>
      </c>
      <c r="J499" s="1" t="s">
        <v>28</v>
      </c>
      <c r="K499" s="1" t="s">
        <v>592</v>
      </c>
      <c r="L499" s="1" t="s">
        <v>593</v>
      </c>
      <c r="M499" s="1" t="s">
        <v>1064</v>
      </c>
      <c r="N499" s="1" t="s">
        <v>32</v>
      </c>
      <c r="O499" s="1" t="s">
        <v>33</v>
      </c>
      <c r="P499" s="1" t="s">
        <v>34</v>
      </c>
      <c r="Q499" s="1" t="s">
        <v>35</v>
      </c>
      <c r="R499" s="1" t="s">
        <v>36</v>
      </c>
      <c r="S499" s="1" t="s">
        <v>592</v>
      </c>
      <c r="T499" s="1" t="s">
        <v>37</v>
      </c>
      <c r="U499" s="1" t="s">
        <v>38</v>
      </c>
      <c r="V499" s="1" t="s">
        <v>39</v>
      </c>
    </row>
    <row r="500" spans="1:22" x14ac:dyDescent="0.2">
      <c r="A500" s="7">
        <v>198.18</v>
      </c>
      <c r="B500" s="1" t="s">
        <v>20</v>
      </c>
      <c r="C500" s="1" t="s">
        <v>21</v>
      </c>
      <c r="D500" s="1" t="s">
        <v>22</v>
      </c>
      <c r="E500" s="1" t="s">
        <v>23</v>
      </c>
      <c r="F500" s="1" t="s">
        <v>590</v>
      </c>
      <c r="G500" s="1" t="s">
        <v>25</v>
      </c>
      <c r="H500" s="1" t="s">
        <v>26</v>
      </c>
      <c r="I500" s="1" t="s">
        <v>1065</v>
      </c>
      <c r="J500" s="1" t="s">
        <v>28</v>
      </c>
      <c r="K500" s="1" t="s">
        <v>592</v>
      </c>
      <c r="L500" s="1" t="s">
        <v>593</v>
      </c>
      <c r="M500" s="1" t="s">
        <v>1064</v>
      </c>
      <c r="N500" s="1" t="s">
        <v>32</v>
      </c>
      <c r="O500" s="1" t="s">
        <v>33</v>
      </c>
      <c r="P500" s="1" t="s">
        <v>34</v>
      </c>
      <c r="Q500" s="1" t="s">
        <v>35</v>
      </c>
      <c r="R500" s="1" t="s">
        <v>193</v>
      </c>
      <c r="S500" s="1" t="s">
        <v>592</v>
      </c>
      <c r="T500" s="1" t="s">
        <v>37</v>
      </c>
      <c r="U500" s="1" t="s">
        <v>38</v>
      </c>
      <c r="V500" s="1" t="s">
        <v>39</v>
      </c>
    </row>
    <row r="501" spans="1:22" x14ac:dyDescent="0.2">
      <c r="A501" s="7">
        <v>198.18</v>
      </c>
      <c r="B501" s="1" t="s">
        <v>20</v>
      </c>
      <c r="C501" s="1" t="s">
        <v>21</v>
      </c>
      <c r="D501" s="1" t="s">
        <v>22</v>
      </c>
      <c r="E501" s="1" t="s">
        <v>23</v>
      </c>
      <c r="F501" s="1" t="s">
        <v>590</v>
      </c>
      <c r="G501" s="1" t="s">
        <v>25</v>
      </c>
      <c r="H501" s="1" t="s">
        <v>26</v>
      </c>
      <c r="I501" s="1" t="s">
        <v>1066</v>
      </c>
      <c r="J501" s="1" t="s">
        <v>28</v>
      </c>
      <c r="K501" s="1" t="s">
        <v>592</v>
      </c>
      <c r="L501" s="1" t="s">
        <v>593</v>
      </c>
      <c r="M501" s="1" t="s">
        <v>1067</v>
      </c>
      <c r="N501" s="1" t="s">
        <v>32</v>
      </c>
      <c r="O501" s="1" t="s">
        <v>33</v>
      </c>
      <c r="P501" s="1" t="s">
        <v>34</v>
      </c>
      <c r="Q501" s="1" t="s">
        <v>35</v>
      </c>
      <c r="R501" s="1" t="s">
        <v>36</v>
      </c>
      <c r="S501" s="1" t="s">
        <v>592</v>
      </c>
      <c r="T501" s="1" t="s">
        <v>37</v>
      </c>
      <c r="U501" s="1" t="s">
        <v>38</v>
      </c>
      <c r="V501" s="1" t="s">
        <v>39</v>
      </c>
    </row>
    <row r="502" spans="1:22" x14ac:dyDescent="0.2">
      <c r="A502" s="7">
        <v>198.18</v>
      </c>
      <c r="B502" s="1" t="s">
        <v>20</v>
      </c>
      <c r="C502" s="1" t="s">
        <v>21</v>
      </c>
      <c r="D502" s="1" t="s">
        <v>22</v>
      </c>
      <c r="E502" s="1" t="s">
        <v>23</v>
      </c>
      <c r="F502" s="1" t="s">
        <v>590</v>
      </c>
      <c r="G502" s="1" t="s">
        <v>25</v>
      </c>
      <c r="H502" s="1" t="s">
        <v>26</v>
      </c>
      <c r="I502" s="1" t="s">
        <v>1068</v>
      </c>
      <c r="J502" s="1" t="s">
        <v>28</v>
      </c>
      <c r="K502" s="1" t="s">
        <v>592</v>
      </c>
      <c r="L502" s="1" t="s">
        <v>593</v>
      </c>
      <c r="M502" s="1" t="s">
        <v>1069</v>
      </c>
      <c r="N502" s="1" t="s">
        <v>32</v>
      </c>
      <c r="O502" s="1" t="s">
        <v>33</v>
      </c>
      <c r="P502" s="1" t="s">
        <v>34</v>
      </c>
      <c r="Q502" s="1" t="s">
        <v>35</v>
      </c>
      <c r="R502" s="1" t="s">
        <v>36</v>
      </c>
      <c r="S502" s="1" t="s">
        <v>592</v>
      </c>
      <c r="T502" s="1" t="s">
        <v>37</v>
      </c>
      <c r="U502" s="1" t="s">
        <v>38</v>
      </c>
      <c r="V502" s="1" t="s">
        <v>39</v>
      </c>
    </row>
    <row r="503" spans="1:22" x14ac:dyDescent="0.2">
      <c r="A503" s="7">
        <v>198.18</v>
      </c>
      <c r="B503" s="1" t="s">
        <v>20</v>
      </c>
      <c r="C503" s="1" t="s">
        <v>21</v>
      </c>
      <c r="D503" s="1" t="s">
        <v>22</v>
      </c>
      <c r="E503" s="1" t="s">
        <v>23</v>
      </c>
      <c r="F503" s="1" t="s">
        <v>590</v>
      </c>
      <c r="G503" s="1" t="s">
        <v>25</v>
      </c>
      <c r="H503" s="1" t="s">
        <v>26</v>
      </c>
      <c r="I503" s="1" t="s">
        <v>1070</v>
      </c>
      <c r="J503" s="1" t="s">
        <v>28</v>
      </c>
      <c r="K503" s="1" t="s">
        <v>592</v>
      </c>
      <c r="L503" s="1" t="s">
        <v>593</v>
      </c>
      <c r="M503" s="1" t="s">
        <v>1071</v>
      </c>
      <c r="N503" s="1" t="s">
        <v>32</v>
      </c>
      <c r="O503" s="1" t="s">
        <v>33</v>
      </c>
      <c r="P503" s="1" t="s">
        <v>34</v>
      </c>
      <c r="Q503" s="1" t="s">
        <v>35</v>
      </c>
      <c r="R503" s="1" t="s">
        <v>36</v>
      </c>
      <c r="S503" s="1" t="s">
        <v>592</v>
      </c>
      <c r="T503" s="1" t="s">
        <v>37</v>
      </c>
      <c r="U503" s="1" t="s">
        <v>38</v>
      </c>
      <c r="V503" s="1" t="s">
        <v>39</v>
      </c>
    </row>
    <row r="504" spans="1:22" x14ac:dyDescent="0.2">
      <c r="A504" s="7">
        <v>-198.18</v>
      </c>
      <c r="B504" s="1" t="s">
        <v>20</v>
      </c>
      <c r="C504" s="1" t="s">
        <v>21</v>
      </c>
      <c r="D504" s="1" t="s">
        <v>200</v>
      </c>
      <c r="E504" s="1" t="s">
        <v>23</v>
      </c>
      <c r="F504" s="1" t="s">
        <v>590</v>
      </c>
      <c r="G504" s="1" t="s">
        <v>25</v>
      </c>
      <c r="H504" s="1" t="s">
        <v>26</v>
      </c>
      <c r="I504" s="1" t="s">
        <v>1072</v>
      </c>
      <c r="J504" s="1" t="s">
        <v>28</v>
      </c>
      <c r="K504" s="1" t="s">
        <v>592</v>
      </c>
      <c r="L504" s="1" t="s">
        <v>593</v>
      </c>
      <c r="M504" s="1" t="s">
        <v>1073</v>
      </c>
      <c r="N504" s="1" t="s">
        <v>32</v>
      </c>
      <c r="O504" s="1" t="s">
        <v>33</v>
      </c>
      <c r="P504" s="1" t="s">
        <v>34</v>
      </c>
      <c r="Q504" s="1" t="s">
        <v>35</v>
      </c>
      <c r="R504" s="1" t="s">
        <v>36</v>
      </c>
      <c r="S504" s="1" t="s">
        <v>592</v>
      </c>
      <c r="T504" s="1" t="s">
        <v>37</v>
      </c>
      <c r="U504" s="1" t="s">
        <v>38</v>
      </c>
      <c r="V504" s="1" t="s">
        <v>39</v>
      </c>
    </row>
    <row r="505" spans="1:22" x14ac:dyDescent="0.2">
      <c r="A505" s="7">
        <v>-198.18</v>
      </c>
      <c r="B505" s="1" t="s">
        <v>20</v>
      </c>
      <c r="C505" s="1" t="s">
        <v>21</v>
      </c>
      <c r="D505" s="1" t="s">
        <v>200</v>
      </c>
      <c r="E505" s="1" t="s">
        <v>23</v>
      </c>
      <c r="F505" s="1" t="s">
        <v>590</v>
      </c>
      <c r="G505" s="1" t="s">
        <v>25</v>
      </c>
      <c r="H505" s="1" t="s">
        <v>26</v>
      </c>
      <c r="I505" s="1" t="s">
        <v>1074</v>
      </c>
      <c r="J505" s="1" t="s">
        <v>136</v>
      </c>
      <c r="K505" s="1" t="s">
        <v>592</v>
      </c>
      <c r="L505" s="1" t="s">
        <v>593</v>
      </c>
      <c r="M505" s="1" t="s">
        <v>1075</v>
      </c>
      <c r="N505" s="1" t="s">
        <v>32</v>
      </c>
      <c r="O505" s="1" t="s">
        <v>33</v>
      </c>
      <c r="P505" s="1" t="s">
        <v>34</v>
      </c>
      <c r="Q505" s="1" t="s">
        <v>35</v>
      </c>
      <c r="R505" s="1" t="s">
        <v>36</v>
      </c>
      <c r="S505" s="1" t="s">
        <v>592</v>
      </c>
      <c r="T505" s="1" t="s">
        <v>37</v>
      </c>
      <c r="U505" s="1" t="s">
        <v>38</v>
      </c>
      <c r="V505" s="1" t="s">
        <v>39</v>
      </c>
    </row>
    <row r="506" spans="1:22" x14ac:dyDescent="0.2">
      <c r="A506" s="7">
        <v>198.18</v>
      </c>
      <c r="B506" s="1" t="s">
        <v>20</v>
      </c>
      <c r="C506" s="1" t="s">
        <v>21</v>
      </c>
      <c r="D506" s="1" t="s">
        <v>22</v>
      </c>
      <c r="E506" s="1" t="s">
        <v>23</v>
      </c>
      <c r="F506" s="1" t="s">
        <v>590</v>
      </c>
      <c r="G506" s="1" t="s">
        <v>25</v>
      </c>
      <c r="H506" s="1" t="s">
        <v>26</v>
      </c>
      <c r="I506" s="1" t="s">
        <v>1076</v>
      </c>
      <c r="J506" s="1" t="s">
        <v>28</v>
      </c>
      <c r="K506" s="1" t="s">
        <v>592</v>
      </c>
      <c r="L506" s="1" t="s">
        <v>593</v>
      </c>
      <c r="M506" s="1" t="s">
        <v>1077</v>
      </c>
      <c r="N506" s="1" t="s">
        <v>32</v>
      </c>
      <c r="O506" s="1" t="s">
        <v>33</v>
      </c>
      <c r="P506" s="1" t="s">
        <v>34</v>
      </c>
      <c r="Q506" s="1" t="s">
        <v>35</v>
      </c>
      <c r="R506" s="1" t="s">
        <v>36</v>
      </c>
      <c r="S506" s="1" t="s">
        <v>592</v>
      </c>
      <c r="T506" s="1" t="s">
        <v>37</v>
      </c>
      <c r="U506" s="1" t="s">
        <v>38</v>
      </c>
      <c r="V506" s="1" t="s">
        <v>39</v>
      </c>
    </row>
    <row r="507" spans="1:22" x14ac:dyDescent="0.2">
      <c r="A507" s="7">
        <v>-198.18</v>
      </c>
      <c r="B507" s="1" t="s">
        <v>20</v>
      </c>
      <c r="C507" s="1" t="s">
        <v>21</v>
      </c>
      <c r="D507" s="1" t="s">
        <v>200</v>
      </c>
      <c r="E507" s="1" t="s">
        <v>23</v>
      </c>
      <c r="F507" s="1" t="s">
        <v>590</v>
      </c>
      <c r="G507" s="1" t="s">
        <v>25</v>
      </c>
      <c r="H507" s="1" t="s">
        <v>26</v>
      </c>
      <c r="I507" s="1" t="s">
        <v>1078</v>
      </c>
      <c r="J507" s="1" t="s">
        <v>28</v>
      </c>
      <c r="K507" s="1" t="s">
        <v>592</v>
      </c>
      <c r="L507" s="1" t="s">
        <v>593</v>
      </c>
      <c r="M507" s="1" t="s">
        <v>1079</v>
      </c>
      <c r="N507" s="1" t="s">
        <v>32</v>
      </c>
      <c r="O507" s="1" t="s">
        <v>33</v>
      </c>
      <c r="P507" s="1" t="s">
        <v>34</v>
      </c>
      <c r="Q507" s="1" t="s">
        <v>35</v>
      </c>
      <c r="R507" s="1" t="s">
        <v>36</v>
      </c>
      <c r="S507" s="1" t="s">
        <v>592</v>
      </c>
      <c r="T507" s="1" t="s">
        <v>37</v>
      </c>
      <c r="U507" s="1" t="s">
        <v>38</v>
      </c>
      <c r="V507" s="1" t="s">
        <v>39</v>
      </c>
    </row>
    <row r="508" spans="1:22" x14ac:dyDescent="0.2">
      <c r="A508" s="7">
        <v>-198.18</v>
      </c>
      <c r="B508" s="1" t="s">
        <v>20</v>
      </c>
      <c r="C508" s="1" t="s">
        <v>21</v>
      </c>
      <c r="D508" s="1" t="s">
        <v>200</v>
      </c>
      <c r="E508" s="1" t="s">
        <v>23</v>
      </c>
      <c r="F508" s="1" t="s">
        <v>590</v>
      </c>
      <c r="G508" s="1" t="s">
        <v>25</v>
      </c>
      <c r="H508" s="1" t="s">
        <v>26</v>
      </c>
      <c r="I508" s="1" t="s">
        <v>1080</v>
      </c>
      <c r="J508" s="1" t="s">
        <v>136</v>
      </c>
      <c r="K508" s="1" t="s">
        <v>592</v>
      </c>
      <c r="L508" s="1" t="s">
        <v>593</v>
      </c>
      <c r="M508" s="1" t="s">
        <v>1081</v>
      </c>
      <c r="N508" s="1" t="s">
        <v>32</v>
      </c>
      <c r="O508" s="1" t="s">
        <v>33</v>
      </c>
      <c r="P508" s="1" t="s">
        <v>34</v>
      </c>
      <c r="Q508" s="1" t="s">
        <v>35</v>
      </c>
      <c r="R508" s="1" t="s">
        <v>36</v>
      </c>
      <c r="S508" s="1" t="s">
        <v>592</v>
      </c>
      <c r="T508" s="1" t="s">
        <v>37</v>
      </c>
      <c r="U508" s="1" t="s">
        <v>38</v>
      </c>
      <c r="V508" s="1" t="s">
        <v>39</v>
      </c>
    </row>
    <row r="509" spans="1:22" x14ac:dyDescent="0.2">
      <c r="A509" s="7">
        <v>198.18</v>
      </c>
      <c r="B509" s="1" t="s">
        <v>20</v>
      </c>
      <c r="C509" s="1" t="s">
        <v>21</v>
      </c>
      <c r="D509" s="1" t="s">
        <v>22</v>
      </c>
      <c r="E509" s="1" t="s">
        <v>23</v>
      </c>
      <c r="F509" s="1" t="s">
        <v>590</v>
      </c>
      <c r="G509" s="1" t="s">
        <v>25</v>
      </c>
      <c r="H509" s="1" t="s">
        <v>26</v>
      </c>
      <c r="I509" s="1" t="s">
        <v>1082</v>
      </c>
      <c r="J509" s="1" t="s">
        <v>136</v>
      </c>
      <c r="K509" s="1" t="s">
        <v>592</v>
      </c>
      <c r="L509" s="1" t="s">
        <v>593</v>
      </c>
      <c r="M509" s="1" t="s">
        <v>1083</v>
      </c>
      <c r="N509" s="1" t="s">
        <v>32</v>
      </c>
      <c r="O509" s="1" t="s">
        <v>33</v>
      </c>
      <c r="P509" s="1" t="s">
        <v>34</v>
      </c>
      <c r="Q509" s="1" t="s">
        <v>35</v>
      </c>
      <c r="R509" s="1" t="s">
        <v>36</v>
      </c>
      <c r="S509" s="1" t="s">
        <v>592</v>
      </c>
      <c r="T509" s="1" t="s">
        <v>37</v>
      </c>
      <c r="U509" s="1" t="s">
        <v>38</v>
      </c>
      <c r="V509" s="1" t="s">
        <v>39</v>
      </c>
    </row>
    <row r="510" spans="1:22" x14ac:dyDescent="0.2">
      <c r="A510" s="7">
        <v>198.18</v>
      </c>
      <c r="B510" s="1" t="s">
        <v>20</v>
      </c>
      <c r="C510" s="1" t="s">
        <v>21</v>
      </c>
      <c r="D510" s="1" t="s">
        <v>22</v>
      </c>
      <c r="E510" s="1" t="s">
        <v>23</v>
      </c>
      <c r="F510" s="1" t="s">
        <v>590</v>
      </c>
      <c r="G510" s="1" t="s">
        <v>25</v>
      </c>
      <c r="H510" s="1" t="s">
        <v>26</v>
      </c>
      <c r="I510" s="1" t="s">
        <v>1084</v>
      </c>
      <c r="J510" s="1" t="s">
        <v>28</v>
      </c>
      <c r="K510" s="1" t="s">
        <v>592</v>
      </c>
      <c r="L510" s="1" t="s">
        <v>593</v>
      </c>
      <c r="M510" s="1" t="s">
        <v>1085</v>
      </c>
      <c r="N510" s="1" t="s">
        <v>32</v>
      </c>
      <c r="O510" s="1" t="s">
        <v>33</v>
      </c>
      <c r="P510" s="1" t="s">
        <v>34</v>
      </c>
      <c r="Q510" s="1" t="s">
        <v>35</v>
      </c>
      <c r="R510" s="1" t="s">
        <v>36</v>
      </c>
      <c r="S510" s="1" t="s">
        <v>592</v>
      </c>
      <c r="T510" s="1" t="s">
        <v>37</v>
      </c>
      <c r="U510" s="1" t="s">
        <v>38</v>
      </c>
      <c r="V510" s="1" t="s">
        <v>39</v>
      </c>
    </row>
    <row r="511" spans="1:22" x14ac:dyDescent="0.2">
      <c r="A511" s="7">
        <v>121.75</v>
      </c>
      <c r="B511" s="1" t="s">
        <v>20</v>
      </c>
      <c r="C511" s="1" t="s">
        <v>21</v>
      </c>
      <c r="D511" s="1" t="s">
        <v>120</v>
      </c>
      <c r="E511" s="1" t="s">
        <v>23</v>
      </c>
      <c r="F511" s="1" t="s">
        <v>1086</v>
      </c>
      <c r="G511" s="1" t="s">
        <v>25</v>
      </c>
      <c r="I511" s="1" t="s">
        <v>1087</v>
      </c>
      <c r="J511" s="1" t="s">
        <v>28</v>
      </c>
      <c r="K511" s="1" t="s">
        <v>1088</v>
      </c>
      <c r="L511" s="1" t="s">
        <v>1089</v>
      </c>
      <c r="M511" s="1" t="s">
        <v>1090</v>
      </c>
      <c r="N511" s="1" t="s">
        <v>1091</v>
      </c>
      <c r="O511" s="1" t="s">
        <v>33</v>
      </c>
      <c r="P511" s="1" t="s">
        <v>34</v>
      </c>
      <c r="Q511" s="1" t="s">
        <v>35</v>
      </c>
      <c r="R511" s="1" t="s">
        <v>36</v>
      </c>
      <c r="S511" s="1" t="s">
        <v>1088</v>
      </c>
      <c r="T511" s="1" t="s">
        <v>37</v>
      </c>
      <c r="U511" s="1" t="s">
        <v>38</v>
      </c>
      <c r="V511" s="1" t="s">
        <v>39</v>
      </c>
    </row>
    <row r="512" spans="1:22" x14ac:dyDescent="0.2">
      <c r="A512" s="7">
        <v>90</v>
      </c>
      <c r="B512" s="1" t="s">
        <v>20</v>
      </c>
      <c r="C512" s="1" t="s">
        <v>21</v>
      </c>
      <c r="D512" s="1" t="s">
        <v>243</v>
      </c>
      <c r="E512" s="1" t="s">
        <v>23</v>
      </c>
      <c r="F512" s="1" t="s">
        <v>1086</v>
      </c>
      <c r="G512" s="1" t="s">
        <v>25</v>
      </c>
      <c r="H512" s="1" t="s">
        <v>26</v>
      </c>
      <c r="I512" s="1" t="s">
        <v>1092</v>
      </c>
      <c r="J512" s="1" t="s">
        <v>28</v>
      </c>
      <c r="K512" s="1" t="s">
        <v>1088</v>
      </c>
      <c r="L512" s="1" t="s">
        <v>1089</v>
      </c>
      <c r="M512" s="1" t="s">
        <v>1093</v>
      </c>
      <c r="N512" s="1" t="s">
        <v>46</v>
      </c>
      <c r="O512" s="1" t="s">
        <v>33</v>
      </c>
      <c r="P512" s="1" t="s">
        <v>34</v>
      </c>
      <c r="Q512" s="1" t="s">
        <v>35</v>
      </c>
      <c r="R512" s="1" t="s">
        <v>36</v>
      </c>
      <c r="S512" s="1" t="s">
        <v>1088</v>
      </c>
      <c r="T512" s="1" t="s">
        <v>37</v>
      </c>
      <c r="U512" s="1" t="s">
        <v>38</v>
      </c>
      <c r="V512" s="1" t="s">
        <v>39</v>
      </c>
    </row>
    <row r="513" spans="1:22" x14ac:dyDescent="0.2">
      <c r="A513" s="7">
        <v>90</v>
      </c>
      <c r="B513" s="1" t="s">
        <v>20</v>
      </c>
      <c r="C513" s="1" t="s">
        <v>21</v>
      </c>
      <c r="D513" s="1" t="s">
        <v>22</v>
      </c>
      <c r="E513" s="1" t="s">
        <v>23</v>
      </c>
      <c r="F513" s="1" t="s">
        <v>1086</v>
      </c>
      <c r="G513" s="1" t="s">
        <v>25</v>
      </c>
      <c r="H513" s="1" t="s">
        <v>26</v>
      </c>
      <c r="I513" s="1" t="s">
        <v>1094</v>
      </c>
      <c r="J513" s="1" t="s">
        <v>28</v>
      </c>
      <c r="K513" s="1" t="s">
        <v>1088</v>
      </c>
      <c r="L513" s="1" t="s">
        <v>1089</v>
      </c>
      <c r="M513" s="1" t="s">
        <v>1095</v>
      </c>
      <c r="N513" s="1" t="s">
        <v>46</v>
      </c>
      <c r="O513" s="1" t="s">
        <v>33</v>
      </c>
      <c r="P513" s="1" t="s">
        <v>34</v>
      </c>
      <c r="Q513" s="1" t="s">
        <v>35</v>
      </c>
      <c r="R513" s="1" t="s">
        <v>81</v>
      </c>
      <c r="S513" s="1" t="s">
        <v>1088</v>
      </c>
      <c r="T513" s="1" t="s">
        <v>37</v>
      </c>
      <c r="U513" s="1" t="s">
        <v>38</v>
      </c>
      <c r="V513" s="1" t="s">
        <v>39</v>
      </c>
    </row>
    <row r="514" spans="1:22" x14ac:dyDescent="0.2">
      <c r="A514" s="7">
        <v>53.63</v>
      </c>
      <c r="B514" s="1" t="s">
        <v>20</v>
      </c>
      <c r="C514" s="1" t="s">
        <v>21</v>
      </c>
      <c r="D514" s="1" t="s">
        <v>22</v>
      </c>
      <c r="E514" s="1" t="s">
        <v>23</v>
      </c>
      <c r="F514" s="1" t="s">
        <v>1086</v>
      </c>
      <c r="G514" s="1" t="s">
        <v>25</v>
      </c>
      <c r="H514" s="1" t="s">
        <v>26</v>
      </c>
      <c r="I514" s="1" t="s">
        <v>1096</v>
      </c>
      <c r="J514" s="1" t="s">
        <v>28</v>
      </c>
      <c r="K514" s="1" t="s">
        <v>1088</v>
      </c>
      <c r="L514" s="1" t="s">
        <v>1089</v>
      </c>
      <c r="M514" s="1" t="s">
        <v>1097</v>
      </c>
      <c r="N514" s="1" t="s">
        <v>46</v>
      </c>
      <c r="O514" s="1" t="s">
        <v>33</v>
      </c>
      <c r="P514" s="1" t="s">
        <v>34</v>
      </c>
      <c r="Q514" s="1" t="s">
        <v>35</v>
      </c>
      <c r="R514" s="1" t="s">
        <v>36</v>
      </c>
      <c r="S514" s="1" t="s">
        <v>1088</v>
      </c>
      <c r="T514" s="1" t="s">
        <v>37</v>
      </c>
      <c r="U514" s="1" t="s">
        <v>38</v>
      </c>
      <c r="V514" s="1" t="s">
        <v>39</v>
      </c>
    </row>
    <row r="515" spans="1:22" x14ac:dyDescent="0.2">
      <c r="A515" s="7">
        <v>121.75</v>
      </c>
      <c r="B515" s="1" t="s">
        <v>20</v>
      </c>
      <c r="C515" s="1" t="s">
        <v>21</v>
      </c>
      <c r="D515" s="1" t="s">
        <v>68</v>
      </c>
      <c r="E515" s="1" t="s">
        <v>23</v>
      </c>
      <c r="F515" s="1" t="s">
        <v>1086</v>
      </c>
      <c r="G515" s="1" t="s">
        <v>25</v>
      </c>
      <c r="H515" s="1" t="s">
        <v>26</v>
      </c>
      <c r="I515" s="1" t="s">
        <v>1098</v>
      </c>
      <c r="J515" s="1" t="s">
        <v>28</v>
      </c>
      <c r="K515" s="1" t="s">
        <v>1088</v>
      </c>
      <c r="L515" s="1" t="s">
        <v>1089</v>
      </c>
      <c r="M515" s="1" t="s">
        <v>1099</v>
      </c>
      <c r="N515" s="1" t="s">
        <v>46</v>
      </c>
      <c r="O515" s="1" t="s">
        <v>33</v>
      </c>
      <c r="P515" s="1" t="s">
        <v>34</v>
      </c>
      <c r="Q515" s="1" t="s">
        <v>35</v>
      </c>
      <c r="R515" s="1" t="s">
        <v>36</v>
      </c>
      <c r="S515" s="1" t="s">
        <v>1088</v>
      </c>
      <c r="T515" s="1" t="s">
        <v>37</v>
      </c>
      <c r="U515" s="1" t="s">
        <v>38</v>
      </c>
      <c r="V515" s="1" t="s">
        <v>39</v>
      </c>
    </row>
    <row r="516" spans="1:22" x14ac:dyDescent="0.2">
      <c r="A516" s="7">
        <v>243.5</v>
      </c>
      <c r="B516" s="1" t="s">
        <v>20</v>
      </c>
      <c r="C516" s="1" t="s">
        <v>21</v>
      </c>
      <c r="D516" s="1" t="s">
        <v>96</v>
      </c>
      <c r="E516" s="1" t="s">
        <v>23</v>
      </c>
      <c r="F516" s="1" t="s">
        <v>1086</v>
      </c>
      <c r="G516" s="1" t="s">
        <v>25</v>
      </c>
      <c r="H516" s="1" t="s">
        <v>26</v>
      </c>
      <c r="I516" s="1" t="s">
        <v>1100</v>
      </c>
      <c r="J516" s="1" t="s">
        <v>28</v>
      </c>
      <c r="K516" s="1" t="s">
        <v>1088</v>
      </c>
      <c r="L516" s="1" t="s">
        <v>1089</v>
      </c>
      <c r="M516" s="1" t="s">
        <v>1101</v>
      </c>
      <c r="N516" s="1" t="s">
        <v>46</v>
      </c>
      <c r="O516" s="1" t="s">
        <v>33</v>
      </c>
      <c r="P516" s="1" t="s">
        <v>34</v>
      </c>
      <c r="Q516" s="1" t="s">
        <v>35</v>
      </c>
      <c r="R516" s="1" t="s">
        <v>36</v>
      </c>
      <c r="S516" s="1" t="s">
        <v>1088</v>
      </c>
      <c r="T516" s="1" t="s">
        <v>37</v>
      </c>
      <c r="U516" s="1" t="s">
        <v>38</v>
      </c>
      <c r="V516" s="1" t="s">
        <v>39</v>
      </c>
    </row>
    <row r="517" spans="1:22" x14ac:dyDescent="0.2">
      <c r="A517" s="7">
        <v>107.25</v>
      </c>
      <c r="B517" s="1" t="s">
        <v>20</v>
      </c>
      <c r="C517" s="1" t="s">
        <v>21</v>
      </c>
      <c r="D517" s="1" t="s">
        <v>22</v>
      </c>
      <c r="E517" s="1" t="s">
        <v>23</v>
      </c>
      <c r="F517" s="1" t="s">
        <v>1086</v>
      </c>
      <c r="G517" s="1" t="s">
        <v>25</v>
      </c>
      <c r="H517" s="1" t="s">
        <v>26</v>
      </c>
      <c r="I517" s="1" t="s">
        <v>1102</v>
      </c>
      <c r="J517" s="1" t="s">
        <v>28</v>
      </c>
      <c r="K517" s="1" t="s">
        <v>1088</v>
      </c>
      <c r="L517" s="1" t="s">
        <v>1089</v>
      </c>
      <c r="M517" s="1" t="s">
        <v>1103</v>
      </c>
      <c r="N517" s="1" t="s">
        <v>46</v>
      </c>
      <c r="O517" s="1" t="s">
        <v>33</v>
      </c>
      <c r="P517" s="1" t="s">
        <v>34</v>
      </c>
      <c r="Q517" s="1" t="s">
        <v>35</v>
      </c>
      <c r="R517" s="1" t="s">
        <v>36</v>
      </c>
      <c r="S517" s="1" t="s">
        <v>1088</v>
      </c>
      <c r="T517" s="1" t="s">
        <v>37</v>
      </c>
      <c r="U517" s="1" t="s">
        <v>38</v>
      </c>
      <c r="V517" s="1" t="s">
        <v>39</v>
      </c>
    </row>
    <row r="518" spans="1:22" x14ac:dyDescent="0.2">
      <c r="A518" s="7">
        <v>121.75</v>
      </c>
      <c r="B518" s="1" t="s">
        <v>20</v>
      </c>
      <c r="C518" s="1" t="s">
        <v>21</v>
      </c>
      <c r="D518" s="1" t="s">
        <v>22</v>
      </c>
      <c r="E518" s="1" t="s">
        <v>23</v>
      </c>
      <c r="F518" s="1" t="s">
        <v>1086</v>
      </c>
      <c r="G518" s="1" t="s">
        <v>25</v>
      </c>
      <c r="H518" s="1" t="s">
        <v>26</v>
      </c>
      <c r="I518" s="1" t="s">
        <v>1104</v>
      </c>
      <c r="J518" s="1" t="s">
        <v>28</v>
      </c>
      <c r="K518" s="1" t="s">
        <v>1088</v>
      </c>
      <c r="L518" s="1" t="s">
        <v>1089</v>
      </c>
      <c r="M518" s="1" t="s">
        <v>1105</v>
      </c>
      <c r="N518" s="1" t="s">
        <v>46</v>
      </c>
      <c r="O518" s="1" t="s">
        <v>33</v>
      </c>
      <c r="P518" s="1" t="s">
        <v>34</v>
      </c>
      <c r="Q518" s="1" t="s">
        <v>35</v>
      </c>
      <c r="R518" s="1" t="s">
        <v>36</v>
      </c>
      <c r="S518" s="1" t="s">
        <v>1088</v>
      </c>
      <c r="T518" s="1" t="s">
        <v>37</v>
      </c>
      <c r="U518" s="1" t="s">
        <v>38</v>
      </c>
      <c r="V518" s="1" t="s">
        <v>39</v>
      </c>
    </row>
    <row r="519" spans="1:22" x14ac:dyDescent="0.2">
      <c r="A519" s="7">
        <v>243.5</v>
      </c>
      <c r="B519" s="1" t="s">
        <v>20</v>
      </c>
      <c r="C519" s="1" t="s">
        <v>21</v>
      </c>
      <c r="D519" s="1" t="s">
        <v>96</v>
      </c>
      <c r="E519" s="1" t="s">
        <v>23</v>
      </c>
      <c r="F519" s="1" t="s">
        <v>1086</v>
      </c>
      <c r="G519" s="1" t="s">
        <v>25</v>
      </c>
      <c r="H519" s="1" t="s">
        <v>26</v>
      </c>
      <c r="I519" s="1" t="s">
        <v>1106</v>
      </c>
      <c r="J519" s="1" t="s">
        <v>28</v>
      </c>
      <c r="K519" s="1" t="s">
        <v>1088</v>
      </c>
      <c r="L519" s="1" t="s">
        <v>1089</v>
      </c>
      <c r="M519" s="1" t="s">
        <v>1107</v>
      </c>
      <c r="N519" s="1" t="s">
        <v>46</v>
      </c>
      <c r="O519" s="1" t="s">
        <v>33</v>
      </c>
      <c r="P519" s="1" t="s">
        <v>34</v>
      </c>
      <c r="Q519" s="1" t="s">
        <v>35</v>
      </c>
      <c r="R519" s="1" t="s">
        <v>36</v>
      </c>
      <c r="S519" s="1" t="s">
        <v>1088</v>
      </c>
      <c r="T519" s="1" t="s">
        <v>37</v>
      </c>
      <c r="U519" s="1" t="s">
        <v>38</v>
      </c>
      <c r="V519" s="1" t="s">
        <v>39</v>
      </c>
    </row>
    <row r="520" spans="1:22" x14ac:dyDescent="0.2">
      <c r="A520" s="7">
        <v>107.25</v>
      </c>
      <c r="B520" s="1" t="s">
        <v>20</v>
      </c>
      <c r="C520" s="1" t="s">
        <v>21</v>
      </c>
      <c r="D520" s="1" t="s">
        <v>22</v>
      </c>
      <c r="E520" s="1" t="s">
        <v>23</v>
      </c>
      <c r="F520" s="1" t="s">
        <v>1086</v>
      </c>
      <c r="G520" s="1" t="s">
        <v>25</v>
      </c>
      <c r="H520" s="1" t="s">
        <v>26</v>
      </c>
      <c r="I520" s="1" t="s">
        <v>1108</v>
      </c>
      <c r="J520" s="1" t="s">
        <v>28</v>
      </c>
      <c r="K520" s="1" t="s">
        <v>1088</v>
      </c>
      <c r="L520" s="1" t="s">
        <v>1089</v>
      </c>
      <c r="M520" s="1" t="s">
        <v>1109</v>
      </c>
      <c r="N520" s="1" t="s">
        <v>46</v>
      </c>
      <c r="O520" s="1" t="s">
        <v>33</v>
      </c>
      <c r="P520" s="1" t="s">
        <v>34</v>
      </c>
      <c r="Q520" s="1" t="s">
        <v>35</v>
      </c>
      <c r="R520" s="1" t="s">
        <v>36</v>
      </c>
      <c r="S520" s="1" t="s">
        <v>1088</v>
      </c>
      <c r="T520" s="1" t="s">
        <v>37</v>
      </c>
      <c r="U520" s="1" t="s">
        <v>38</v>
      </c>
      <c r="V520" s="1" t="s">
        <v>39</v>
      </c>
    </row>
    <row r="521" spans="1:22" x14ac:dyDescent="0.2">
      <c r="A521" s="7">
        <v>214.5</v>
      </c>
      <c r="B521" s="1" t="s">
        <v>20</v>
      </c>
      <c r="C521" s="1" t="s">
        <v>21</v>
      </c>
      <c r="D521" s="1" t="s">
        <v>22</v>
      </c>
      <c r="E521" s="1" t="s">
        <v>23</v>
      </c>
      <c r="F521" s="1" t="s">
        <v>1086</v>
      </c>
      <c r="G521" s="1" t="s">
        <v>25</v>
      </c>
      <c r="H521" s="1" t="s">
        <v>26</v>
      </c>
      <c r="I521" s="1" t="s">
        <v>1110</v>
      </c>
      <c r="J521" s="1" t="s">
        <v>28</v>
      </c>
      <c r="K521" s="1" t="s">
        <v>1088</v>
      </c>
      <c r="L521" s="1" t="s">
        <v>1089</v>
      </c>
      <c r="M521" s="1" t="s">
        <v>1111</v>
      </c>
      <c r="N521" s="1" t="s">
        <v>46</v>
      </c>
      <c r="O521" s="1" t="s">
        <v>33</v>
      </c>
      <c r="P521" s="1" t="s">
        <v>34</v>
      </c>
      <c r="Q521" s="1" t="s">
        <v>35</v>
      </c>
      <c r="R521" s="1" t="s">
        <v>36</v>
      </c>
      <c r="S521" s="1" t="s">
        <v>1088</v>
      </c>
      <c r="T521" s="1" t="s">
        <v>37</v>
      </c>
      <c r="U521" s="1" t="s">
        <v>38</v>
      </c>
      <c r="V521" s="1" t="s">
        <v>39</v>
      </c>
    </row>
    <row r="522" spans="1:22" x14ac:dyDescent="0.2">
      <c r="A522" s="7">
        <v>198.18</v>
      </c>
      <c r="B522" s="1" t="s">
        <v>20</v>
      </c>
      <c r="C522" s="1" t="s">
        <v>21</v>
      </c>
      <c r="D522" s="1" t="s">
        <v>22</v>
      </c>
      <c r="E522" s="1" t="s">
        <v>23</v>
      </c>
      <c r="F522" s="1" t="s">
        <v>1086</v>
      </c>
      <c r="G522" s="1" t="s">
        <v>25</v>
      </c>
      <c r="H522" s="1" t="s">
        <v>26</v>
      </c>
      <c r="I522" s="1" t="s">
        <v>1112</v>
      </c>
      <c r="J522" s="1" t="s">
        <v>136</v>
      </c>
      <c r="K522" s="1" t="s">
        <v>1088</v>
      </c>
      <c r="L522" s="1" t="s">
        <v>1089</v>
      </c>
      <c r="M522" s="1" t="s">
        <v>1113</v>
      </c>
      <c r="N522" s="1" t="s">
        <v>32</v>
      </c>
      <c r="O522" s="1" t="s">
        <v>33</v>
      </c>
      <c r="P522" s="1" t="s">
        <v>34</v>
      </c>
      <c r="Q522" s="1" t="s">
        <v>35</v>
      </c>
      <c r="R522" s="1" t="s">
        <v>36</v>
      </c>
      <c r="S522" s="1" t="s">
        <v>1088</v>
      </c>
      <c r="T522" s="1" t="s">
        <v>37</v>
      </c>
      <c r="U522" s="1" t="s">
        <v>38</v>
      </c>
      <c r="V522" s="1" t="s">
        <v>39</v>
      </c>
    </row>
    <row r="523" spans="1:22" x14ac:dyDescent="0.2">
      <c r="A523" s="7">
        <v>198.18</v>
      </c>
      <c r="B523" s="1" t="s">
        <v>20</v>
      </c>
      <c r="C523" s="1" t="s">
        <v>21</v>
      </c>
      <c r="D523" s="1" t="s">
        <v>22</v>
      </c>
      <c r="E523" s="1" t="s">
        <v>23</v>
      </c>
      <c r="F523" s="1" t="s">
        <v>1086</v>
      </c>
      <c r="G523" s="1" t="s">
        <v>25</v>
      </c>
      <c r="H523" s="1" t="s">
        <v>26</v>
      </c>
      <c r="I523" s="1" t="s">
        <v>1114</v>
      </c>
      <c r="J523" s="1" t="s">
        <v>28</v>
      </c>
      <c r="K523" s="1" t="s">
        <v>1088</v>
      </c>
      <c r="L523" s="1" t="s">
        <v>1089</v>
      </c>
      <c r="M523" s="1" t="s">
        <v>1115</v>
      </c>
      <c r="N523" s="1" t="s">
        <v>32</v>
      </c>
      <c r="O523" s="1" t="s">
        <v>33</v>
      </c>
      <c r="P523" s="1" t="s">
        <v>34</v>
      </c>
      <c r="Q523" s="1" t="s">
        <v>35</v>
      </c>
      <c r="R523" s="1" t="s">
        <v>36</v>
      </c>
      <c r="S523" s="1" t="s">
        <v>1088</v>
      </c>
      <c r="T523" s="1" t="s">
        <v>37</v>
      </c>
      <c r="U523" s="1" t="s">
        <v>38</v>
      </c>
      <c r="V523" s="1" t="s">
        <v>39</v>
      </c>
    </row>
    <row r="524" spans="1:22" x14ac:dyDescent="0.2">
      <c r="A524" s="7">
        <v>121.75</v>
      </c>
      <c r="B524" s="1" t="s">
        <v>20</v>
      </c>
      <c r="C524" s="1" t="s">
        <v>21</v>
      </c>
      <c r="D524" s="1" t="s">
        <v>120</v>
      </c>
      <c r="E524" s="1" t="s">
        <v>23</v>
      </c>
      <c r="F524" s="1" t="s">
        <v>1086</v>
      </c>
      <c r="G524" s="1" t="s">
        <v>25</v>
      </c>
      <c r="I524" s="1" t="s">
        <v>1116</v>
      </c>
      <c r="J524" s="1" t="s">
        <v>28</v>
      </c>
      <c r="K524" s="1" t="s">
        <v>1088</v>
      </c>
      <c r="L524" s="1" t="s">
        <v>1089</v>
      </c>
      <c r="M524" s="1" t="s">
        <v>1117</v>
      </c>
      <c r="N524" s="1" t="s">
        <v>1091</v>
      </c>
      <c r="O524" s="1" t="s">
        <v>33</v>
      </c>
      <c r="P524" s="1" t="s">
        <v>34</v>
      </c>
      <c r="Q524" s="1" t="s">
        <v>35</v>
      </c>
      <c r="R524" s="1" t="s">
        <v>36</v>
      </c>
      <c r="S524" s="1" t="s">
        <v>1088</v>
      </c>
      <c r="T524" s="1" t="s">
        <v>37</v>
      </c>
      <c r="U524" s="1" t="s">
        <v>38</v>
      </c>
      <c r="V524" s="1" t="s">
        <v>39</v>
      </c>
    </row>
    <row r="525" spans="1:22" x14ac:dyDescent="0.2">
      <c r="A525" s="7">
        <v>90</v>
      </c>
      <c r="B525" s="1" t="s">
        <v>20</v>
      </c>
      <c r="C525" s="1" t="s">
        <v>21</v>
      </c>
      <c r="D525" s="1" t="s">
        <v>243</v>
      </c>
      <c r="E525" s="1" t="s">
        <v>23</v>
      </c>
      <c r="F525" s="1" t="s">
        <v>1086</v>
      </c>
      <c r="G525" s="1" t="s">
        <v>25</v>
      </c>
      <c r="H525" s="1" t="s">
        <v>26</v>
      </c>
      <c r="I525" s="1" t="s">
        <v>1118</v>
      </c>
      <c r="J525" s="1" t="s">
        <v>28</v>
      </c>
      <c r="K525" s="1" t="s">
        <v>1088</v>
      </c>
      <c r="L525" s="1" t="s">
        <v>1089</v>
      </c>
      <c r="M525" s="1" t="s">
        <v>1119</v>
      </c>
      <c r="N525" s="1" t="s">
        <v>46</v>
      </c>
      <c r="O525" s="1" t="s">
        <v>33</v>
      </c>
      <c r="P525" s="1" t="s">
        <v>34</v>
      </c>
      <c r="Q525" s="1" t="s">
        <v>35</v>
      </c>
      <c r="R525" s="1" t="s">
        <v>36</v>
      </c>
      <c r="S525" s="1" t="s">
        <v>1088</v>
      </c>
      <c r="T525" s="1" t="s">
        <v>37</v>
      </c>
      <c r="U525" s="1" t="s">
        <v>38</v>
      </c>
      <c r="V525" s="1" t="s">
        <v>39</v>
      </c>
    </row>
    <row r="526" spans="1:22" x14ac:dyDescent="0.2">
      <c r="A526" s="7">
        <v>90</v>
      </c>
      <c r="B526" s="1" t="s">
        <v>20</v>
      </c>
      <c r="C526" s="1" t="s">
        <v>21</v>
      </c>
      <c r="D526" s="1" t="s">
        <v>22</v>
      </c>
      <c r="E526" s="1" t="s">
        <v>23</v>
      </c>
      <c r="F526" s="1" t="s">
        <v>1086</v>
      </c>
      <c r="G526" s="1" t="s">
        <v>25</v>
      </c>
      <c r="H526" s="1" t="s">
        <v>26</v>
      </c>
      <c r="I526" s="1" t="s">
        <v>1120</v>
      </c>
      <c r="J526" s="1" t="s">
        <v>28</v>
      </c>
      <c r="K526" s="1" t="s">
        <v>1088</v>
      </c>
      <c r="L526" s="1" t="s">
        <v>1089</v>
      </c>
      <c r="M526" s="1" t="s">
        <v>1121</v>
      </c>
      <c r="N526" s="1" t="s">
        <v>46</v>
      </c>
      <c r="O526" s="1" t="s">
        <v>33</v>
      </c>
      <c r="P526" s="1" t="s">
        <v>34</v>
      </c>
      <c r="Q526" s="1" t="s">
        <v>35</v>
      </c>
      <c r="R526" s="1" t="s">
        <v>81</v>
      </c>
      <c r="S526" s="1" t="s">
        <v>1088</v>
      </c>
      <c r="T526" s="1" t="s">
        <v>37</v>
      </c>
      <c r="U526" s="1" t="s">
        <v>38</v>
      </c>
      <c r="V526" s="1" t="s">
        <v>39</v>
      </c>
    </row>
    <row r="527" spans="1:22" x14ac:dyDescent="0.2">
      <c r="A527" s="7">
        <v>243.5</v>
      </c>
      <c r="B527" s="1" t="s">
        <v>20</v>
      </c>
      <c r="C527" s="1" t="s">
        <v>21</v>
      </c>
      <c r="D527" s="1" t="s">
        <v>96</v>
      </c>
      <c r="E527" s="1" t="s">
        <v>23</v>
      </c>
      <c r="F527" s="1" t="s">
        <v>1086</v>
      </c>
      <c r="G527" s="1" t="s">
        <v>25</v>
      </c>
      <c r="H527" s="1" t="s">
        <v>26</v>
      </c>
      <c r="I527" s="1" t="s">
        <v>1122</v>
      </c>
      <c r="J527" s="1" t="s">
        <v>28</v>
      </c>
      <c r="K527" s="1" t="s">
        <v>1088</v>
      </c>
      <c r="L527" s="1" t="s">
        <v>1089</v>
      </c>
      <c r="M527" s="1" t="s">
        <v>1123</v>
      </c>
      <c r="N527" s="1" t="s">
        <v>46</v>
      </c>
      <c r="O527" s="1" t="s">
        <v>33</v>
      </c>
      <c r="P527" s="1" t="s">
        <v>34</v>
      </c>
      <c r="Q527" s="1" t="s">
        <v>35</v>
      </c>
      <c r="R527" s="1" t="s">
        <v>36</v>
      </c>
      <c r="S527" s="1" t="s">
        <v>1088</v>
      </c>
      <c r="T527" s="1" t="s">
        <v>37</v>
      </c>
      <c r="U527" s="1" t="s">
        <v>38</v>
      </c>
      <c r="V527" s="1" t="s">
        <v>39</v>
      </c>
    </row>
    <row r="528" spans="1:22" x14ac:dyDescent="0.2">
      <c r="A528" s="7">
        <v>214.5</v>
      </c>
      <c r="B528" s="1" t="s">
        <v>20</v>
      </c>
      <c r="C528" s="1" t="s">
        <v>21</v>
      </c>
      <c r="D528" s="1" t="s">
        <v>22</v>
      </c>
      <c r="E528" s="1" t="s">
        <v>23</v>
      </c>
      <c r="F528" s="1" t="s">
        <v>1086</v>
      </c>
      <c r="G528" s="1" t="s">
        <v>25</v>
      </c>
      <c r="H528" s="1" t="s">
        <v>26</v>
      </c>
      <c r="I528" s="1" t="s">
        <v>1124</v>
      </c>
      <c r="J528" s="1" t="s">
        <v>28</v>
      </c>
      <c r="K528" s="1" t="s">
        <v>1088</v>
      </c>
      <c r="L528" s="1" t="s">
        <v>1089</v>
      </c>
      <c r="M528" s="1" t="s">
        <v>1125</v>
      </c>
      <c r="N528" s="1" t="s">
        <v>46</v>
      </c>
      <c r="O528" s="1" t="s">
        <v>33</v>
      </c>
      <c r="P528" s="1" t="s">
        <v>34</v>
      </c>
      <c r="Q528" s="1" t="s">
        <v>35</v>
      </c>
      <c r="R528" s="1" t="s">
        <v>36</v>
      </c>
      <c r="S528" s="1" t="s">
        <v>1088</v>
      </c>
      <c r="T528" s="1" t="s">
        <v>37</v>
      </c>
      <c r="U528" s="1" t="s">
        <v>38</v>
      </c>
      <c r="V528" s="1" t="s">
        <v>39</v>
      </c>
    </row>
    <row r="529" spans="1:22" x14ac:dyDescent="0.2">
      <c r="A529" s="7">
        <v>121.75</v>
      </c>
      <c r="B529" s="1" t="s">
        <v>20</v>
      </c>
      <c r="C529" s="1" t="s">
        <v>21</v>
      </c>
      <c r="D529" s="1" t="s">
        <v>68</v>
      </c>
      <c r="E529" s="1" t="s">
        <v>23</v>
      </c>
      <c r="F529" s="1" t="s">
        <v>1086</v>
      </c>
      <c r="G529" s="1" t="s">
        <v>25</v>
      </c>
      <c r="H529" s="1" t="s">
        <v>26</v>
      </c>
      <c r="I529" s="1" t="s">
        <v>1126</v>
      </c>
      <c r="J529" s="1" t="s">
        <v>28</v>
      </c>
      <c r="K529" s="1" t="s">
        <v>1088</v>
      </c>
      <c r="L529" s="1" t="s">
        <v>1089</v>
      </c>
      <c r="M529" s="1" t="s">
        <v>1127</v>
      </c>
      <c r="N529" s="1" t="s">
        <v>46</v>
      </c>
      <c r="O529" s="1" t="s">
        <v>33</v>
      </c>
      <c r="P529" s="1" t="s">
        <v>34</v>
      </c>
      <c r="Q529" s="1" t="s">
        <v>35</v>
      </c>
      <c r="R529" s="1" t="s">
        <v>36</v>
      </c>
      <c r="S529" s="1" t="s">
        <v>1088</v>
      </c>
      <c r="T529" s="1" t="s">
        <v>37</v>
      </c>
      <c r="U529" s="1" t="s">
        <v>38</v>
      </c>
      <c r="V529" s="1" t="s">
        <v>39</v>
      </c>
    </row>
    <row r="530" spans="1:22" x14ac:dyDescent="0.2">
      <c r="A530" s="7">
        <v>107.25</v>
      </c>
      <c r="B530" s="1" t="s">
        <v>20</v>
      </c>
      <c r="C530" s="1" t="s">
        <v>21</v>
      </c>
      <c r="D530" s="1" t="s">
        <v>22</v>
      </c>
      <c r="E530" s="1" t="s">
        <v>23</v>
      </c>
      <c r="F530" s="1" t="s">
        <v>1086</v>
      </c>
      <c r="G530" s="1" t="s">
        <v>25</v>
      </c>
      <c r="H530" s="1" t="s">
        <v>26</v>
      </c>
      <c r="I530" s="1" t="s">
        <v>1128</v>
      </c>
      <c r="J530" s="1" t="s">
        <v>28</v>
      </c>
      <c r="K530" s="1" t="s">
        <v>1088</v>
      </c>
      <c r="L530" s="1" t="s">
        <v>1089</v>
      </c>
      <c r="M530" s="1" t="s">
        <v>1129</v>
      </c>
      <c r="N530" s="1" t="s">
        <v>46</v>
      </c>
      <c r="O530" s="1" t="s">
        <v>33</v>
      </c>
      <c r="P530" s="1" t="s">
        <v>34</v>
      </c>
      <c r="Q530" s="1" t="s">
        <v>35</v>
      </c>
      <c r="R530" s="1" t="s">
        <v>36</v>
      </c>
      <c r="S530" s="1" t="s">
        <v>1088</v>
      </c>
      <c r="T530" s="1" t="s">
        <v>37</v>
      </c>
      <c r="U530" s="1" t="s">
        <v>38</v>
      </c>
      <c r="V530" s="1" t="s">
        <v>39</v>
      </c>
    </row>
    <row r="531" spans="1:22" x14ac:dyDescent="0.2">
      <c r="A531" s="7">
        <v>121.75</v>
      </c>
      <c r="B531" s="1" t="s">
        <v>20</v>
      </c>
      <c r="C531" s="1" t="s">
        <v>21</v>
      </c>
      <c r="D531" s="1" t="s">
        <v>22</v>
      </c>
      <c r="E531" s="1" t="s">
        <v>23</v>
      </c>
      <c r="F531" s="1" t="s">
        <v>1086</v>
      </c>
      <c r="G531" s="1" t="s">
        <v>25</v>
      </c>
      <c r="H531" s="1" t="s">
        <v>26</v>
      </c>
      <c r="I531" s="1" t="s">
        <v>1130</v>
      </c>
      <c r="J531" s="1" t="s">
        <v>28</v>
      </c>
      <c r="K531" s="1" t="s">
        <v>1088</v>
      </c>
      <c r="L531" s="1" t="s">
        <v>1089</v>
      </c>
      <c r="M531" s="1" t="s">
        <v>1131</v>
      </c>
      <c r="N531" s="1" t="s">
        <v>46</v>
      </c>
      <c r="O531" s="1" t="s">
        <v>33</v>
      </c>
      <c r="P531" s="1" t="s">
        <v>34</v>
      </c>
      <c r="Q531" s="1" t="s">
        <v>35</v>
      </c>
      <c r="R531" s="1" t="s">
        <v>36</v>
      </c>
      <c r="S531" s="1" t="s">
        <v>1088</v>
      </c>
      <c r="T531" s="1" t="s">
        <v>37</v>
      </c>
      <c r="U531" s="1" t="s">
        <v>38</v>
      </c>
      <c r="V531" s="1" t="s">
        <v>39</v>
      </c>
    </row>
    <row r="532" spans="1:22" x14ac:dyDescent="0.2">
      <c r="A532" s="7">
        <v>53.63</v>
      </c>
      <c r="B532" s="1" t="s">
        <v>20</v>
      </c>
      <c r="C532" s="1" t="s">
        <v>21</v>
      </c>
      <c r="D532" s="1" t="s">
        <v>22</v>
      </c>
      <c r="E532" s="1" t="s">
        <v>23</v>
      </c>
      <c r="F532" s="1" t="s">
        <v>1086</v>
      </c>
      <c r="G532" s="1" t="s">
        <v>25</v>
      </c>
      <c r="H532" s="1" t="s">
        <v>26</v>
      </c>
      <c r="I532" s="1" t="s">
        <v>1132</v>
      </c>
      <c r="J532" s="1" t="s">
        <v>28</v>
      </c>
      <c r="K532" s="1" t="s">
        <v>1088</v>
      </c>
      <c r="L532" s="1" t="s">
        <v>1089</v>
      </c>
      <c r="M532" s="1" t="s">
        <v>1133</v>
      </c>
      <c r="N532" s="1" t="s">
        <v>46</v>
      </c>
      <c r="O532" s="1" t="s">
        <v>33</v>
      </c>
      <c r="P532" s="1" t="s">
        <v>34</v>
      </c>
      <c r="Q532" s="1" t="s">
        <v>35</v>
      </c>
      <c r="R532" s="1" t="s">
        <v>36</v>
      </c>
      <c r="S532" s="1" t="s">
        <v>1088</v>
      </c>
      <c r="T532" s="1" t="s">
        <v>37</v>
      </c>
      <c r="U532" s="1" t="s">
        <v>38</v>
      </c>
      <c r="V532" s="1" t="s">
        <v>39</v>
      </c>
    </row>
    <row r="533" spans="1:22" x14ac:dyDescent="0.2">
      <c r="A533" s="7">
        <v>107.25</v>
      </c>
      <c r="B533" s="1" t="s">
        <v>20</v>
      </c>
      <c r="C533" s="1" t="s">
        <v>21</v>
      </c>
      <c r="D533" s="1" t="s">
        <v>22</v>
      </c>
      <c r="E533" s="1" t="s">
        <v>23</v>
      </c>
      <c r="F533" s="1" t="s">
        <v>1086</v>
      </c>
      <c r="G533" s="1" t="s">
        <v>25</v>
      </c>
      <c r="H533" s="1" t="s">
        <v>26</v>
      </c>
      <c r="I533" s="1" t="s">
        <v>1134</v>
      </c>
      <c r="J533" s="1" t="s">
        <v>28</v>
      </c>
      <c r="K533" s="1" t="s">
        <v>1088</v>
      </c>
      <c r="L533" s="1" t="s">
        <v>1089</v>
      </c>
      <c r="M533" s="1" t="s">
        <v>1135</v>
      </c>
      <c r="N533" s="1" t="s">
        <v>46</v>
      </c>
      <c r="O533" s="1" t="s">
        <v>33</v>
      </c>
      <c r="P533" s="1" t="s">
        <v>34</v>
      </c>
      <c r="Q533" s="1" t="s">
        <v>35</v>
      </c>
      <c r="R533" s="1" t="s">
        <v>36</v>
      </c>
      <c r="S533" s="1" t="s">
        <v>1088</v>
      </c>
      <c r="T533" s="1" t="s">
        <v>37</v>
      </c>
      <c r="U533" s="1" t="s">
        <v>38</v>
      </c>
      <c r="V533" s="1" t="s">
        <v>39</v>
      </c>
    </row>
    <row r="534" spans="1:22" x14ac:dyDescent="0.2">
      <c r="A534" s="7">
        <v>243.5</v>
      </c>
      <c r="B534" s="1" t="s">
        <v>20</v>
      </c>
      <c r="C534" s="1" t="s">
        <v>21</v>
      </c>
      <c r="D534" s="1" t="s">
        <v>96</v>
      </c>
      <c r="E534" s="1" t="s">
        <v>23</v>
      </c>
      <c r="F534" s="1" t="s">
        <v>1086</v>
      </c>
      <c r="G534" s="1" t="s">
        <v>25</v>
      </c>
      <c r="H534" s="1" t="s">
        <v>26</v>
      </c>
      <c r="I534" s="1" t="s">
        <v>1136</v>
      </c>
      <c r="J534" s="1" t="s">
        <v>28</v>
      </c>
      <c r="K534" s="1" t="s">
        <v>1088</v>
      </c>
      <c r="L534" s="1" t="s">
        <v>1089</v>
      </c>
      <c r="M534" s="1" t="s">
        <v>1137</v>
      </c>
      <c r="N534" s="1" t="s">
        <v>46</v>
      </c>
      <c r="O534" s="1" t="s">
        <v>33</v>
      </c>
      <c r="P534" s="1" t="s">
        <v>34</v>
      </c>
      <c r="Q534" s="1" t="s">
        <v>35</v>
      </c>
      <c r="R534" s="1" t="s">
        <v>36</v>
      </c>
      <c r="S534" s="1" t="s">
        <v>1088</v>
      </c>
      <c r="T534" s="1" t="s">
        <v>37</v>
      </c>
      <c r="U534" s="1" t="s">
        <v>38</v>
      </c>
      <c r="V534" s="1" t="s">
        <v>39</v>
      </c>
    </row>
    <row r="535" spans="1:22" x14ac:dyDescent="0.2">
      <c r="A535" s="7">
        <v>198.18</v>
      </c>
      <c r="B535" s="1" t="s">
        <v>20</v>
      </c>
      <c r="C535" s="1" t="s">
        <v>21</v>
      </c>
      <c r="D535" s="1" t="s">
        <v>22</v>
      </c>
      <c r="E535" s="1" t="s">
        <v>23</v>
      </c>
      <c r="F535" s="1" t="s">
        <v>1086</v>
      </c>
      <c r="G535" s="1" t="s">
        <v>25</v>
      </c>
      <c r="H535" s="1" t="s">
        <v>26</v>
      </c>
      <c r="I535" s="1" t="s">
        <v>1138</v>
      </c>
      <c r="J535" s="1" t="s">
        <v>136</v>
      </c>
      <c r="K535" s="1" t="s">
        <v>1088</v>
      </c>
      <c r="L535" s="1" t="s">
        <v>1089</v>
      </c>
      <c r="M535" s="1" t="s">
        <v>1139</v>
      </c>
      <c r="N535" s="1" t="s">
        <v>32</v>
      </c>
      <c r="O535" s="1" t="s">
        <v>33</v>
      </c>
      <c r="P535" s="1" t="s">
        <v>34</v>
      </c>
      <c r="Q535" s="1" t="s">
        <v>35</v>
      </c>
      <c r="R535" s="1" t="s">
        <v>36</v>
      </c>
      <c r="S535" s="1" t="s">
        <v>1088</v>
      </c>
      <c r="T535" s="1" t="s">
        <v>37</v>
      </c>
      <c r="U535" s="1" t="s">
        <v>38</v>
      </c>
      <c r="V535" s="1" t="s">
        <v>39</v>
      </c>
    </row>
    <row r="536" spans="1:22" x14ac:dyDescent="0.2">
      <c r="A536" s="7">
        <v>198.18</v>
      </c>
      <c r="B536" s="1" t="s">
        <v>20</v>
      </c>
      <c r="C536" s="1" t="s">
        <v>21</v>
      </c>
      <c r="D536" s="1" t="s">
        <v>22</v>
      </c>
      <c r="E536" s="1" t="s">
        <v>23</v>
      </c>
      <c r="F536" s="1" t="s">
        <v>1086</v>
      </c>
      <c r="G536" s="1" t="s">
        <v>25</v>
      </c>
      <c r="H536" s="1" t="s">
        <v>26</v>
      </c>
      <c r="I536" s="1" t="s">
        <v>1140</v>
      </c>
      <c r="J536" s="1" t="s">
        <v>28</v>
      </c>
      <c r="K536" s="1" t="s">
        <v>1088</v>
      </c>
      <c r="L536" s="1" t="s">
        <v>1089</v>
      </c>
      <c r="M536" s="1" t="s">
        <v>1141</v>
      </c>
      <c r="N536" s="1" t="s">
        <v>32</v>
      </c>
      <c r="O536" s="1" t="s">
        <v>33</v>
      </c>
      <c r="P536" s="1" t="s">
        <v>34</v>
      </c>
      <c r="Q536" s="1" t="s">
        <v>35</v>
      </c>
      <c r="R536" s="1" t="s">
        <v>36</v>
      </c>
      <c r="S536" s="1" t="s">
        <v>1088</v>
      </c>
      <c r="T536" s="1" t="s">
        <v>37</v>
      </c>
      <c r="U536" s="1" t="s">
        <v>38</v>
      </c>
      <c r="V536" s="1" t="s">
        <v>39</v>
      </c>
    </row>
    <row r="537" spans="1:22" x14ac:dyDescent="0.2">
      <c r="A537" s="7">
        <v>121.75</v>
      </c>
      <c r="B537" s="1" t="s">
        <v>20</v>
      </c>
      <c r="C537" s="1" t="s">
        <v>21</v>
      </c>
      <c r="D537" s="1" t="s">
        <v>120</v>
      </c>
      <c r="E537" s="1" t="s">
        <v>23</v>
      </c>
      <c r="F537" s="1" t="s">
        <v>1142</v>
      </c>
      <c r="G537" s="1" t="s">
        <v>25</v>
      </c>
      <c r="I537" s="1" t="s">
        <v>1143</v>
      </c>
      <c r="J537" s="1" t="s">
        <v>28</v>
      </c>
      <c r="K537" s="1" t="s">
        <v>1144</v>
      </c>
      <c r="L537" s="1" t="s">
        <v>1145</v>
      </c>
      <c r="M537" s="1" t="s">
        <v>1146</v>
      </c>
      <c r="N537" s="1" t="s">
        <v>1091</v>
      </c>
      <c r="O537" s="1" t="s">
        <v>33</v>
      </c>
      <c r="P537" s="1" t="s">
        <v>34</v>
      </c>
      <c r="Q537" s="1" t="s">
        <v>35</v>
      </c>
      <c r="R537" s="1" t="s">
        <v>36</v>
      </c>
      <c r="S537" s="1" t="s">
        <v>1144</v>
      </c>
      <c r="T537" s="1" t="s">
        <v>37</v>
      </c>
      <c r="U537" s="1" t="s">
        <v>38</v>
      </c>
      <c r="V537" s="1" t="s">
        <v>39</v>
      </c>
    </row>
    <row r="538" spans="1:22" x14ac:dyDescent="0.2">
      <c r="A538" s="7">
        <v>90</v>
      </c>
      <c r="B538" s="1" t="s">
        <v>20</v>
      </c>
      <c r="C538" s="1" t="s">
        <v>21</v>
      </c>
      <c r="D538" s="1" t="s">
        <v>22</v>
      </c>
      <c r="E538" s="1" t="s">
        <v>23</v>
      </c>
      <c r="F538" s="1" t="s">
        <v>1142</v>
      </c>
      <c r="G538" s="1" t="s">
        <v>25</v>
      </c>
      <c r="H538" s="1" t="s">
        <v>26</v>
      </c>
      <c r="I538" s="1" t="s">
        <v>1147</v>
      </c>
      <c r="J538" s="1" t="s">
        <v>28</v>
      </c>
      <c r="K538" s="1" t="s">
        <v>1144</v>
      </c>
      <c r="L538" s="1" t="s">
        <v>1145</v>
      </c>
      <c r="M538" s="1" t="s">
        <v>1148</v>
      </c>
      <c r="N538" s="1" t="s">
        <v>46</v>
      </c>
      <c r="O538" s="1" t="s">
        <v>33</v>
      </c>
      <c r="P538" s="1" t="s">
        <v>34</v>
      </c>
      <c r="Q538" s="1" t="s">
        <v>35</v>
      </c>
      <c r="R538" s="1" t="s">
        <v>81</v>
      </c>
      <c r="S538" s="1" t="s">
        <v>1144</v>
      </c>
      <c r="T538" s="1" t="s">
        <v>37</v>
      </c>
      <c r="U538" s="1" t="s">
        <v>38</v>
      </c>
      <c r="V538" s="1" t="s">
        <v>39</v>
      </c>
    </row>
    <row r="539" spans="1:22" x14ac:dyDescent="0.2">
      <c r="A539" s="7">
        <v>90</v>
      </c>
      <c r="B539" s="1" t="s">
        <v>20</v>
      </c>
      <c r="C539" s="1" t="s">
        <v>21</v>
      </c>
      <c r="D539" s="1" t="s">
        <v>243</v>
      </c>
      <c r="E539" s="1" t="s">
        <v>23</v>
      </c>
      <c r="F539" s="1" t="s">
        <v>1142</v>
      </c>
      <c r="G539" s="1" t="s">
        <v>25</v>
      </c>
      <c r="H539" s="1" t="s">
        <v>26</v>
      </c>
      <c r="I539" s="1" t="s">
        <v>1149</v>
      </c>
      <c r="J539" s="1" t="s">
        <v>28</v>
      </c>
      <c r="K539" s="1" t="s">
        <v>1144</v>
      </c>
      <c r="L539" s="1" t="s">
        <v>1145</v>
      </c>
      <c r="M539" s="1" t="s">
        <v>1150</v>
      </c>
      <c r="N539" s="1" t="s">
        <v>46</v>
      </c>
      <c r="O539" s="1" t="s">
        <v>33</v>
      </c>
      <c r="P539" s="1" t="s">
        <v>34</v>
      </c>
      <c r="Q539" s="1" t="s">
        <v>35</v>
      </c>
      <c r="R539" s="1" t="s">
        <v>36</v>
      </c>
      <c r="S539" s="1" t="s">
        <v>1144</v>
      </c>
      <c r="T539" s="1" t="s">
        <v>37</v>
      </c>
      <c r="U539" s="1" t="s">
        <v>38</v>
      </c>
      <c r="V539" s="1" t="s">
        <v>39</v>
      </c>
    </row>
    <row r="540" spans="1:22" x14ac:dyDescent="0.2">
      <c r="A540" s="7">
        <v>243.5</v>
      </c>
      <c r="B540" s="1" t="s">
        <v>20</v>
      </c>
      <c r="C540" s="1" t="s">
        <v>21</v>
      </c>
      <c r="D540" s="1" t="s">
        <v>96</v>
      </c>
      <c r="E540" s="1" t="s">
        <v>23</v>
      </c>
      <c r="F540" s="1" t="s">
        <v>1142</v>
      </c>
      <c r="G540" s="1" t="s">
        <v>25</v>
      </c>
      <c r="H540" s="1" t="s">
        <v>26</v>
      </c>
      <c r="I540" s="1" t="s">
        <v>1151</v>
      </c>
      <c r="J540" s="1" t="s">
        <v>28</v>
      </c>
      <c r="K540" s="1" t="s">
        <v>1144</v>
      </c>
      <c r="L540" s="1" t="s">
        <v>1145</v>
      </c>
      <c r="M540" s="1" t="s">
        <v>1152</v>
      </c>
      <c r="N540" s="1" t="s">
        <v>46</v>
      </c>
      <c r="O540" s="1" t="s">
        <v>33</v>
      </c>
      <c r="P540" s="1" t="s">
        <v>34</v>
      </c>
      <c r="Q540" s="1" t="s">
        <v>35</v>
      </c>
      <c r="R540" s="1" t="s">
        <v>36</v>
      </c>
      <c r="S540" s="1" t="s">
        <v>1144</v>
      </c>
      <c r="T540" s="1" t="s">
        <v>37</v>
      </c>
      <c r="U540" s="1" t="s">
        <v>38</v>
      </c>
      <c r="V540" s="1" t="s">
        <v>39</v>
      </c>
    </row>
    <row r="541" spans="1:22" x14ac:dyDescent="0.2">
      <c r="A541" s="7">
        <v>107.25</v>
      </c>
      <c r="B541" s="1" t="s">
        <v>20</v>
      </c>
      <c r="C541" s="1" t="s">
        <v>21</v>
      </c>
      <c r="D541" s="1" t="s">
        <v>22</v>
      </c>
      <c r="E541" s="1" t="s">
        <v>23</v>
      </c>
      <c r="F541" s="1" t="s">
        <v>1142</v>
      </c>
      <c r="G541" s="1" t="s">
        <v>25</v>
      </c>
      <c r="H541" s="1" t="s">
        <v>26</v>
      </c>
      <c r="I541" s="1" t="s">
        <v>1153</v>
      </c>
      <c r="J541" s="1" t="s">
        <v>28</v>
      </c>
      <c r="K541" s="1" t="s">
        <v>1144</v>
      </c>
      <c r="L541" s="1" t="s">
        <v>1145</v>
      </c>
      <c r="M541" s="1" t="s">
        <v>1154</v>
      </c>
      <c r="N541" s="1" t="s">
        <v>46</v>
      </c>
      <c r="O541" s="1" t="s">
        <v>33</v>
      </c>
      <c r="P541" s="1" t="s">
        <v>34</v>
      </c>
      <c r="Q541" s="1" t="s">
        <v>35</v>
      </c>
      <c r="R541" s="1" t="s">
        <v>36</v>
      </c>
      <c r="S541" s="1" t="s">
        <v>1144</v>
      </c>
      <c r="T541" s="1" t="s">
        <v>37</v>
      </c>
      <c r="U541" s="1" t="s">
        <v>38</v>
      </c>
      <c r="V541" s="1" t="s">
        <v>39</v>
      </c>
    </row>
    <row r="542" spans="1:22" x14ac:dyDescent="0.2">
      <c r="A542" s="7">
        <v>121.75</v>
      </c>
      <c r="B542" s="1" t="s">
        <v>20</v>
      </c>
      <c r="C542" s="1" t="s">
        <v>21</v>
      </c>
      <c r="D542" s="1" t="s">
        <v>22</v>
      </c>
      <c r="E542" s="1" t="s">
        <v>23</v>
      </c>
      <c r="F542" s="1" t="s">
        <v>1142</v>
      </c>
      <c r="G542" s="1" t="s">
        <v>25</v>
      </c>
      <c r="H542" s="1" t="s">
        <v>26</v>
      </c>
      <c r="I542" s="1" t="s">
        <v>1155</v>
      </c>
      <c r="J542" s="1" t="s">
        <v>28</v>
      </c>
      <c r="K542" s="1" t="s">
        <v>1144</v>
      </c>
      <c r="L542" s="1" t="s">
        <v>1145</v>
      </c>
      <c r="M542" s="1" t="s">
        <v>1156</v>
      </c>
      <c r="N542" s="1" t="s">
        <v>46</v>
      </c>
      <c r="O542" s="1" t="s">
        <v>33</v>
      </c>
      <c r="P542" s="1" t="s">
        <v>34</v>
      </c>
      <c r="Q542" s="1" t="s">
        <v>35</v>
      </c>
      <c r="R542" s="1" t="s">
        <v>36</v>
      </c>
      <c r="S542" s="1" t="s">
        <v>1144</v>
      </c>
      <c r="T542" s="1" t="s">
        <v>37</v>
      </c>
      <c r="U542" s="1" t="s">
        <v>38</v>
      </c>
      <c r="V542" s="1" t="s">
        <v>39</v>
      </c>
    </row>
    <row r="543" spans="1:22" x14ac:dyDescent="0.2">
      <c r="A543" s="7">
        <v>214.5</v>
      </c>
      <c r="B543" s="1" t="s">
        <v>20</v>
      </c>
      <c r="C543" s="1" t="s">
        <v>21</v>
      </c>
      <c r="D543" s="1" t="s">
        <v>22</v>
      </c>
      <c r="E543" s="1" t="s">
        <v>23</v>
      </c>
      <c r="F543" s="1" t="s">
        <v>1142</v>
      </c>
      <c r="G543" s="1" t="s">
        <v>25</v>
      </c>
      <c r="H543" s="1" t="s">
        <v>26</v>
      </c>
      <c r="I543" s="1" t="s">
        <v>1157</v>
      </c>
      <c r="J543" s="1" t="s">
        <v>28</v>
      </c>
      <c r="K543" s="1" t="s">
        <v>1144</v>
      </c>
      <c r="L543" s="1" t="s">
        <v>1145</v>
      </c>
      <c r="M543" s="1" t="s">
        <v>1158</v>
      </c>
      <c r="N543" s="1" t="s">
        <v>46</v>
      </c>
      <c r="O543" s="1" t="s">
        <v>33</v>
      </c>
      <c r="P543" s="1" t="s">
        <v>34</v>
      </c>
      <c r="Q543" s="1" t="s">
        <v>35</v>
      </c>
      <c r="R543" s="1" t="s">
        <v>36</v>
      </c>
      <c r="S543" s="1" t="s">
        <v>1144</v>
      </c>
      <c r="T543" s="1" t="s">
        <v>37</v>
      </c>
      <c r="U543" s="1" t="s">
        <v>38</v>
      </c>
      <c r="V543" s="1" t="s">
        <v>39</v>
      </c>
    </row>
    <row r="544" spans="1:22" x14ac:dyDescent="0.2">
      <c r="A544" s="7">
        <v>121.75</v>
      </c>
      <c r="B544" s="1" t="s">
        <v>20</v>
      </c>
      <c r="C544" s="1" t="s">
        <v>21</v>
      </c>
      <c r="D544" s="1" t="s">
        <v>22</v>
      </c>
      <c r="E544" s="1" t="s">
        <v>23</v>
      </c>
      <c r="F544" s="1" t="s">
        <v>1142</v>
      </c>
      <c r="G544" s="1" t="s">
        <v>25</v>
      </c>
      <c r="H544" s="1" t="s">
        <v>26</v>
      </c>
      <c r="I544" s="1" t="s">
        <v>1159</v>
      </c>
      <c r="J544" s="1" t="s">
        <v>28</v>
      </c>
      <c r="K544" s="1" t="s">
        <v>1144</v>
      </c>
      <c r="L544" s="1" t="s">
        <v>1145</v>
      </c>
      <c r="M544" s="1" t="s">
        <v>1160</v>
      </c>
      <c r="N544" s="1" t="s">
        <v>46</v>
      </c>
      <c r="O544" s="1" t="s">
        <v>33</v>
      </c>
      <c r="P544" s="1" t="s">
        <v>34</v>
      </c>
      <c r="Q544" s="1" t="s">
        <v>35</v>
      </c>
      <c r="R544" s="1" t="s">
        <v>81</v>
      </c>
      <c r="S544" s="1" t="s">
        <v>1144</v>
      </c>
      <c r="T544" s="1" t="s">
        <v>37</v>
      </c>
      <c r="U544" s="1" t="s">
        <v>38</v>
      </c>
      <c r="V544" s="1" t="s">
        <v>39</v>
      </c>
    </row>
    <row r="545" spans="1:22" x14ac:dyDescent="0.2">
      <c r="A545" s="7">
        <v>107.25</v>
      </c>
      <c r="B545" s="1" t="s">
        <v>20</v>
      </c>
      <c r="C545" s="1" t="s">
        <v>21</v>
      </c>
      <c r="D545" s="1" t="s">
        <v>22</v>
      </c>
      <c r="E545" s="1" t="s">
        <v>23</v>
      </c>
      <c r="F545" s="1" t="s">
        <v>1142</v>
      </c>
      <c r="G545" s="1" t="s">
        <v>25</v>
      </c>
      <c r="H545" s="1" t="s">
        <v>26</v>
      </c>
      <c r="I545" s="1" t="s">
        <v>1161</v>
      </c>
      <c r="J545" s="1" t="s">
        <v>28</v>
      </c>
      <c r="K545" s="1" t="s">
        <v>1144</v>
      </c>
      <c r="L545" s="1" t="s">
        <v>1145</v>
      </c>
      <c r="M545" s="1" t="s">
        <v>1162</v>
      </c>
      <c r="N545" s="1" t="s">
        <v>46</v>
      </c>
      <c r="O545" s="1" t="s">
        <v>33</v>
      </c>
      <c r="P545" s="1" t="s">
        <v>34</v>
      </c>
      <c r="Q545" s="1" t="s">
        <v>35</v>
      </c>
      <c r="R545" s="1" t="s">
        <v>36</v>
      </c>
      <c r="S545" s="1" t="s">
        <v>1144</v>
      </c>
      <c r="T545" s="1" t="s">
        <v>37</v>
      </c>
      <c r="U545" s="1" t="s">
        <v>38</v>
      </c>
      <c r="V545" s="1" t="s">
        <v>39</v>
      </c>
    </row>
    <row r="546" spans="1:22" x14ac:dyDescent="0.2">
      <c r="A546" s="7">
        <v>243.5</v>
      </c>
      <c r="B546" s="1" t="s">
        <v>20</v>
      </c>
      <c r="C546" s="1" t="s">
        <v>21</v>
      </c>
      <c r="D546" s="1" t="s">
        <v>96</v>
      </c>
      <c r="E546" s="1" t="s">
        <v>23</v>
      </c>
      <c r="F546" s="1" t="s">
        <v>1142</v>
      </c>
      <c r="G546" s="1" t="s">
        <v>25</v>
      </c>
      <c r="H546" s="1" t="s">
        <v>26</v>
      </c>
      <c r="I546" s="1" t="s">
        <v>1163</v>
      </c>
      <c r="J546" s="1" t="s">
        <v>28</v>
      </c>
      <c r="K546" s="1" t="s">
        <v>1144</v>
      </c>
      <c r="L546" s="1" t="s">
        <v>1145</v>
      </c>
      <c r="M546" s="1" t="s">
        <v>1164</v>
      </c>
      <c r="N546" s="1" t="s">
        <v>46</v>
      </c>
      <c r="O546" s="1" t="s">
        <v>33</v>
      </c>
      <c r="P546" s="1" t="s">
        <v>34</v>
      </c>
      <c r="Q546" s="1" t="s">
        <v>35</v>
      </c>
      <c r="R546" s="1" t="s">
        <v>36</v>
      </c>
      <c r="S546" s="1" t="s">
        <v>1144</v>
      </c>
      <c r="T546" s="1" t="s">
        <v>37</v>
      </c>
      <c r="U546" s="1" t="s">
        <v>38</v>
      </c>
      <c r="V546" s="1" t="s">
        <v>39</v>
      </c>
    </row>
    <row r="547" spans="1:22" x14ac:dyDescent="0.2">
      <c r="A547" s="7">
        <v>53.63</v>
      </c>
      <c r="B547" s="1" t="s">
        <v>20</v>
      </c>
      <c r="C547" s="1" t="s">
        <v>21</v>
      </c>
      <c r="D547" s="1" t="s">
        <v>22</v>
      </c>
      <c r="E547" s="1" t="s">
        <v>23</v>
      </c>
      <c r="F547" s="1" t="s">
        <v>1142</v>
      </c>
      <c r="G547" s="1" t="s">
        <v>25</v>
      </c>
      <c r="H547" s="1" t="s">
        <v>26</v>
      </c>
      <c r="I547" s="1" t="s">
        <v>1165</v>
      </c>
      <c r="J547" s="1" t="s">
        <v>28</v>
      </c>
      <c r="K547" s="1" t="s">
        <v>1144</v>
      </c>
      <c r="L547" s="1" t="s">
        <v>1145</v>
      </c>
      <c r="M547" s="1" t="s">
        <v>1166</v>
      </c>
      <c r="N547" s="1" t="s">
        <v>46</v>
      </c>
      <c r="O547" s="1" t="s">
        <v>33</v>
      </c>
      <c r="P547" s="1" t="s">
        <v>34</v>
      </c>
      <c r="Q547" s="1" t="s">
        <v>35</v>
      </c>
      <c r="R547" s="1" t="s">
        <v>36</v>
      </c>
      <c r="S547" s="1" t="s">
        <v>1144</v>
      </c>
      <c r="T547" s="1" t="s">
        <v>37</v>
      </c>
      <c r="U547" s="1" t="s">
        <v>38</v>
      </c>
      <c r="V547" s="1" t="s">
        <v>39</v>
      </c>
    </row>
    <row r="548" spans="1:22" x14ac:dyDescent="0.2">
      <c r="A548" s="7">
        <v>198.18</v>
      </c>
      <c r="B548" s="1" t="s">
        <v>20</v>
      </c>
      <c r="C548" s="1" t="s">
        <v>21</v>
      </c>
      <c r="D548" s="1" t="s">
        <v>22</v>
      </c>
      <c r="E548" s="1" t="s">
        <v>23</v>
      </c>
      <c r="F548" s="1" t="s">
        <v>1142</v>
      </c>
      <c r="G548" s="1" t="s">
        <v>25</v>
      </c>
      <c r="H548" s="1" t="s">
        <v>26</v>
      </c>
      <c r="I548" s="1" t="s">
        <v>1167</v>
      </c>
      <c r="J548" s="1" t="s">
        <v>28</v>
      </c>
      <c r="K548" s="1" t="s">
        <v>1144</v>
      </c>
      <c r="L548" s="1" t="s">
        <v>1145</v>
      </c>
      <c r="M548" s="1" t="s">
        <v>1168</v>
      </c>
      <c r="N548" s="1" t="s">
        <v>32</v>
      </c>
      <c r="O548" s="1" t="s">
        <v>33</v>
      </c>
      <c r="P548" s="1" t="s">
        <v>34</v>
      </c>
      <c r="Q548" s="1" t="s">
        <v>35</v>
      </c>
      <c r="R548" s="1" t="s">
        <v>36</v>
      </c>
      <c r="S548" s="1" t="s">
        <v>1144</v>
      </c>
      <c r="T548" s="1" t="s">
        <v>37</v>
      </c>
      <c r="U548" s="1" t="s">
        <v>38</v>
      </c>
      <c r="V548" s="1" t="s">
        <v>39</v>
      </c>
    </row>
    <row r="549" spans="1:22" x14ac:dyDescent="0.2">
      <c r="A549" s="7">
        <v>198.18</v>
      </c>
      <c r="B549" s="1" t="s">
        <v>20</v>
      </c>
      <c r="C549" s="1" t="s">
        <v>21</v>
      </c>
      <c r="D549" s="1" t="s">
        <v>22</v>
      </c>
      <c r="E549" s="1" t="s">
        <v>23</v>
      </c>
      <c r="F549" s="1" t="s">
        <v>1142</v>
      </c>
      <c r="G549" s="1" t="s">
        <v>25</v>
      </c>
      <c r="H549" s="1" t="s">
        <v>26</v>
      </c>
      <c r="I549" s="1" t="s">
        <v>1169</v>
      </c>
      <c r="J549" s="1" t="s">
        <v>136</v>
      </c>
      <c r="K549" s="1" t="s">
        <v>1144</v>
      </c>
      <c r="L549" s="1" t="s">
        <v>1145</v>
      </c>
      <c r="M549" s="1" t="s">
        <v>1170</v>
      </c>
      <c r="N549" s="1" t="s">
        <v>32</v>
      </c>
      <c r="O549" s="1" t="s">
        <v>33</v>
      </c>
      <c r="P549" s="1" t="s">
        <v>34</v>
      </c>
      <c r="Q549" s="1" t="s">
        <v>35</v>
      </c>
      <c r="R549" s="1" t="s">
        <v>36</v>
      </c>
      <c r="S549" s="1" t="s">
        <v>1144</v>
      </c>
      <c r="T549" s="1" t="s">
        <v>37</v>
      </c>
      <c r="U549" s="1" t="s">
        <v>38</v>
      </c>
      <c r="V549" s="1" t="s">
        <v>39</v>
      </c>
    </row>
    <row r="550" spans="1:22" x14ac:dyDescent="0.2">
      <c r="A550" s="7">
        <v>121.75</v>
      </c>
      <c r="B550" s="1" t="s">
        <v>20</v>
      </c>
      <c r="C550" s="1" t="s">
        <v>21</v>
      </c>
      <c r="D550" s="1" t="s">
        <v>120</v>
      </c>
      <c r="E550" s="1" t="s">
        <v>23</v>
      </c>
      <c r="F550" s="1" t="s">
        <v>1142</v>
      </c>
      <c r="G550" s="1" t="s">
        <v>25</v>
      </c>
      <c r="I550" s="1" t="s">
        <v>1171</v>
      </c>
      <c r="J550" s="1" t="s">
        <v>28</v>
      </c>
      <c r="K550" s="1" t="s">
        <v>1144</v>
      </c>
      <c r="L550" s="1" t="s">
        <v>1145</v>
      </c>
      <c r="M550" s="1" t="s">
        <v>1172</v>
      </c>
      <c r="N550" s="1" t="s">
        <v>1091</v>
      </c>
      <c r="O550" s="1" t="s">
        <v>33</v>
      </c>
      <c r="P550" s="1" t="s">
        <v>34</v>
      </c>
      <c r="Q550" s="1" t="s">
        <v>35</v>
      </c>
      <c r="R550" s="1" t="s">
        <v>36</v>
      </c>
      <c r="S550" s="1" t="s">
        <v>1144</v>
      </c>
      <c r="T550" s="1" t="s">
        <v>37</v>
      </c>
      <c r="U550" s="1" t="s">
        <v>38</v>
      </c>
      <c r="V550" s="1" t="s">
        <v>39</v>
      </c>
    </row>
    <row r="551" spans="1:22" x14ac:dyDescent="0.2">
      <c r="A551" s="7">
        <v>90</v>
      </c>
      <c r="B551" s="1" t="s">
        <v>20</v>
      </c>
      <c r="C551" s="1" t="s">
        <v>21</v>
      </c>
      <c r="D551" s="1" t="s">
        <v>243</v>
      </c>
      <c r="E551" s="1" t="s">
        <v>23</v>
      </c>
      <c r="F551" s="1" t="s">
        <v>1142</v>
      </c>
      <c r="G551" s="1" t="s">
        <v>25</v>
      </c>
      <c r="H551" s="1" t="s">
        <v>26</v>
      </c>
      <c r="I551" s="1" t="s">
        <v>1173</v>
      </c>
      <c r="J551" s="1" t="s">
        <v>28</v>
      </c>
      <c r="K551" s="1" t="s">
        <v>1144</v>
      </c>
      <c r="L551" s="1" t="s">
        <v>1145</v>
      </c>
      <c r="M551" s="1" t="s">
        <v>1174</v>
      </c>
      <c r="N551" s="1" t="s">
        <v>46</v>
      </c>
      <c r="O551" s="1" t="s">
        <v>33</v>
      </c>
      <c r="P551" s="1" t="s">
        <v>34</v>
      </c>
      <c r="Q551" s="1" t="s">
        <v>35</v>
      </c>
      <c r="R551" s="1" t="s">
        <v>36</v>
      </c>
      <c r="S551" s="1" t="s">
        <v>1144</v>
      </c>
      <c r="T551" s="1" t="s">
        <v>37</v>
      </c>
      <c r="U551" s="1" t="s">
        <v>38</v>
      </c>
      <c r="V551" s="1" t="s">
        <v>39</v>
      </c>
    </row>
    <row r="552" spans="1:22" x14ac:dyDescent="0.2">
      <c r="A552" s="7">
        <v>90</v>
      </c>
      <c r="B552" s="1" t="s">
        <v>20</v>
      </c>
      <c r="C552" s="1" t="s">
        <v>21</v>
      </c>
      <c r="D552" s="1" t="s">
        <v>243</v>
      </c>
      <c r="E552" s="1" t="s">
        <v>23</v>
      </c>
      <c r="F552" s="1" t="s">
        <v>1142</v>
      </c>
      <c r="G552" s="1" t="s">
        <v>25</v>
      </c>
      <c r="H552" s="1" t="s">
        <v>26</v>
      </c>
      <c r="I552" s="1" t="s">
        <v>1175</v>
      </c>
      <c r="J552" s="1" t="s">
        <v>28</v>
      </c>
      <c r="K552" s="1" t="s">
        <v>1144</v>
      </c>
      <c r="L552" s="1" t="s">
        <v>1145</v>
      </c>
      <c r="M552" s="1" t="s">
        <v>1176</v>
      </c>
      <c r="N552" s="1" t="s">
        <v>46</v>
      </c>
      <c r="O552" s="1" t="s">
        <v>33</v>
      </c>
      <c r="P552" s="1" t="s">
        <v>34</v>
      </c>
      <c r="Q552" s="1" t="s">
        <v>35</v>
      </c>
      <c r="R552" s="1" t="s">
        <v>36</v>
      </c>
      <c r="S552" s="1" t="s">
        <v>1144</v>
      </c>
      <c r="T552" s="1" t="s">
        <v>37</v>
      </c>
      <c r="U552" s="1" t="s">
        <v>38</v>
      </c>
      <c r="V552" s="1" t="s">
        <v>39</v>
      </c>
    </row>
    <row r="553" spans="1:22" x14ac:dyDescent="0.2">
      <c r="A553" s="7">
        <v>243.5</v>
      </c>
      <c r="B553" s="1" t="s">
        <v>20</v>
      </c>
      <c r="C553" s="1" t="s">
        <v>21</v>
      </c>
      <c r="D553" s="1" t="s">
        <v>96</v>
      </c>
      <c r="E553" s="1" t="s">
        <v>23</v>
      </c>
      <c r="F553" s="1" t="s">
        <v>1142</v>
      </c>
      <c r="G553" s="1" t="s">
        <v>25</v>
      </c>
      <c r="H553" s="1" t="s">
        <v>26</v>
      </c>
      <c r="I553" s="1" t="s">
        <v>1177</v>
      </c>
      <c r="J553" s="1" t="s">
        <v>28</v>
      </c>
      <c r="K553" s="1" t="s">
        <v>1144</v>
      </c>
      <c r="L553" s="1" t="s">
        <v>1145</v>
      </c>
      <c r="M553" s="1" t="s">
        <v>1178</v>
      </c>
      <c r="N553" s="1" t="s">
        <v>46</v>
      </c>
      <c r="O553" s="1" t="s">
        <v>33</v>
      </c>
      <c r="P553" s="1" t="s">
        <v>34</v>
      </c>
      <c r="Q553" s="1" t="s">
        <v>35</v>
      </c>
      <c r="R553" s="1" t="s">
        <v>36</v>
      </c>
      <c r="S553" s="1" t="s">
        <v>1144</v>
      </c>
      <c r="T553" s="1" t="s">
        <v>37</v>
      </c>
      <c r="U553" s="1" t="s">
        <v>38</v>
      </c>
      <c r="V553" s="1" t="s">
        <v>39</v>
      </c>
    </row>
    <row r="554" spans="1:22" x14ac:dyDescent="0.2">
      <c r="A554" s="7">
        <v>121.75</v>
      </c>
      <c r="B554" s="1" t="s">
        <v>20</v>
      </c>
      <c r="C554" s="1" t="s">
        <v>21</v>
      </c>
      <c r="D554" s="1" t="s">
        <v>22</v>
      </c>
      <c r="E554" s="1" t="s">
        <v>23</v>
      </c>
      <c r="F554" s="1" t="s">
        <v>1142</v>
      </c>
      <c r="G554" s="1" t="s">
        <v>25</v>
      </c>
      <c r="H554" s="1" t="s">
        <v>26</v>
      </c>
      <c r="I554" s="1" t="s">
        <v>1179</v>
      </c>
      <c r="J554" s="1" t="s">
        <v>28</v>
      </c>
      <c r="K554" s="1" t="s">
        <v>1144</v>
      </c>
      <c r="L554" s="1" t="s">
        <v>1145</v>
      </c>
      <c r="M554" s="1" t="s">
        <v>1180</v>
      </c>
      <c r="N554" s="1" t="s">
        <v>46</v>
      </c>
      <c r="O554" s="1" t="s">
        <v>33</v>
      </c>
      <c r="P554" s="1" t="s">
        <v>34</v>
      </c>
      <c r="Q554" s="1" t="s">
        <v>35</v>
      </c>
      <c r="R554" s="1" t="s">
        <v>36</v>
      </c>
      <c r="S554" s="1" t="s">
        <v>1144</v>
      </c>
      <c r="T554" s="1" t="s">
        <v>37</v>
      </c>
      <c r="U554" s="1" t="s">
        <v>38</v>
      </c>
      <c r="V554" s="1" t="s">
        <v>39</v>
      </c>
    </row>
    <row r="555" spans="1:22" x14ac:dyDescent="0.2">
      <c r="A555" s="7">
        <v>107.25</v>
      </c>
      <c r="B555" s="1" t="s">
        <v>20</v>
      </c>
      <c r="C555" s="1" t="s">
        <v>21</v>
      </c>
      <c r="D555" s="1" t="s">
        <v>22</v>
      </c>
      <c r="E555" s="1" t="s">
        <v>23</v>
      </c>
      <c r="F555" s="1" t="s">
        <v>1142</v>
      </c>
      <c r="G555" s="1" t="s">
        <v>25</v>
      </c>
      <c r="H555" s="1" t="s">
        <v>26</v>
      </c>
      <c r="I555" s="1" t="s">
        <v>1181</v>
      </c>
      <c r="J555" s="1" t="s">
        <v>28</v>
      </c>
      <c r="K555" s="1" t="s">
        <v>1144</v>
      </c>
      <c r="L555" s="1" t="s">
        <v>1145</v>
      </c>
      <c r="M555" s="1" t="s">
        <v>1182</v>
      </c>
      <c r="N555" s="1" t="s">
        <v>46</v>
      </c>
      <c r="O555" s="1" t="s">
        <v>33</v>
      </c>
      <c r="P555" s="1" t="s">
        <v>34</v>
      </c>
      <c r="Q555" s="1" t="s">
        <v>35</v>
      </c>
      <c r="R555" s="1" t="s">
        <v>36</v>
      </c>
      <c r="S555" s="1" t="s">
        <v>1144</v>
      </c>
      <c r="T555" s="1" t="s">
        <v>37</v>
      </c>
      <c r="U555" s="1" t="s">
        <v>38</v>
      </c>
      <c r="V555" s="1" t="s">
        <v>39</v>
      </c>
    </row>
    <row r="556" spans="1:22" x14ac:dyDescent="0.2">
      <c r="A556" s="7">
        <v>121.75</v>
      </c>
      <c r="B556" s="1" t="s">
        <v>20</v>
      </c>
      <c r="C556" s="1" t="s">
        <v>21</v>
      </c>
      <c r="D556" s="1" t="s">
        <v>68</v>
      </c>
      <c r="E556" s="1" t="s">
        <v>23</v>
      </c>
      <c r="F556" s="1" t="s">
        <v>1142</v>
      </c>
      <c r="G556" s="1" t="s">
        <v>25</v>
      </c>
      <c r="H556" s="1" t="s">
        <v>26</v>
      </c>
      <c r="I556" s="1" t="s">
        <v>1183</v>
      </c>
      <c r="J556" s="1" t="s">
        <v>28</v>
      </c>
      <c r="K556" s="1" t="s">
        <v>1144</v>
      </c>
      <c r="L556" s="1" t="s">
        <v>1145</v>
      </c>
      <c r="M556" s="1" t="s">
        <v>1184</v>
      </c>
      <c r="N556" s="1" t="s">
        <v>46</v>
      </c>
      <c r="O556" s="1" t="s">
        <v>33</v>
      </c>
      <c r="P556" s="1" t="s">
        <v>34</v>
      </c>
      <c r="Q556" s="1" t="s">
        <v>35</v>
      </c>
      <c r="R556" s="1" t="s">
        <v>36</v>
      </c>
      <c r="S556" s="1" t="s">
        <v>1144</v>
      </c>
      <c r="T556" s="1" t="s">
        <v>37</v>
      </c>
      <c r="U556" s="1" t="s">
        <v>38</v>
      </c>
      <c r="V556" s="1" t="s">
        <v>39</v>
      </c>
    </row>
    <row r="557" spans="1:22" x14ac:dyDescent="0.2">
      <c r="A557" s="7">
        <v>53.63</v>
      </c>
      <c r="B557" s="1" t="s">
        <v>20</v>
      </c>
      <c r="C557" s="1" t="s">
        <v>21</v>
      </c>
      <c r="D557" s="1" t="s">
        <v>22</v>
      </c>
      <c r="E557" s="1" t="s">
        <v>23</v>
      </c>
      <c r="F557" s="1" t="s">
        <v>1142</v>
      </c>
      <c r="G557" s="1" t="s">
        <v>25</v>
      </c>
      <c r="H557" s="1" t="s">
        <v>26</v>
      </c>
      <c r="I557" s="1" t="s">
        <v>1185</v>
      </c>
      <c r="J557" s="1" t="s">
        <v>28</v>
      </c>
      <c r="K557" s="1" t="s">
        <v>1144</v>
      </c>
      <c r="L557" s="1" t="s">
        <v>1145</v>
      </c>
      <c r="M557" s="1" t="s">
        <v>1186</v>
      </c>
      <c r="N557" s="1" t="s">
        <v>46</v>
      </c>
      <c r="O557" s="1" t="s">
        <v>33</v>
      </c>
      <c r="P557" s="1" t="s">
        <v>34</v>
      </c>
      <c r="Q557" s="1" t="s">
        <v>35</v>
      </c>
      <c r="R557" s="1" t="s">
        <v>36</v>
      </c>
      <c r="S557" s="1" t="s">
        <v>1144</v>
      </c>
      <c r="T557" s="1" t="s">
        <v>37</v>
      </c>
      <c r="U557" s="1" t="s">
        <v>38</v>
      </c>
      <c r="V557" s="1" t="s">
        <v>39</v>
      </c>
    </row>
    <row r="558" spans="1:22" x14ac:dyDescent="0.2">
      <c r="A558" s="7">
        <v>243.5</v>
      </c>
      <c r="B558" s="1" t="s">
        <v>20</v>
      </c>
      <c r="C558" s="1" t="s">
        <v>21</v>
      </c>
      <c r="D558" s="1" t="s">
        <v>96</v>
      </c>
      <c r="E558" s="1" t="s">
        <v>23</v>
      </c>
      <c r="F558" s="1" t="s">
        <v>1142</v>
      </c>
      <c r="G558" s="1" t="s">
        <v>25</v>
      </c>
      <c r="H558" s="1" t="s">
        <v>26</v>
      </c>
      <c r="I558" s="1" t="s">
        <v>1187</v>
      </c>
      <c r="J558" s="1" t="s">
        <v>28</v>
      </c>
      <c r="K558" s="1" t="s">
        <v>1144</v>
      </c>
      <c r="L558" s="1" t="s">
        <v>1145</v>
      </c>
      <c r="M558" s="1" t="s">
        <v>1188</v>
      </c>
      <c r="N558" s="1" t="s">
        <v>46</v>
      </c>
      <c r="O558" s="1" t="s">
        <v>33</v>
      </c>
      <c r="P558" s="1" t="s">
        <v>34</v>
      </c>
      <c r="Q558" s="1" t="s">
        <v>35</v>
      </c>
      <c r="R558" s="1" t="s">
        <v>36</v>
      </c>
      <c r="S558" s="1" t="s">
        <v>1144</v>
      </c>
      <c r="T558" s="1" t="s">
        <v>37</v>
      </c>
      <c r="U558" s="1" t="s">
        <v>38</v>
      </c>
      <c r="V558" s="1" t="s">
        <v>39</v>
      </c>
    </row>
    <row r="559" spans="1:22" x14ac:dyDescent="0.2">
      <c r="A559" s="7">
        <v>107.25</v>
      </c>
      <c r="B559" s="1" t="s">
        <v>20</v>
      </c>
      <c r="C559" s="1" t="s">
        <v>21</v>
      </c>
      <c r="D559" s="1" t="s">
        <v>22</v>
      </c>
      <c r="E559" s="1" t="s">
        <v>23</v>
      </c>
      <c r="F559" s="1" t="s">
        <v>1142</v>
      </c>
      <c r="G559" s="1" t="s">
        <v>25</v>
      </c>
      <c r="H559" s="1" t="s">
        <v>26</v>
      </c>
      <c r="I559" s="1" t="s">
        <v>1189</v>
      </c>
      <c r="J559" s="1" t="s">
        <v>28</v>
      </c>
      <c r="K559" s="1" t="s">
        <v>1144</v>
      </c>
      <c r="L559" s="1" t="s">
        <v>1145</v>
      </c>
      <c r="M559" s="1" t="s">
        <v>1190</v>
      </c>
      <c r="N559" s="1" t="s">
        <v>46</v>
      </c>
      <c r="O559" s="1" t="s">
        <v>33</v>
      </c>
      <c r="P559" s="1" t="s">
        <v>34</v>
      </c>
      <c r="Q559" s="1" t="s">
        <v>35</v>
      </c>
      <c r="R559" s="1" t="s">
        <v>36</v>
      </c>
      <c r="S559" s="1" t="s">
        <v>1144</v>
      </c>
      <c r="T559" s="1" t="s">
        <v>37</v>
      </c>
      <c r="U559" s="1" t="s">
        <v>38</v>
      </c>
      <c r="V559" s="1" t="s">
        <v>39</v>
      </c>
    </row>
    <row r="560" spans="1:22" x14ac:dyDescent="0.2">
      <c r="A560" s="7">
        <v>214.5</v>
      </c>
      <c r="B560" s="1" t="s">
        <v>20</v>
      </c>
      <c r="C560" s="1" t="s">
        <v>21</v>
      </c>
      <c r="D560" s="1" t="s">
        <v>22</v>
      </c>
      <c r="E560" s="1" t="s">
        <v>23</v>
      </c>
      <c r="F560" s="1" t="s">
        <v>1142</v>
      </c>
      <c r="G560" s="1" t="s">
        <v>25</v>
      </c>
      <c r="H560" s="1" t="s">
        <v>26</v>
      </c>
      <c r="I560" s="1" t="s">
        <v>1191</v>
      </c>
      <c r="J560" s="1" t="s">
        <v>28</v>
      </c>
      <c r="K560" s="1" t="s">
        <v>1144</v>
      </c>
      <c r="L560" s="1" t="s">
        <v>1145</v>
      </c>
      <c r="M560" s="1" t="s">
        <v>1192</v>
      </c>
      <c r="N560" s="1" t="s">
        <v>46</v>
      </c>
      <c r="O560" s="1" t="s">
        <v>33</v>
      </c>
      <c r="P560" s="1" t="s">
        <v>34</v>
      </c>
      <c r="Q560" s="1" t="s">
        <v>35</v>
      </c>
      <c r="R560" s="1" t="s">
        <v>36</v>
      </c>
      <c r="S560" s="1" t="s">
        <v>1144</v>
      </c>
      <c r="T560" s="1" t="s">
        <v>37</v>
      </c>
      <c r="U560" s="1" t="s">
        <v>38</v>
      </c>
      <c r="V560" s="1" t="s">
        <v>39</v>
      </c>
    </row>
    <row r="561" spans="1:22" x14ac:dyDescent="0.2">
      <c r="A561" s="7">
        <v>198.18</v>
      </c>
      <c r="B561" s="1" t="s">
        <v>20</v>
      </c>
      <c r="C561" s="1" t="s">
        <v>21</v>
      </c>
      <c r="D561" s="1" t="s">
        <v>22</v>
      </c>
      <c r="E561" s="1" t="s">
        <v>23</v>
      </c>
      <c r="F561" s="1" t="s">
        <v>1142</v>
      </c>
      <c r="G561" s="1" t="s">
        <v>25</v>
      </c>
      <c r="H561" s="1" t="s">
        <v>26</v>
      </c>
      <c r="I561" s="1" t="s">
        <v>1193</v>
      </c>
      <c r="J561" s="1" t="s">
        <v>28</v>
      </c>
      <c r="K561" s="1" t="s">
        <v>1144</v>
      </c>
      <c r="L561" s="1" t="s">
        <v>1145</v>
      </c>
      <c r="M561" s="1" t="s">
        <v>1194</v>
      </c>
      <c r="N561" s="1" t="s">
        <v>32</v>
      </c>
      <c r="O561" s="1" t="s">
        <v>33</v>
      </c>
      <c r="P561" s="1" t="s">
        <v>34</v>
      </c>
      <c r="Q561" s="1" t="s">
        <v>35</v>
      </c>
      <c r="R561" s="1" t="s">
        <v>36</v>
      </c>
      <c r="S561" s="1" t="s">
        <v>1144</v>
      </c>
      <c r="T561" s="1" t="s">
        <v>37</v>
      </c>
      <c r="U561" s="1" t="s">
        <v>38</v>
      </c>
      <c r="V561" s="1" t="s">
        <v>39</v>
      </c>
    </row>
    <row r="562" spans="1:22" x14ac:dyDescent="0.2">
      <c r="A562" s="7">
        <v>198.18</v>
      </c>
      <c r="B562" s="1" t="s">
        <v>20</v>
      </c>
      <c r="C562" s="1" t="s">
        <v>21</v>
      </c>
      <c r="D562" s="1" t="s">
        <v>22</v>
      </c>
      <c r="E562" s="1" t="s">
        <v>23</v>
      </c>
      <c r="F562" s="1" t="s">
        <v>1142</v>
      </c>
      <c r="G562" s="1" t="s">
        <v>25</v>
      </c>
      <c r="H562" s="1" t="s">
        <v>26</v>
      </c>
      <c r="I562" s="1" t="s">
        <v>1195</v>
      </c>
      <c r="J562" s="1" t="s">
        <v>136</v>
      </c>
      <c r="K562" s="1" t="s">
        <v>1144</v>
      </c>
      <c r="L562" s="1" t="s">
        <v>1145</v>
      </c>
      <c r="M562" s="1" t="s">
        <v>1196</v>
      </c>
      <c r="N562" s="1" t="s">
        <v>32</v>
      </c>
      <c r="O562" s="1" t="s">
        <v>33</v>
      </c>
      <c r="P562" s="1" t="s">
        <v>34</v>
      </c>
      <c r="Q562" s="1" t="s">
        <v>35</v>
      </c>
      <c r="R562" s="1" t="s">
        <v>36</v>
      </c>
      <c r="S562" s="1" t="s">
        <v>1144</v>
      </c>
      <c r="T562" s="1" t="s">
        <v>37</v>
      </c>
      <c r="U562" s="1" t="s">
        <v>38</v>
      </c>
      <c r="V562" s="1" t="s">
        <v>39</v>
      </c>
    </row>
    <row r="563" spans="1:22" x14ac:dyDescent="0.2">
      <c r="A563" s="7">
        <v>121.75</v>
      </c>
      <c r="B563" s="1" t="s">
        <v>20</v>
      </c>
      <c r="C563" s="1" t="s">
        <v>21</v>
      </c>
      <c r="D563" s="1" t="s">
        <v>120</v>
      </c>
      <c r="E563" s="1" t="s">
        <v>23</v>
      </c>
      <c r="F563" s="1" t="s">
        <v>1197</v>
      </c>
      <c r="G563" s="1" t="s">
        <v>25</v>
      </c>
      <c r="I563" s="1" t="s">
        <v>1198</v>
      </c>
      <c r="J563" s="1" t="s">
        <v>28</v>
      </c>
      <c r="K563" s="1" t="s">
        <v>1199</v>
      </c>
      <c r="L563" s="1" t="s">
        <v>24</v>
      </c>
      <c r="M563" s="1" t="s">
        <v>1200</v>
      </c>
      <c r="N563" s="1" t="s">
        <v>1091</v>
      </c>
      <c r="O563" s="1" t="s">
        <v>33</v>
      </c>
      <c r="P563" s="1" t="s">
        <v>34</v>
      </c>
      <c r="Q563" s="1" t="s">
        <v>35</v>
      </c>
      <c r="R563" s="1" t="s">
        <v>49</v>
      </c>
      <c r="S563" s="1" t="s">
        <v>1199</v>
      </c>
      <c r="T563" s="1" t="s">
        <v>37</v>
      </c>
      <c r="U563" s="1" t="s">
        <v>38</v>
      </c>
      <c r="V563" s="1" t="s">
        <v>39</v>
      </c>
    </row>
    <row r="564" spans="1:22" x14ac:dyDescent="0.2">
      <c r="A564" s="7">
        <v>90</v>
      </c>
      <c r="B564" s="1" t="s">
        <v>20</v>
      </c>
      <c r="C564" s="1" t="s">
        <v>21</v>
      </c>
      <c r="D564" s="1" t="s">
        <v>243</v>
      </c>
      <c r="E564" s="1" t="s">
        <v>23</v>
      </c>
      <c r="F564" s="1" t="s">
        <v>1197</v>
      </c>
      <c r="G564" s="1" t="s">
        <v>25</v>
      </c>
      <c r="H564" s="1" t="s">
        <v>26</v>
      </c>
      <c r="I564" s="1" t="s">
        <v>1201</v>
      </c>
      <c r="J564" s="1" t="s">
        <v>28</v>
      </c>
      <c r="K564" s="1" t="s">
        <v>1199</v>
      </c>
      <c r="L564" s="1" t="s">
        <v>24</v>
      </c>
      <c r="M564" s="1" t="s">
        <v>1202</v>
      </c>
      <c r="N564" s="1" t="s">
        <v>46</v>
      </c>
      <c r="O564" s="1" t="s">
        <v>33</v>
      </c>
      <c r="P564" s="1" t="s">
        <v>34</v>
      </c>
      <c r="Q564" s="1" t="s">
        <v>35</v>
      </c>
      <c r="R564" s="1" t="s">
        <v>36</v>
      </c>
      <c r="S564" s="1" t="s">
        <v>1199</v>
      </c>
      <c r="T564" s="1" t="s">
        <v>37</v>
      </c>
      <c r="U564" s="1" t="s">
        <v>38</v>
      </c>
      <c r="V564" s="1" t="s">
        <v>39</v>
      </c>
    </row>
    <row r="565" spans="1:22" x14ac:dyDescent="0.2">
      <c r="A565" s="7">
        <v>90</v>
      </c>
      <c r="B565" s="1" t="s">
        <v>20</v>
      </c>
      <c r="C565" s="1" t="s">
        <v>21</v>
      </c>
      <c r="D565" s="1" t="s">
        <v>243</v>
      </c>
      <c r="E565" s="1" t="s">
        <v>23</v>
      </c>
      <c r="F565" s="1" t="s">
        <v>1197</v>
      </c>
      <c r="G565" s="1" t="s">
        <v>25</v>
      </c>
      <c r="H565" s="1" t="s">
        <v>26</v>
      </c>
      <c r="I565" s="1" t="s">
        <v>1203</v>
      </c>
      <c r="J565" s="1" t="s">
        <v>28</v>
      </c>
      <c r="K565" s="1" t="s">
        <v>1199</v>
      </c>
      <c r="L565" s="1" t="s">
        <v>24</v>
      </c>
      <c r="M565" s="1" t="s">
        <v>1204</v>
      </c>
      <c r="N565" s="1" t="s">
        <v>46</v>
      </c>
      <c r="O565" s="1" t="s">
        <v>33</v>
      </c>
      <c r="P565" s="1" t="s">
        <v>34</v>
      </c>
      <c r="Q565" s="1" t="s">
        <v>35</v>
      </c>
      <c r="R565" s="1" t="s">
        <v>36</v>
      </c>
      <c r="S565" s="1" t="s">
        <v>1199</v>
      </c>
      <c r="T565" s="1" t="s">
        <v>37</v>
      </c>
      <c r="U565" s="1" t="s">
        <v>38</v>
      </c>
      <c r="V565" s="1" t="s">
        <v>39</v>
      </c>
    </row>
    <row r="566" spans="1:22" x14ac:dyDescent="0.2">
      <c r="A566" s="7">
        <v>198.18</v>
      </c>
      <c r="B566" s="1" t="s">
        <v>20</v>
      </c>
      <c r="C566" s="1" t="s">
        <v>21</v>
      </c>
      <c r="D566" s="1" t="s">
        <v>22</v>
      </c>
      <c r="E566" s="1" t="s">
        <v>23</v>
      </c>
      <c r="F566" s="1" t="s">
        <v>1197</v>
      </c>
      <c r="G566" s="1" t="s">
        <v>25</v>
      </c>
      <c r="H566" s="1" t="s">
        <v>26</v>
      </c>
      <c r="I566" s="1" t="s">
        <v>1205</v>
      </c>
      <c r="J566" s="1" t="s">
        <v>28</v>
      </c>
      <c r="K566" s="1" t="s">
        <v>1199</v>
      </c>
      <c r="L566" s="1" t="s">
        <v>24</v>
      </c>
      <c r="M566" s="1" t="s">
        <v>1206</v>
      </c>
      <c r="N566" s="1" t="s">
        <v>46</v>
      </c>
      <c r="O566" s="1" t="s">
        <v>33</v>
      </c>
      <c r="P566" s="1" t="s">
        <v>34</v>
      </c>
      <c r="Q566" s="1" t="s">
        <v>35</v>
      </c>
      <c r="R566" s="1" t="s">
        <v>81</v>
      </c>
      <c r="S566" s="1" t="s">
        <v>1199</v>
      </c>
      <c r="T566" s="1" t="s">
        <v>37</v>
      </c>
      <c r="U566" s="1" t="s">
        <v>38</v>
      </c>
      <c r="V566" s="1" t="s">
        <v>39</v>
      </c>
    </row>
    <row r="567" spans="1:22" x14ac:dyDescent="0.2">
      <c r="A567" s="7">
        <v>214.5</v>
      </c>
      <c r="B567" s="1" t="s">
        <v>20</v>
      </c>
      <c r="C567" s="1" t="s">
        <v>21</v>
      </c>
      <c r="D567" s="1" t="s">
        <v>22</v>
      </c>
      <c r="E567" s="1" t="s">
        <v>23</v>
      </c>
      <c r="F567" s="1" t="s">
        <v>1197</v>
      </c>
      <c r="G567" s="1" t="s">
        <v>25</v>
      </c>
      <c r="H567" s="1" t="s">
        <v>26</v>
      </c>
      <c r="I567" s="1" t="s">
        <v>1207</v>
      </c>
      <c r="J567" s="1" t="s">
        <v>28</v>
      </c>
      <c r="K567" s="1" t="s">
        <v>1199</v>
      </c>
      <c r="L567" s="1" t="s">
        <v>24</v>
      </c>
      <c r="M567" s="1" t="s">
        <v>1208</v>
      </c>
      <c r="N567" s="1" t="s">
        <v>46</v>
      </c>
      <c r="O567" s="1" t="s">
        <v>33</v>
      </c>
      <c r="P567" s="1" t="s">
        <v>34</v>
      </c>
      <c r="Q567" s="1" t="s">
        <v>35</v>
      </c>
      <c r="R567" s="1" t="s">
        <v>36</v>
      </c>
      <c r="S567" s="1" t="s">
        <v>1199</v>
      </c>
      <c r="T567" s="1" t="s">
        <v>37</v>
      </c>
      <c r="U567" s="1" t="s">
        <v>38</v>
      </c>
      <c r="V567" s="1" t="s">
        <v>39</v>
      </c>
    </row>
    <row r="568" spans="1:22" x14ac:dyDescent="0.2">
      <c r="A568" s="7">
        <v>243.5</v>
      </c>
      <c r="B568" s="1" t="s">
        <v>20</v>
      </c>
      <c r="C568" s="1" t="s">
        <v>21</v>
      </c>
      <c r="D568" s="1" t="s">
        <v>22</v>
      </c>
      <c r="E568" s="1" t="s">
        <v>23</v>
      </c>
      <c r="F568" s="1" t="s">
        <v>1197</v>
      </c>
      <c r="G568" s="1" t="s">
        <v>25</v>
      </c>
      <c r="H568" s="1" t="s">
        <v>26</v>
      </c>
      <c r="I568" s="1" t="s">
        <v>1209</v>
      </c>
      <c r="J568" s="1" t="s">
        <v>28</v>
      </c>
      <c r="K568" s="1" t="s">
        <v>1199</v>
      </c>
      <c r="L568" s="1" t="s">
        <v>24</v>
      </c>
      <c r="M568" s="1" t="s">
        <v>1210</v>
      </c>
      <c r="N568" s="1" t="s">
        <v>46</v>
      </c>
      <c r="O568" s="1" t="s">
        <v>33</v>
      </c>
      <c r="P568" s="1" t="s">
        <v>34</v>
      </c>
      <c r="Q568" s="1" t="s">
        <v>35</v>
      </c>
      <c r="R568" s="1" t="s">
        <v>81</v>
      </c>
      <c r="S568" s="1" t="s">
        <v>1199</v>
      </c>
      <c r="T568" s="1" t="s">
        <v>37</v>
      </c>
      <c r="U568" s="1" t="s">
        <v>38</v>
      </c>
      <c r="V568" s="1" t="s">
        <v>39</v>
      </c>
    </row>
    <row r="569" spans="1:22" x14ac:dyDescent="0.2">
      <c r="A569" s="7">
        <v>121.75</v>
      </c>
      <c r="B569" s="1" t="s">
        <v>20</v>
      </c>
      <c r="C569" s="1" t="s">
        <v>21</v>
      </c>
      <c r="D569" s="1" t="s">
        <v>22</v>
      </c>
      <c r="E569" s="1" t="s">
        <v>23</v>
      </c>
      <c r="F569" s="1" t="s">
        <v>1197</v>
      </c>
      <c r="G569" s="1" t="s">
        <v>25</v>
      </c>
      <c r="H569" s="1" t="s">
        <v>26</v>
      </c>
      <c r="I569" s="1" t="s">
        <v>1211</v>
      </c>
      <c r="J569" s="1" t="s">
        <v>28</v>
      </c>
      <c r="K569" s="1" t="s">
        <v>1199</v>
      </c>
      <c r="L569" s="1" t="s">
        <v>24</v>
      </c>
      <c r="M569" s="1" t="s">
        <v>1212</v>
      </c>
      <c r="N569" s="1" t="s">
        <v>46</v>
      </c>
      <c r="O569" s="1" t="s">
        <v>33</v>
      </c>
      <c r="P569" s="1" t="s">
        <v>34</v>
      </c>
      <c r="Q569" s="1" t="s">
        <v>35</v>
      </c>
      <c r="R569" s="1" t="s">
        <v>36</v>
      </c>
      <c r="S569" s="1" t="s">
        <v>1199</v>
      </c>
      <c r="T569" s="1" t="s">
        <v>37</v>
      </c>
      <c r="U569" s="1" t="s">
        <v>38</v>
      </c>
      <c r="V569" s="1" t="s">
        <v>39</v>
      </c>
    </row>
    <row r="570" spans="1:22" x14ac:dyDescent="0.2">
      <c r="A570" s="7">
        <v>107.25</v>
      </c>
      <c r="B570" s="1" t="s">
        <v>20</v>
      </c>
      <c r="C570" s="1" t="s">
        <v>21</v>
      </c>
      <c r="D570" s="1" t="s">
        <v>22</v>
      </c>
      <c r="E570" s="1" t="s">
        <v>23</v>
      </c>
      <c r="F570" s="1" t="s">
        <v>1197</v>
      </c>
      <c r="G570" s="1" t="s">
        <v>25</v>
      </c>
      <c r="H570" s="1" t="s">
        <v>26</v>
      </c>
      <c r="I570" s="1" t="s">
        <v>1213</v>
      </c>
      <c r="J570" s="1" t="s">
        <v>28</v>
      </c>
      <c r="K570" s="1" t="s">
        <v>1199</v>
      </c>
      <c r="L570" s="1" t="s">
        <v>24</v>
      </c>
      <c r="M570" s="1" t="s">
        <v>1214</v>
      </c>
      <c r="N570" s="1" t="s">
        <v>46</v>
      </c>
      <c r="O570" s="1" t="s">
        <v>33</v>
      </c>
      <c r="P570" s="1" t="s">
        <v>34</v>
      </c>
      <c r="Q570" s="1" t="s">
        <v>35</v>
      </c>
      <c r="R570" s="1" t="s">
        <v>36</v>
      </c>
      <c r="S570" s="1" t="s">
        <v>1199</v>
      </c>
      <c r="T570" s="1" t="s">
        <v>37</v>
      </c>
      <c r="U570" s="1" t="s">
        <v>38</v>
      </c>
      <c r="V570" s="1" t="s">
        <v>39</v>
      </c>
    </row>
    <row r="571" spans="1:22" x14ac:dyDescent="0.2">
      <c r="A571" s="7">
        <v>121.75</v>
      </c>
      <c r="B571" s="1" t="s">
        <v>20</v>
      </c>
      <c r="C571" s="1" t="s">
        <v>21</v>
      </c>
      <c r="D571" s="1" t="s">
        <v>68</v>
      </c>
      <c r="E571" s="1" t="s">
        <v>23</v>
      </c>
      <c r="F571" s="1" t="s">
        <v>1197</v>
      </c>
      <c r="G571" s="1" t="s">
        <v>25</v>
      </c>
      <c r="H571" s="1" t="s">
        <v>26</v>
      </c>
      <c r="I571" s="1" t="s">
        <v>1215</v>
      </c>
      <c r="J571" s="1" t="s">
        <v>28</v>
      </c>
      <c r="K571" s="1" t="s">
        <v>1199</v>
      </c>
      <c r="L571" s="1" t="s">
        <v>24</v>
      </c>
      <c r="M571" s="1" t="s">
        <v>1216</v>
      </c>
      <c r="N571" s="1" t="s">
        <v>46</v>
      </c>
      <c r="O571" s="1" t="s">
        <v>33</v>
      </c>
      <c r="P571" s="1" t="s">
        <v>34</v>
      </c>
      <c r="Q571" s="1" t="s">
        <v>35</v>
      </c>
      <c r="R571" s="1" t="s">
        <v>36</v>
      </c>
      <c r="S571" s="1" t="s">
        <v>1199</v>
      </c>
      <c r="T571" s="1" t="s">
        <v>37</v>
      </c>
      <c r="U571" s="1" t="s">
        <v>38</v>
      </c>
      <c r="V571" s="1" t="s">
        <v>39</v>
      </c>
    </row>
    <row r="572" spans="1:22" x14ac:dyDescent="0.2">
      <c r="A572" s="7">
        <v>243.5</v>
      </c>
      <c r="B572" s="1" t="s">
        <v>20</v>
      </c>
      <c r="C572" s="1" t="s">
        <v>21</v>
      </c>
      <c r="D572" s="1" t="s">
        <v>96</v>
      </c>
      <c r="E572" s="1" t="s">
        <v>23</v>
      </c>
      <c r="F572" s="1" t="s">
        <v>1197</v>
      </c>
      <c r="G572" s="1" t="s">
        <v>25</v>
      </c>
      <c r="H572" s="1" t="s">
        <v>26</v>
      </c>
      <c r="I572" s="1" t="s">
        <v>1217</v>
      </c>
      <c r="J572" s="1" t="s">
        <v>28</v>
      </c>
      <c r="K572" s="1" t="s">
        <v>1199</v>
      </c>
      <c r="L572" s="1" t="s">
        <v>24</v>
      </c>
      <c r="M572" s="1" t="s">
        <v>1218</v>
      </c>
      <c r="N572" s="1" t="s">
        <v>46</v>
      </c>
      <c r="O572" s="1" t="s">
        <v>33</v>
      </c>
      <c r="P572" s="1" t="s">
        <v>34</v>
      </c>
      <c r="Q572" s="1" t="s">
        <v>35</v>
      </c>
      <c r="R572" s="1" t="s">
        <v>49</v>
      </c>
      <c r="S572" s="1" t="s">
        <v>1199</v>
      </c>
      <c r="T572" s="1" t="s">
        <v>37</v>
      </c>
      <c r="U572" s="1" t="s">
        <v>38</v>
      </c>
      <c r="V572" s="1" t="s">
        <v>39</v>
      </c>
    </row>
    <row r="573" spans="1:22" x14ac:dyDescent="0.2">
      <c r="A573" s="7">
        <v>107.25</v>
      </c>
      <c r="B573" s="1" t="s">
        <v>20</v>
      </c>
      <c r="C573" s="1" t="s">
        <v>21</v>
      </c>
      <c r="D573" s="1" t="s">
        <v>22</v>
      </c>
      <c r="E573" s="1" t="s">
        <v>23</v>
      </c>
      <c r="F573" s="1" t="s">
        <v>1197</v>
      </c>
      <c r="G573" s="1" t="s">
        <v>25</v>
      </c>
      <c r="H573" s="1" t="s">
        <v>26</v>
      </c>
      <c r="I573" s="1" t="s">
        <v>1219</v>
      </c>
      <c r="J573" s="1" t="s">
        <v>28</v>
      </c>
      <c r="K573" s="1" t="s">
        <v>1199</v>
      </c>
      <c r="L573" s="1" t="s">
        <v>24</v>
      </c>
      <c r="M573" s="1" t="s">
        <v>1220</v>
      </c>
      <c r="N573" s="1" t="s">
        <v>46</v>
      </c>
      <c r="O573" s="1" t="s">
        <v>33</v>
      </c>
      <c r="P573" s="1" t="s">
        <v>34</v>
      </c>
      <c r="Q573" s="1" t="s">
        <v>35</v>
      </c>
      <c r="R573" s="1" t="s">
        <v>36</v>
      </c>
      <c r="S573" s="1" t="s">
        <v>1199</v>
      </c>
      <c r="T573" s="1" t="s">
        <v>37</v>
      </c>
      <c r="U573" s="1" t="s">
        <v>38</v>
      </c>
      <c r="V573" s="1" t="s">
        <v>39</v>
      </c>
    </row>
    <row r="574" spans="1:22" x14ac:dyDescent="0.2">
      <c r="A574" s="7">
        <v>198.18</v>
      </c>
      <c r="B574" s="1" t="s">
        <v>20</v>
      </c>
      <c r="C574" s="1" t="s">
        <v>21</v>
      </c>
      <c r="D574" s="1" t="s">
        <v>22</v>
      </c>
      <c r="E574" s="1" t="s">
        <v>23</v>
      </c>
      <c r="F574" s="1" t="s">
        <v>1197</v>
      </c>
      <c r="G574" s="1" t="s">
        <v>25</v>
      </c>
      <c r="H574" s="1" t="s">
        <v>26</v>
      </c>
      <c r="I574" s="1" t="s">
        <v>1221</v>
      </c>
      <c r="J574" s="1" t="s">
        <v>136</v>
      </c>
      <c r="K574" s="1" t="s">
        <v>1199</v>
      </c>
      <c r="L574" s="1" t="s">
        <v>24</v>
      </c>
      <c r="M574" s="1" t="s">
        <v>1222</v>
      </c>
      <c r="N574" s="1" t="s">
        <v>32</v>
      </c>
      <c r="O574" s="1" t="s">
        <v>33</v>
      </c>
      <c r="P574" s="1" t="s">
        <v>34</v>
      </c>
      <c r="Q574" s="1" t="s">
        <v>35</v>
      </c>
      <c r="R574" s="1" t="s">
        <v>36</v>
      </c>
      <c r="S574" s="1" t="s">
        <v>1199</v>
      </c>
      <c r="T574" s="1" t="s">
        <v>37</v>
      </c>
      <c r="U574" s="1" t="s">
        <v>38</v>
      </c>
      <c r="V574" s="1" t="s">
        <v>39</v>
      </c>
    </row>
    <row r="575" spans="1:22" x14ac:dyDescent="0.2">
      <c r="A575" s="7">
        <v>198.18</v>
      </c>
      <c r="B575" s="1" t="s">
        <v>20</v>
      </c>
      <c r="C575" s="1" t="s">
        <v>21</v>
      </c>
      <c r="D575" s="1" t="s">
        <v>22</v>
      </c>
      <c r="E575" s="1" t="s">
        <v>23</v>
      </c>
      <c r="F575" s="1" t="s">
        <v>1197</v>
      </c>
      <c r="G575" s="1" t="s">
        <v>25</v>
      </c>
      <c r="H575" s="1" t="s">
        <v>26</v>
      </c>
      <c r="I575" s="1" t="s">
        <v>1223</v>
      </c>
      <c r="J575" s="1" t="s">
        <v>28</v>
      </c>
      <c r="K575" s="1" t="s">
        <v>1199</v>
      </c>
      <c r="L575" s="1" t="s">
        <v>24</v>
      </c>
      <c r="M575" s="1" t="s">
        <v>1224</v>
      </c>
      <c r="N575" s="1" t="s">
        <v>32</v>
      </c>
      <c r="O575" s="1" t="s">
        <v>33</v>
      </c>
      <c r="P575" s="1" t="s">
        <v>34</v>
      </c>
      <c r="Q575" s="1" t="s">
        <v>35</v>
      </c>
      <c r="R575" s="1" t="s">
        <v>36</v>
      </c>
      <c r="S575" s="1" t="s">
        <v>1199</v>
      </c>
      <c r="T575" s="1" t="s">
        <v>37</v>
      </c>
      <c r="U575" s="1" t="s">
        <v>38</v>
      </c>
      <c r="V575" s="1" t="s">
        <v>39</v>
      </c>
    </row>
    <row r="576" spans="1:22" x14ac:dyDescent="0.2">
      <c r="A576" s="7">
        <v>121.75</v>
      </c>
      <c r="B576" s="1" t="s">
        <v>20</v>
      </c>
      <c r="C576" s="1" t="s">
        <v>21</v>
      </c>
      <c r="D576" s="1" t="s">
        <v>120</v>
      </c>
      <c r="E576" s="1" t="s">
        <v>23</v>
      </c>
      <c r="F576" s="1" t="s">
        <v>1197</v>
      </c>
      <c r="G576" s="1" t="s">
        <v>25</v>
      </c>
      <c r="I576" s="1" t="s">
        <v>1225</v>
      </c>
      <c r="J576" s="1" t="s">
        <v>28</v>
      </c>
      <c r="K576" s="1" t="s">
        <v>1199</v>
      </c>
      <c r="L576" s="1" t="s">
        <v>24</v>
      </c>
      <c r="M576" s="1" t="s">
        <v>1226</v>
      </c>
      <c r="N576" s="1" t="s">
        <v>1091</v>
      </c>
      <c r="O576" s="1" t="s">
        <v>33</v>
      </c>
      <c r="P576" s="1" t="s">
        <v>34</v>
      </c>
      <c r="Q576" s="1" t="s">
        <v>35</v>
      </c>
      <c r="R576" s="1" t="s">
        <v>36</v>
      </c>
      <c r="S576" s="1" t="s">
        <v>1199</v>
      </c>
      <c r="T576" s="1" t="s">
        <v>37</v>
      </c>
      <c r="U576" s="1" t="s">
        <v>38</v>
      </c>
      <c r="V576" s="1" t="s">
        <v>39</v>
      </c>
    </row>
    <row r="577" spans="1:22" x14ac:dyDescent="0.2">
      <c r="A577" s="7">
        <v>90</v>
      </c>
      <c r="B577" s="1" t="s">
        <v>20</v>
      </c>
      <c r="C577" s="1" t="s">
        <v>21</v>
      </c>
      <c r="D577" s="1" t="s">
        <v>243</v>
      </c>
      <c r="E577" s="1" t="s">
        <v>23</v>
      </c>
      <c r="F577" s="1" t="s">
        <v>1197</v>
      </c>
      <c r="G577" s="1" t="s">
        <v>25</v>
      </c>
      <c r="H577" s="1" t="s">
        <v>26</v>
      </c>
      <c r="I577" s="1" t="s">
        <v>1227</v>
      </c>
      <c r="J577" s="1" t="s">
        <v>28</v>
      </c>
      <c r="K577" s="1" t="s">
        <v>1199</v>
      </c>
      <c r="L577" s="1" t="s">
        <v>24</v>
      </c>
      <c r="M577" s="1" t="s">
        <v>1228</v>
      </c>
      <c r="N577" s="1" t="s">
        <v>46</v>
      </c>
      <c r="O577" s="1" t="s">
        <v>33</v>
      </c>
      <c r="P577" s="1" t="s">
        <v>34</v>
      </c>
      <c r="Q577" s="1" t="s">
        <v>35</v>
      </c>
      <c r="R577" s="1" t="s">
        <v>36</v>
      </c>
      <c r="S577" s="1" t="s">
        <v>1199</v>
      </c>
      <c r="T577" s="1" t="s">
        <v>37</v>
      </c>
      <c r="U577" s="1" t="s">
        <v>38</v>
      </c>
      <c r="V577" s="1" t="s">
        <v>39</v>
      </c>
    </row>
    <row r="578" spans="1:22" x14ac:dyDescent="0.2">
      <c r="A578" s="7">
        <v>90</v>
      </c>
      <c r="B578" s="1" t="s">
        <v>20</v>
      </c>
      <c r="C578" s="1" t="s">
        <v>21</v>
      </c>
      <c r="D578" s="1" t="s">
        <v>243</v>
      </c>
      <c r="E578" s="1" t="s">
        <v>23</v>
      </c>
      <c r="F578" s="1" t="s">
        <v>1197</v>
      </c>
      <c r="G578" s="1" t="s">
        <v>25</v>
      </c>
      <c r="H578" s="1" t="s">
        <v>26</v>
      </c>
      <c r="I578" s="1" t="s">
        <v>1229</v>
      </c>
      <c r="J578" s="1" t="s">
        <v>28</v>
      </c>
      <c r="K578" s="1" t="s">
        <v>1199</v>
      </c>
      <c r="L578" s="1" t="s">
        <v>24</v>
      </c>
      <c r="M578" s="1" t="s">
        <v>1230</v>
      </c>
      <c r="N578" s="1" t="s">
        <v>46</v>
      </c>
      <c r="O578" s="1" t="s">
        <v>33</v>
      </c>
      <c r="P578" s="1" t="s">
        <v>34</v>
      </c>
      <c r="Q578" s="1" t="s">
        <v>35</v>
      </c>
      <c r="R578" s="1" t="s">
        <v>36</v>
      </c>
      <c r="S578" s="1" t="s">
        <v>1199</v>
      </c>
      <c r="T578" s="1" t="s">
        <v>37</v>
      </c>
      <c r="U578" s="1" t="s">
        <v>38</v>
      </c>
      <c r="V578" s="1" t="s">
        <v>39</v>
      </c>
    </row>
    <row r="579" spans="1:22" x14ac:dyDescent="0.2">
      <c r="A579" s="7">
        <v>121.75</v>
      </c>
      <c r="B579" s="1" t="s">
        <v>20</v>
      </c>
      <c r="C579" s="1" t="s">
        <v>21</v>
      </c>
      <c r="D579" s="1" t="s">
        <v>22</v>
      </c>
      <c r="E579" s="1" t="s">
        <v>23</v>
      </c>
      <c r="F579" s="1" t="s">
        <v>1197</v>
      </c>
      <c r="G579" s="1" t="s">
        <v>25</v>
      </c>
      <c r="H579" s="1" t="s">
        <v>26</v>
      </c>
      <c r="I579" s="1" t="s">
        <v>1231</v>
      </c>
      <c r="J579" s="1" t="s">
        <v>28</v>
      </c>
      <c r="K579" s="1" t="s">
        <v>1199</v>
      </c>
      <c r="L579" s="1" t="s">
        <v>24</v>
      </c>
      <c r="M579" s="1" t="s">
        <v>1232</v>
      </c>
      <c r="N579" s="1" t="s">
        <v>46</v>
      </c>
      <c r="O579" s="1" t="s">
        <v>33</v>
      </c>
      <c r="P579" s="1" t="s">
        <v>34</v>
      </c>
      <c r="Q579" s="1" t="s">
        <v>35</v>
      </c>
      <c r="R579" s="1" t="s">
        <v>36</v>
      </c>
      <c r="S579" s="1" t="s">
        <v>1199</v>
      </c>
      <c r="T579" s="1" t="s">
        <v>37</v>
      </c>
      <c r="U579" s="1" t="s">
        <v>38</v>
      </c>
      <c r="V579" s="1" t="s">
        <v>39</v>
      </c>
    </row>
    <row r="580" spans="1:22" x14ac:dyDescent="0.2">
      <c r="A580" s="7">
        <v>214.5</v>
      </c>
      <c r="B580" s="1" t="s">
        <v>20</v>
      </c>
      <c r="C580" s="1" t="s">
        <v>21</v>
      </c>
      <c r="D580" s="1" t="s">
        <v>22</v>
      </c>
      <c r="E580" s="1" t="s">
        <v>23</v>
      </c>
      <c r="F580" s="1" t="s">
        <v>1197</v>
      </c>
      <c r="G580" s="1" t="s">
        <v>25</v>
      </c>
      <c r="H580" s="1" t="s">
        <v>26</v>
      </c>
      <c r="I580" s="1" t="s">
        <v>1233</v>
      </c>
      <c r="J580" s="1" t="s">
        <v>28</v>
      </c>
      <c r="K580" s="1" t="s">
        <v>1199</v>
      </c>
      <c r="L580" s="1" t="s">
        <v>24</v>
      </c>
      <c r="M580" s="1" t="s">
        <v>1234</v>
      </c>
      <c r="N580" s="1" t="s">
        <v>46</v>
      </c>
      <c r="O580" s="1" t="s">
        <v>33</v>
      </c>
      <c r="P580" s="1" t="s">
        <v>34</v>
      </c>
      <c r="Q580" s="1" t="s">
        <v>35</v>
      </c>
      <c r="R580" s="1" t="s">
        <v>36</v>
      </c>
      <c r="S580" s="1" t="s">
        <v>1199</v>
      </c>
      <c r="T580" s="1" t="s">
        <v>37</v>
      </c>
      <c r="U580" s="1" t="s">
        <v>38</v>
      </c>
      <c r="V580" s="1" t="s">
        <v>39</v>
      </c>
    </row>
    <row r="581" spans="1:22" x14ac:dyDescent="0.2">
      <c r="A581" s="7">
        <v>121.75</v>
      </c>
      <c r="B581" s="1" t="s">
        <v>20</v>
      </c>
      <c r="C581" s="1" t="s">
        <v>21</v>
      </c>
      <c r="D581" s="1" t="s">
        <v>68</v>
      </c>
      <c r="E581" s="1" t="s">
        <v>23</v>
      </c>
      <c r="F581" s="1" t="s">
        <v>1197</v>
      </c>
      <c r="G581" s="1" t="s">
        <v>25</v>
      </c>
      <c r="H581" s="1" t="s">
        <v>26</v>
      </c>
      <c r="I581" s="1" t="s">
        <v>1235</v>
      </c>
      <c r="J581" s="1" t="s">
        <v>28</v>
      </c>
      <c r="K581" s="1" t="s">
        <v>1199</v>
      </c>
      <c r="L581" s="1" t="s">
        <v>24</v>
      </c>
      <c r="M581" s="1" t="s">
        <v>1236</v>
      </c>
      <c r="N581" s="1" t="s">
        <v>46</v>
      </c>
      <c r="O581" s="1" t="s">
        <v>33</v>
      </c>
      <c r="P581" s="1" t="s">
        <v>34</v>
      </c>
      <c r="Q581" s="1" t="s">
        <v>35</v>
      </c>
      <c r="R581" s="1" t="s">
        <v>36</v>
      </c>
      <c r="S581" s="1" t="s">
        <v>1199</v>
      </c>
      <c r="T581" s="1" t="s">
        <v>37</v>
      </c>
      <c r="U581" s="1" t="s">
        <v>38</v>
      </c>
      <c r="V581" s="1" t="s">
        <v>39</v>
      </c>
    </row>
    <row r="582" spans="1:22" x14ac:dyDescent="0.2">
      <c r="A582" s="7">
        <v>107.25</v>
      </c>
      <c r="B582" s="1" t="s">
        <v>20</v>
      </c>
      <c r="C582" s="1" t="s">
        <v>21</v>
      </c>
      <c r="D582" s="1" t="s">
        <v>22</v>
      </c>
      <c r="E582" s="1" t="s">
        <v>23</v>
      </c>
      <c r="F582" s="1" t="s">
        <v>1197</v>
      </c>
      <c r="G582" s="1" t="s">
        <v>25</v>
      </c>
      <c r="H582" s="1" t="s">
        <v>26</v>
      </c>
      <c r="I582" s="1" t="s">
        <v>1237</v>
      </c>
      <c r="J582" s="1" t="s">
        <v>28</v>
      </c>
      <c r="K582" s="1" t="s">
        <v>1199</v>
      </c>
      <c r="L582" s="1" t="s">
        <v>24</v>
      </c>
      <c r="M582" s="1" t="s">
        <v>1238</v>
      </c>
      <c r="N582" s="1" t="s">
        <v>46</v>
      </c>
      <c r="O582" s="1" t="s">
        <v>33</v>
      </c>
      <c r="P582" s="1" t="s">
        <v>34</v>
      </c>
      <c r="Q582" s="1" t="s">
        <v>35</v>
      </c>
      <c r="R582" s="1" t="s">
        <v>49</v>
      </c>
      <c r="S582" s="1" t="s">
        <v>1199</v>
      </c>
      <c r="T582" s="1" t="s">
        <v>37</v>
      </c>
      <c r="U582" s="1" t="s">
        <v>38</v>
      </c>
      <c r="V582" s="1" t="s">
        <v>39</v>
      </c>
    </row>
    <row r="583" spans="1:22" x14ac:dyDescent="0.2">
      <c r="A583" s="7">
        <v>53.63</v>
      </c>
      <c r="B583" s="1" t="s">
        <v>20</v>
      </c>
      <c r="C583" s="1" t="s">
        <v>21</v>
      </c>
      <c r="D583" s="1" t="s">
        <v>22</v>
      </c>
      <c r="E583" s="1" t="s">
        <v>23</v>
      </c>
      <c r="F583" s="1" t="s">
        <v>1197</v>
      </c>
      <c r="G583" s="1" t="s">
        <v>25</v>
      </c>
      <c r="H583" s="1" t="s">
        <v>26</v>
      </c>
      <c r="I583" s="1" t="s">
        <v>1239</v>
      </c>
      <c r="J583" s="1" t="s">
        <v>28</v>
      </c>
      <c r="K583" s="1" t="s">
        <v>1199</v>
      </c>
      <c r="L583" s="1" t="s">
        <v>24</v>
      </c>
      <c r="M583" s="1" t="s">
        <v>1240</v>
      </c>
      <c r="N583" s="1" t="s">
        <v>46</v>
      </c>
      <c r="O583" s="1" t="s">
        <v>33</v>
      </c>
      <c r="P583" s="1" t="s">
        <v>34</v>
      </c>
      <c r="Q583" s="1" t="s">
        <v>35</v>
      </c>
      <c r="R583" s="1" t="s">
        <v>36</v>
      </c>
      <c r="S583" s="1" t="s">
        <v>1199</v>
      </c>
      <c r="T583" s="1" t="s">
        <v>37</v>
      </c>
      <c r="U583" s="1" t="s">
        <v>38</v>
      </c>
      <c r="V583" s="1" t="s">
        <v>39</v>
      </c>
    </row>
    <row r="584" spans="1:22" x14ac:dyDescent="0.2">
      <c r="A584" s="7">
        <v>107.25</v>
      </c>
      <c r="B584" s="1" t="s">
        <v>20</v>
      </c>
      <c r="C584" s="1" t="s">
        <v>21</v>
      </c>
      <c r="D584" s="1" t="s">
        <v>22</v>
      </c>
      <c r="E584" s="1" t="s">
        <v>23</v>
      </c>
      <c r="F584" s="1" t="s">
        <v>1197</v>
      </c>
      <c r="G584" s="1" t="s">
        <v>25</v>
      </c>
      <c r="H584" s="1" t="s">
        <v>26</v>
      </c>
      <c r="I584" s="1" t="s">
        <v>1241</v>
      </c>
      <c r="J584" s="1" t="s">
        <v>28</v>
      </c>
      <c r="K584" s="1" t="s">
        <v>1199</v>
      </c>
      <c r="L584" s="1" t="s">
        <v>24</v>
      </c>
      <c r="M584" s="1" t="s">
        <v>1242</v>
      </c>
      <c r="N584" s="1" t="s">
        <v>46</v>
      </c>
      <c r="O584" s="1" t="s">
        <v>33</v>
      </c>
      <c r="P584" s="1" t="s">
        <v>34</v>
      </c>
      <c r="Q584" s="1" t="s">
        <v>35</v>
      </c>
      <c r="R584" s="1" t="s">
        <v>36</v>
      </c>
      <c r="S584" s="1" t="s">
        <v>1199</v>
      </c>
      <c r="T584" s="1" t="s">
        <v>37</v>
      </c>
      <c r="U584" s="1" t="s">
        <v>38</v>
      </c>
      <c r="V584" s="1" t="s">
        <v>39</v>
      </c>
    </row>
    <row r="585" spans="1:22" x14ac:dyDescent="0.2">
      <c r="A585" s="7">
        <v>243.5</v>
      </c>
      <c r="B585" s="1" t="s">
        <v>20</v>
      </c>
      <c r="C585" s="1" t="s">
        <v>21</v>
      </c>
      <c r="D585" s="1" t="s">
        <v>96</v>
      </c>
      <c r="E585" s="1" t="s">
        <v>23</v>
      </c>
      <c r="F585" s="1" t="s">
        <v>1197</v>
      </c>
      <c r="G585" s="1" t="s">
        <v>25</v>
      </c>
      <c r="H585" s="1" t="s">
        <v>26</v>
      </c>
      <c r="I585" s="1" t="s">
        <v>1243</v>
      </c>
      <c r="J585" s="1" t="s">
        <v>28</v>
      </c>
      <c r="K585" s="1" t="s">
        <v>1199</v>
      </c>
      <c r="L585" s="1" t="s">
        <v>24</v>
      </c>
      <c r="M585" s="1" t="s">
        <v>1244</v>
      </c>
      <c r="N585" s="1" t="s">
        <v>46</v>
      </c>
      <c r="O585" s="1" t="s">
        <v>33</v>
      </c>
      <c r="P585" s="1" t="s">
        <v>34</v>
      </c>
      <c r="Q585" s="1" t="s">
        <v>35</v>
      </c>
      <c r="R585" s="1" t="s">
        <v>36</v>
      </c>
      <c r="S585" s="1" t="s">
        <v>1199</v>
      </c>
      <c r="T585" s="1" t="s">
        <v>37</v>
      </c>
      <c r="U585" s="1" t="s">
        <v>38</v>
      </c>
      <c r="V585" s="1" t="s">
        <v>39</v>
      </c>
    </row>
    <row r="586" spans="1:22" x14ac:dyDescent="0.2">
      <c r="A586" s="7">
        <v>243.5</v>
      </c>
      <c r="B586" s="1" t="s">
        <v>20</v>
      </c>
      <c r="C586" s="1" t="s">
        <v>21</v>
      </c>
      <c r="D586" s="1" t="s">
        <v>96</v>
      </c>
      <c r="E586" s="1" t="s">
        <v>23</v>
      </c>
      <c r="F586" s="1" t="s">
        <v>1197</v>
      </c>
      <c r="G586" s="1" t="s">
        <v>25</v>
      </c>
      <c r="H586" s="1" t="s">
        <v>26</v>
      </c>
      <c r="I586" s="1" t="s">
        <v>1245</v>
      </c>
      <c r="J586" s="1" t="s">
        <v>28</v>
      </c>
      <c r="K586" s="1" t="s">
        <v>1199</v>
      </c>
      <c r="L586" s="1" t="s">
        <v>24</v>
      </c>
      <c r="M586" s="1" t="s">
        <v>1246</v>
      </c>
      <c r="N586" s="1" t="s">
        <v>46</v>
      </c>
      <c r="O586" s="1" t="s">
        <v>33</v>
      </c>
      <c r="P586" s="1" t="s">
        <v>34</v>
      </c>
      <c r="Q586" s="1" t="s">
        <v>35</v>
      </c>
      <c r="R586" s="1" t="s">
        <v>36</v>
      </c>
      <c r="S586" s="1" t="s">
        <v>1199</v>
      </c>
      <c r="T586" s="1" t="s">
        <v>37</v>
      </c>
      <c r="U586" s="1" t="s">
        <v>38</v>
      </c>
      <c r="V586" s="1" t="s">
        <v>39</v>
      </c>
    </row>
    <row r="587" spans="1:22" x14ac:dyDescent="0.2">
      <c r="A587" s="7">
        <v>198.18</v>
      </c>
      <c r="B587" s="1" t="s">
        <v>20</v>
      </c>
      <c r="C587" s="1" t="s">
        <v>21</v>
      </c>
      <c r="D587" s="1" t="s">
        <v>22</v>
      </c>
      <c r="E587" s="1" t="s">
        <v>23</v>
      </c>
      <c r="F587" s="1" t="s">
        <v>1197</v>
      </c>
      <c r="G587" s="1" t="s">
        <v>25</v>
      </c>
      <c r="H587" s="1" t="s">
        <v>26</v>
      </c>
      <c r="I587" s="1" t="s">
        <v>1247</v>
      </c>
      <c r="J587" s="1" t="s">
        <v>28</v>
      </c>
      <c r="K587" s="1" t="s">
        <v>1199</v>
      </c>
      <c r="L587" s="1" t="s">
        <v>24</v>
      </c>
      <c r="M587" s="1" t="s">
        <v>1248</v>
      </c>
      <c r="N587" s="1" t="s">
        <v>32</v>
      </c>
      <c r="O587" s="1" t="s">
        <v>33</v>
      </c>
      <c r="P587" s="1" t="s">
        <v>34</v>
      </c>
      <c r="Q587" s="1" t="s">
        <v>35</v>
      </c>
      <c r="R587" s="1" t="s">
        <v>36</v>
      </c>
      <c r="S587" s="1" t="s">
        <v>1199</v>
      </c>
      <c r="T587" s="1" t="s">
        <v>37</v>
      </c>
      <c r="U587" s="1" t="s">
        <v>38</v>
      </c>
      <c r="V587" s="1" t="s">
        <v>39</v>
      </c>
    </row>
    <row r="588" spans="1:22" x14ac:dyDescent="0.2">
      <c r="A588" s="7">
        <v>198.18</v>
      </c>
      <c r="B588" s="1" t="s">
        <v>20</v>
      </c>
      <c r="C588" s="1" t="s">
        <v>21</v>
      </c>
      <c r="D588" s="1" t="s">
        <v>22</v>
      </c>
      <c r="E588" s="1" t="s">
        <v>23</v>
      </c>
      <c r="F588" s="1" t="s">
        <v>1197</v>
      </c>
      <c r="G588" s="1" t="s">
        <v>25</v>
      </c>
      <c r="H588" s="1" t="s">
        <v>26</v>
      </c>
      <c r="I588" s="1" t="s">
        <v>1249</v>
      </c>
      <c r="J588" s="1" t="s">
        <v>136</v>
      </c>
      <c r="K588" s="1" t="s">
        <v>1199</v>
      </c>
      <c r="L588" s="1" t="s">
        <v>24</v>
      </c>
      <c r="M588" s="1" t="s">
        <v>1250</v>
      </c>
      <c r="N588" s="1" t="s">
        <v>32</v>
      </c>
      <c r="O588" s="1" t="s">
        <v>33</v>
      </c>
      <c r="P588" s="1" t="s">
        <v>34</v>
      </c>
      <c r="Q588" s="1" t="s">
        <v>35</v>
      </c>
      <c r="R588" s="1" t="s">
        <v>36</v>
      </c>
      <c r="S588" s="1" t="s">
        <v>1199</v>
      </c>
      <c r="T588" s="1" t="s">
        <v>37</v>
      </c>
      <c r="U588" s="1" t="s">
        <v>38</v>
      </c>
      <c r="V588" s="1" t="s">
        <v>39</v>
      </c>
    </row>
    <row r="589" spans="1:22" x14ac:dyDescent="0.2">
      <c r="A589" s="7">
        <v>198.18</v>
      </c>
      <c r="B589" s="1" t="s">
        <v>20</v>
      </c>
      <c r="C589" s="1" t="s">
        <v>21</v>
      </c>
      <c r="D589" s="1" t="s">
        <v>22</v>
      </c>
      <c r="E589" s="1" t="s">
        <v>23</v>
      </c>
      <c r="F589" s="1" t="s">
        <v>1197</v>
      </c>
      <c r="G589" s="1" t="s">
        <v>25</v>
      </c>
      <c r="H589" s="1" t="s">
        <v>26</v>
      </c>
      <c r="I589" s="1" t="s">
        <v>1251</v>
      </c>
      <c r="J589" s="1" t="s">
        <v>28</v>
      </c>
      <c r="K589" s="1" t="s">
        <v>1199</v>
      </c>
      <c r="L589" s="1" t="s">
        <v>24</v>
      </c>
      <c r="M589" s="1" t="s">
        <v>1252</v>
      </c>
      <c r="N589" s="1" t="s">
        <v>32</v>
      </c>
      <c r="O589" s="1" t="s">
        <v>33</v>
      </c>
      <c r="P589" s="1" t="s">
        <v>34</v>
      </c>
      <c r="Q589" s="1" t="s">
        <v>35</v>
      </c>
      <c r="R589" s="1" t="s">
        <v>36</v>
      </c>
      <c r="S589" s="1" t="s">
        <v>1199</v>
      </c>
      <c r="T589" s="1" t="s">
        <v>37</v>
      </c>
      <c r="U589" s="1" t="s">
        <v>38</v>
      </c>
      <c r="V589" s="1" t="s">
        <v>39</v>
      </c>
    </row>
    <row r="590" spans="1:22" x14ac:dyDescent="0.2">
      <c r="A590" s="7">
        <v>198.18</v>
      </c>
      <c r="B590" s="1" t="s">
        <v>20</v>
      </c>
      <c r="C590" s="1" t="s">
        <v>21</v>
      </c>
      <c r="D590" s="1" t="s">
        <v>22</v>
      </c>
      <c r="E590" s="1" t="s">
        <v>23</v>
      </c>
      <c r="F590" s="1" t="s">
        <v>1197</v>
      </c>
      <c r="G590" s="1" t="s">
        <v>25</v>
      </c>
      <c r="H590" s="1" t="s">
        <v>26</v>
      </c>
      <c r="I590" s="1" t="s">
        <v>1253</v>
      </c>
      <c r="J590" s="1" t="s">
        <v>28</v>
      </c>
      <c r="K590" s="1" t="s">
        <v>1199</v>
      </c>
      <c r="L590" s="1" t="s">
        <v>24</v>
      </c>
      <c r="M590" s="1" t="s">
        <v>1252</v>
      </c>
      <c r="N590" s="1" t="s">
        <v>32</v>
      </c>
      <c r="O590" s="1" t="s">
        <v>33</v>
      </c>
      <c r="P590" s="1" t="s">
        <v>34</v>
      </c>
      <c r="Q590" s="1" t="s">
        <v>35</v>
      </c>
      <c r="R590" s="1" t="s">
        <v>193</v>
      </c>
      <c r="S590" s="1" t="s">
        <v>1199</v>
      </c>
      <c r="T590" s="1" t="s">
        <v>37</v>
      </c>
      <c r="U590" s="1" t="s">
        <v>38</v>
      </c>
      <c r="V590" s="1" t="s">
        <v>39</v>
      </c>
    </row>
    <row r="591" spans="1:22" x14ac:dyDescent="0.2">
      <c r="A591" s="7">
        <v>198.18</v>
      </c>
      <c r="B591" s="1" t="s">
        <v>20</v>
      </c>
      <c r="C591" s="1" t="s">
        <v>21</v>
      </c>
      <c r="D591" s="1" t="s">
        <v>22</v>
      </c>
      <c r="E591" s="1" t="s">
        <v>23</v>
      </c>
      <c r="F591" s="1" t="s">
        <v>1197</v>
      </c>
      <c r="G591" s="1" t="s">
        <v>25</v>
      </c>
      <c r="H591" s="1" t="s">
        <v>26</v>
      </c>
      <c r="I591" s="1" t="s">
        <v>1254</v>
      </c>
      <c r="J591" s="1" t="s">
        <v>28</v>
      </c>
      <c r="K591" s="1" t="s">
        <v>1199</v>
      </c>
      <c r="L591" s="1" t="s">
        <v>24</v>
      </c>
      <c r="M591" s="1" t="s">
        <v>1255</v>
      </c>
      <c r="N591" s="1" t="s">
        <v>32</v>
      </c>
      <c r="O591" s="1" t="s">
        <v>33</v>
      </c>
      <c r="P591" s="1" t="s">
        <v>34</v>
      </c>
      <c r="Q591" s="1" t="s">
        <v>35</v>
      </c>
      <c r="R591" s="1" t="s">
        <v>36</v>
      </c>
      <c r="S591" s="1" t="s">
        <v>1199</v>
      </c>
      <c r="T591" s="1" t="s">
        <v>37</v>
      </c>
      <c r="U591" s="1" t="s">
        <v>38</v>
      </c>
      <c r="V591" s="1" t="s">
        <v>39</v>
      </c>
    </row>
    <row r="592" spans="1:22" x14ac:dyDescent="0.2">
      <c r="A592" s="7">
        <v>198.18</v>
      </c>
      <c r="B592" s="1" t="s">
        <v>20</v>
      </c>
      <c r="C592" s="1" t="s">
        <v>21</v>
      </c>
      <c r="D592" s="1" t="s">
        <v>22</v>
      </c>
      <c r="E592" s="1" t="s">
        <v>23</v>
      </c>
      <c r="F592" s="1" t="s">
        <v>1197</v>
      </c>
      <c r="G592" s="1" t="s">
        <v>25</v>
      </c>
      <c r="H592" s="1" t="s">
        <v>26</v>
      </c>
      <c r="I592" s="1" t="s">
        <v>1256</v>
      </c>
      <c r="J592" s="1" t="s">
        <v>28</v>
      </c>
      <c r="K592" s="1" t="s">
        <v>1199</v>
      </c>
      <c r="L592" s="1" t="s">
        <v>24</v>
      </c>
      <c r="M592" s="1" t="s">
        <v>1257</v>
      </c>
      <c r="N592" s="1" t="s">
        <v>32</v>
      </c>
      <c r="O592" s="1" t="s">
        <v>33</v>
      </c>
      <c r="P592" s="1" t="s">
        <v>34</v>
      </c>
      <c r="Q592" s="1" t="s">
        <v>35</v>
      </c>
      <c r="R592" s="1" t="s">
        <v>49</v>
      </c>
      <c r="S592" s="1" t="s">
        <v>1199</v>
      </c>
      <c r="T592" s="1" t="s">
        <v>37</v>
      </c>
      <c r="U592" s="1" t="s">
        <v>38</v>
      </c>
      <c r="V592" s="1" t="s">
        <v>39</v>
      </c>
    </row>
    <row r="593" spans="1:22" x14ac:dyDescent="0.2">
      <c r="A593" s="7">
        <v>198.18</v>
      </c>
      <c r="B593" s="1" t="s">
        <v>20</v>
      </c>
      <c r="C593" s="1" t="s">
        <v>21</v>
      </c>
      <c r="D593" s="1" t="s">
        <v>22</v>
      </c>
      <c r="E593" s="1" t="s">
        <v>23</v>
      </c>
      <c r="F593" s="1" t="s">
        <v>1197</v>
      </c>
      <c r="G593" s="1" t="s">
        <v>25</v>
      </c>
      <c r="H593" s="1" t="s">
        <v>26</v>
      </c>
      <c r="I593" s="1" t="s">
        <v>1258</v>
      </c>
      <c r="J593" s="1" t="s">
        <v>28</v>
      </c>
      <c r="K593" s="1" t="s">
        <v>1199</v>
      </c>
      <c r="L593" s="1" t="s">
        <v>24</v>
      </c>
      <c r="M593" s="1" t="s">
        <v>1259</v>
      </c>
      <c r="N593" s="1" t="s">
        <v>32</v>
      </c>
      <c r="O593" s="1" t="s">
        <v>33</v>
      </c>
      <c r="P593" s="1" t="s">
        <v>34</v>
      </c>
      <c r="Q593" s="1" t="s">
        <v>35</v>
      </c>
      <c r="R593" s="1" t="s">
        <v>49</v>
      </c>
      <c r="S593" s="1" t="s">
        <v>1199</v>
      </c>
      <c r="T593" s="1" t="s">
        <v>37</v>
      </c>
      <c r="U593" s="1" t="s">
        <v>38</v>
      </c>
      <c r="V593" s="1" t="s">
        <v>39</v>
      </c>
    </row>
    <row r="594" spans="1:22" x14ac:dyDescent="0.2">
      <c r="A594" s="7">
        <v>198.18</v>
      </c>
      <c r="B594" s="1" t="s">
        <v>20</v>
      </c>
      <c r="C594" s="1" t="s">
        <v>21</v>
      </c>
      <c r="D594" s="1" t="s">
        <v>22</v>
      </c>
      <c r="E594" s="1" t="s">
        <v>23</v>
      </c>
      <c r="F594" s="1" t="s">
        <v>1197</v>
      </c>
      <c r="G594" s="1" t="s">
        <v>25</v>
      </c>
      <c r="H594" s="1" t="s">
        <v>26</v>
      </c>
      <c r="I594" s="1" t="s">
        <v>1260</v>
      </c>
      <c r="J594" s="1" t="s">
        <v>28</v>
      </c>
      <c r="K594" s="1" t="s">
        <v>1199</v>
      </c>
      <c r="L594" s="1" t="s">
        <v>24</v>
      </c>
      <c r="M594" s="1" t="s">
        <v>1261</v>
      </c>
      <c r="N594" s="1" t="s">
        <v>32</v>
      </c>
      <c r="O594" s="1" t="s">
        <v>33</v>
      </c>
      <c r="P594" s="1" t="s">
        <v>34</v>
      </c>
      <c r="Q594" s="1" t="s">
        <v>35</v>
      </c>
      <c r="R594" s="1" t="s">
        <v>81</v>
      </c>
      <c r="S594" s="1" t="s">
        <v>1199</v>
      </c>
      <c r="T594" s="1" t="s">
        <v>37</v>
      </c>
      <c r="U594" s="1" t="s">
        <v>38</v>
      </c>
      <c r="V594" s="1" t="s">
        <v>39</v>
      </c>
    </row>
    <row r="595" spans="1:22" x14ac:dyDescent="0.2">
      <c r="A595" s="7">
        <v>198.18</v>
      </c>
      <c r="B595" s="1" t="s">
        <v>20</v>
      </c>
      <c r="C595" s="1" t="s">
        <v>21</v>
      </c>
      <c r="D595" s="1" t="s">
        <v>22</v>
      </c>
      <c r="E595" s="1" t="s">
        <v>23</v>
      </c>
      <c r="F595" s="1" t="s">
        <v>1197</v>
      </c>
      <c r="G595" s="1" t="s">
        <v>25</v>
      </c>
      <c r="H595" s="1" t="s">
        <v>26</v>
      </c>
      <c r="I595" s="1" t="s">
        <v>1262</v>
      </c>
      <c r="J595" s="1" t="s">
        <v>28</v>
      </c>
      <c r="K595" s="1" t="s">
        <v>1199</v>
      </c>
      <c r="L595" s="1" t="s">
        <v>24</v>
      </c>
      <c r="M595" s="1" t="s">
        <v>1263</v>
      </c>
      <c r="N595" s="1" t="s">
        <v>32</v>
      </c>
      <c r="O595" s="1" t="s">
        <v>33</v>
      </c>
      <c r="P595" s="1" t="s">
        <v>34</v>
      </c>
      <c r="Q595" s="1" t="s">
        <v>35</v>
      </c>
      <c r="R595" s="1" t="s">
        <v>81</v>
      </c>
      <c r="S595" s="1" t="s">
        <v>1199</v>
      </c>
      <c r="T595" s="1" t="s">
        <v>37</v>
      </c>
      <c r="U595" s="1" t="s">
        <v>38</v>
      </c>
      <c r="V595" s="1" t="s">
        <v>39</v>
      </c>
    </row>
    <row r="596" spans="1:22" x14ac:dyDescent="0.2">
      <c r="A596" s="7">
        <v>198.18</v>
      </c>
      <c r="B596" s="1" t="s">
        <v>20</v>
      </c>
      <c r="C596" s="1" t="s">
        <v>21</v>
      </c>
      <c r="D596" s="1" t="s">
        <v>22</v>
      </c>
      <c r="E596" s="1" t="s">
        <v>23</v>
      </c>
      <c r="F596" s="1" t="s">
        <v>1197</v>
      </c>
      <c r="G596" s="1" t="s">
        <v>25</v>
      </c>
      <c r="H596" s="1" t="s">
        <v>26</v>
      </c>
      <c r="I596" s="1" t="s">
        <v>1264</v>
      </c>
      <c r="J596" s="1" t="s">
        <v>28</v>
      </c>
      <c r="K596" s="1" t="s">
        <v>1199</v>
      </c>
      <c r="L596" s="1" t="s">
        <v>24</v>
      </c>
      <c r="M596" s="1" t="s">
        <v>1265</v>
      </c>
      <c r="N596" s="1" t="s">
        <v>32</v>
      </c>
      <c r="O596" s="1" t="s">
        <v>33</v>
      </c>
      <c r="P596" s="1" t="s">
        <v>34</v>
      </c>
      <c r="Q596" s="1" t="s">
        <v>35</v>
      </c>
      <c r="R596" s="1" t="s">
        <v>81</v>
      </c>
      <c r="S596" s="1" t="s">
        <v>1199</v>
      </c>
      <c r="T596" s="1" t="s">
        <v>37</v>
      </c>
      <c r="U596" s="1" t="s">
        <v>38</v>
      </c>
      <c r="V596" s="1" t="s">
        <v>39</v>
      </c>
    </row>
    <row r="597" spans="1:22" x14ac:dyDescent="0.2">
      <c r="A597" s="7">
        <v>198.18</v>
      </c>
      <c r="B597" s="1" t="s">
        <v>20</v>
      </c>
      <c r="C597" s="1" t="s">
        <v>21</v>
      </c>
      <c r="D597" s="1" t="s">
        <v>22</v>
      </c>
      <c r="E597" s="1" t="s">
        <v>23</v>
      </c>
      <c r="F597" s="1" t="s">
        <v>1197</v>
      </c>
      <c r="G597" s="1" t="s">
        <v>25</v>
      </c>
      <c r="H597" s="1" t="s">
        <v>26</v>
      </c>
      <c r="I597" s="1" t="s">
        <v>1266</v>
      </c>
      <c r="J597" s="1" t="s">
        <v>28</v>
      </c>
      <c r="K597" s="1" t="s">
        <v>1199</v>
      </c>
      <c r="L597" s="1" t="s">
        <v>24</v>
      </c>
      <c r="M597" s="1" t="s">
        <v>1267</v>
      </c>
      <c r="N597" s="1" t="s">
        <v>32</v>
      </c>
      <c r="O597" s="1" t="s">
        <v>33</v>
      </c>
      <c r="P597" s="1" t="s">
        <v>34</v>
      </c>
      <c r="Q597" s="1" t="s">
        <v>35</v>
      </c>
      <c r="R597" s="1" t="s">
        <v>81</v>
      </c>
      <c r="S597" s="1" t="s">
        <v>1199</v>
      </c>
      <c r="T597" s="1" t="s">
        <v>37</v>
      </c>
      <c r="U597" s="1" t="s">
        <v>38</v>
      </c>
      <c r="V597" s="1" t="s">
        <v>39</v>
      </c>
    </row>
    <row r="598" spans="1:22" x14ac:dyDescent="0.2">
      <c r="A598" s="7">
        <v>198.18</v>
      </c>
      <c r="B598" s="1" t="s">
        <v>20</v>
      </c>
      <c r="C598" s="1" t="s">
        <v>21</v>
      </c>
      <c r="D598" s="1" t="s">
        <v>22</v>
      </c>
      <c r="E598" s="1" t="s">
        <v>23</v>
      </c>
      <c r="F598" s="1" t="s">
        <v>1197</v>
      </c>
      <c r="G598" s="1" t="s">
        <v>25</v>
      </c>
      <c r="H598" s="1" t="s">
        <v>26</v>
      </c>
      <c r="I598" s="1" t="s">
        <v>1268</v>
      </c>
      <c r="J598" s="1" t="s">
        <v>136</v>
      </c>
      <c r="K598" s="1" t="s">
        <v>1199</v>
      </c>
      <c r="L598" s="1" t="s">
        <v>24</v>
      </c>
      <c r="M598" s="1" t="s">
        <v>1269</v>
      </c>
      <c r="N598" s="1" t="s">
        <v>32</v>
      </c>
      <c r="O598" s="1" t="s">
        <v>33</v>
      </c>
      <c r="P598" s="1" t="s">
        <v>34</v>
      </c>
      <c r="Q598" s="1" t="s">
        <v>35</v>
      </c>
      <c r="R598" s="1" t="s">
        <v>81</v>
      </c>
      <c r="S598" s="1" t="s">
        <v>1199</v>
      </c>
      <c r="T598" s="1" t="s">
        <v>37</v>
      </c>
      <c r="U598" s="1" t="s">
        <v>38</v>
      </c>
      <c r="V598" s="1" t="s">
        <v>39</v>
      </c>
    </row>
    <row r="599" spans="1:22" x14ac:dyDescent="0.2">
      <c r="A599" s="7">
        <v>198.18</v>
      </c>
      <c r="B599" s="1" t="s">
        <v>20</v>
      </c>
      <c r="C599" s="1" t="s">
        <v>21</v>
      </c>
      <c r="D599" s="1" t="s">
        <v>22</v>
      </c>
      <c r="E599" s="1" t="s">
        <v>23</v>
      </c>
      <c r="F599" s="1" t="s">
        <v>1197</v>
      </c>
      <c r="G599" s="1" t="s">
        <v>25</v>
      </c>
      <c r="H599" s="1" t="s">
        <v>26</v>
      </c>
      <c r="I599" s="1" t="s">
        <v>1270</v>
      </c>
      <c r="J599" s="1" t="s">
        <v>28</v>
      </c>
      <c r="K599" s="1" t="s">
        <v>1199</v>
      </c>
      <c r="L599" s="1" t="s">
        <v>24</v>
      </c>
      <c r="M599" s="1" t="s">
        <v>1271</v>
      </c>
      <c r="N599" s="1" t="s">
        <v>32</v>
      </c>
      <c r="O599" s="1" t="s">
        <v>33</v>
      </c>
      <c r="P599" s="1" t="s">
        <v>34</v>
      </c>
      <c r="Q599" s="1" t="s">
        <v>35</v>
      </c>
      <c r="R599" s="1" t="s">
        <v>49</v>
      </c>
      <c r="S599" s="1" t="s">
        <v>1199</v>
      </c>
      <c r="T599" s="1" t="s">
        <v>37</v>
      </c>
      <c r="U599" s="1" t="s">
        <v>38</v>
      </c>
      <c r="V599" s="1" t="s">
        <v>39</v>
      </c>
    </row>
    <row r="600" spans="1:22" x14ac:dyDescent="0.2">
      <c r="A600" s="7">
        <v>198.18</v>
      </c>
      <c r="B600" s="1" t="s">
        <v>20</v>
      </c>
      <c r="C600" s="1" t="s">
        <v>21</v>
      </c>
      <c r="D600" s="1" t="s">
        <v>22</v>
      </c>
      <c r="E600" s="1" t="s">
        <v>23</v>
      </c>
      <c r="F600" s="1" t="s">
        <v>1197</v>
      </c>
      <c r="G600" s="1" t="s">
        <v>25</v>
      </c>
      <c r="H600" s="1" t="s">
        <v>26</v>
      </c>
      <c r="I600" s="1" t="s">
        <v>1272</v>
      </c>
      <c r="J600" s="1" t="s">
        <v>28</v>
      </c>
      <c r="K600" s="1" t="s">
        <v>1199</v>
      </c>
      <c r="L600" s="1" t="s">
        <v>24</v>
      </c>
      <c r="M600" s="1" t="s">
        <v>1273</v>
      </c>
      <c r="N600" s="1" t="s">
        <v>32</v>
      </c>
      <c r="O600" s="1" t="s">
        <v>33</v>
      </c>
      <c r="P600" s="1" t="s">
        <v>34</v>
      </c>
      <c r="Q600" s="1" t="s">
        <v>35</v>
      </c>
      <c r="R600" s="1" t="s">
        <v>81</v>
      </c>
      <c r="S600" s="1" t="s">
        <v>1199</v>
      </c>
      <c r="T600" s="1" t="s">
        <v>37</v>
      </c>
      <c r="U600" s="1" t="s">
        <v>38</v>
      </c>
      <c r="V600" s="1" t="s">
        <v>39</v>
      </c>
    </row>
    <row r="601" spans="1:22" x14ac:dyDescent="0.2">
      <c r="A601" s="7">
        <v>198.18</v>
      </c>
      <c r="B601" s="1" t="s">
        <v>20</v>
      </c>
      <c r="C601" s="1" t="s">
        <v>21</v>
      </c>
      <c r="D601" s="1" t="s">
        <v>22</v>
      </c>
      <c r="E601" s="1" t="s">
        <v>23</v>
      </c>
      <c r="F601" s="1" t="s">
        <v>1197</v>
      </c>
      <c r="G601" s="1" t="s">
        <v>25</v>
      </c>
      <c r="H601" s="1" t="s">
        <v>26</v>
      </c>
      <c r="I601" s="1" t="s">
        <v>1274</v>
      </c>
      <c r="J601" s="1" t="s">
        <v>28</v>
      </c>
      <c r="K601" s="1" t="s">
        <v>1199</v>
      </c>
      <c r="L601" s="1" t="s">
        <v>24</v>
      </c>
      <c r="M601" s="1" t="s">
        <v>1275</v>
      </c>
      <c r="N601" s="1" t="s">
        <v>32</v>
      </c>
      <c r="O601" s="1" t="s">
        <v>33</v>
      </c>
      <c r="P601" s="1" t="s">
        <v>34</v>
      </c>
      <c r="Q601" s="1" t="s">
        <v>35</v>
      </c>
      <c r="R601" s="1" t="s">
        <v>81</v>
      </c>
      <c r="S601" s="1" t="s">
        <v>1199</v>
      </c>
      <c r="T601" s="1" t="s">
        <v>37</v>
      </c>
      <c r="U601" s="1" t="s">
        <v>38</v>
      </c>
      <c r="V601" s="1" t="s">
        <v>39</v>
      </c>
    </row>
    <row r="602" spans="1:22" x14ac:dyDescent="0.2">
      <c r="A602" s="7">
        <v>198.18</v>
      </c>
      <c r="B602" s="1" t="s">
        <v>20</v>
      </c>
      <c r="C602" s="1" t="s">
        <v>21</v>
      </c>
      <c r="D602" s="1" t="s">
        <v>22</v>
      </c>
      <c r="E602" s="1" t="s">
        <v>23</v>
      </c>
      <c r="F602" s="1" t="s">
        <v>1197</v>
      </c>
      <c r="G602" s="1" t="s">
        <v>25</v>
      </c>
      <c r="H602" s="1" t="s">
        <v>26</v>
      </c>
      <c r="I602" s="1" t="s">
        <v>1276</v>
      </c>
      <c r="J602" s="1" t="s">
        <v>28</v>
      </c>
      <c r="K602" s="1" t="s">
        <v>1199</v>
      </c>
      <c r="L602" s="1" t="s">
        <v>24</v>
      </c>
      <c r="M602" s="1" t="s">
        <v>1277</v>
      </c>
      <c r="N602" s="1" t="s">
        <v>32</v>
      </c>
      <c r="O602" s="1" t="s">
        <v>33</v>
      </c>
      <c r="P602" s="1" t="s">
        <v>34</v>
      </c>
      <c r="Q602" s="1" t="s">
        <v>35</v>
      </c>
      <c r="R602" s="1" t="s">
        <v>81</v>
      </c>
      <c r="S602" s="1" t="s">
        <v>1199</v>
      </c>
      <c r="T602" s="1" t="s">
        <v>37</v>
      </c>
      <c r="U602" s="1" t="s">
        <v>38</v>
      </c>
      <c r="V602" s="1" t="s">
        <v>39</v>
      </c>
    </row>
    <row r="603" spans="1:22" x14ac:dyDescent="0.2">
      <c r="A603" s="7">
        <v>198.18</v>
      </c>
      <c r="B603" s="1" t="s">
        <v>20</v>
      </c>
      <c r="C603" s="1" t="s">
        <v>21</v>
      </c>
      <c r="D603" s="1" t="s">
        <v>22</v>
      </c>
      <c r="E603" s="1" t="s">
        <v>23</v>
      </c>
      <c r="F603" s="1" t="s">
        <v>1197</v>
      </c>
      <c r="G603" s="1" t="s">
        <v>25</v>
      </c>
      <c r="H603" s="1" t="s">
        <v>26</v>
      </c>
      <c r="I603" s="1" t="s">
        <v>1278</v>
      </c>
      <c r="J603" s="1" t="s">
        <v>28</v>
      </c>
      <c r="K603" s="1" t="s">
        <v>1199</v>
      </c>
      <c r="L603" s="1" t="s">
        <v>24</v>
      </c>
      <c r="M603" s="1" t="s">
        <v>1279</v>
      </c>
      <c r="N603" s="1" t="s">
        <v>32</v>
      </c>
      <c r="O603" s="1" t="s">
        <v>33</v>
      </c>
      <c r="P603" s="1" t="s">
        <v>34</v>
      </c>
      <c r="Q603" s="1" t="s">
        <v>35</v>
      </c>
      <c r="R603" s="1" t="s">
        <v>81</v>
      </c>
      <c r="S603" s="1" t="s">
        <v>1199</v>
      </c>
      <c r="T603" s="1" t="s">
        <v>37</v>
      </c>
      <c r="U603" s="1" t="s">
        <v>38</v>
      </c>
      <c r="V603" s="1" t="s">
        <v>39</v>
      </c>
    </row>
    <row r="604" spans="1:22" x14ac:dyDescent="0.2">
      <c r="A604" s="7">
        <v>198.18</v>
      </c>
      <c r="B604" s="1" t="s">
        <v>20</v>
      </c>
      <c r="C604" s="1" t="s">
        <v>21</v>
      </c>
      <c r="D604" s="1" t="s">
        <v>22</v>
      </c>
      <c r="E604" s="1" t="s">
        <v>23</v>
      </c>
      <c r="F604" s="1" t="s">
        <v>1197</v>
      </c>
      <c r="G604" s="1" t="s">
        <v>25</v>
      </c>
      <c r="H604" s="1" t="s">
        <v>26</v>
      </c>
      <c r="I604" s="1" t="s">
        <v>1280</v>
      </c>
      <c r="J604" s="1" t="s">
        <v>28</v>
      </c>
      <c r="K604" s="1" t="s">
        <v>1199</v>
      </c>
      <c r="L604" s="1" t="s">
        <v>24</v>
      </c>
      <c r="M604" s="1" t="s">
        <v>1281</v>
      </c>
      <c r="N604" s="1" t="s">
        <v>32</v>
      </c>
      <c r="O604" s="1" t="s">
        <v>33</v>
      </c>
      <c r="P604" s="1" t="s">
        <v>34</v>
      </c>
      <c r="Q604" s="1" t="s">
        <v>35</v>
      </c>
      <c r="R604" s="1" t="s">
        <v>81</v>
      </c>
      <c r="S604" s="1" t="s">
        <v>1199</v>
      </c>
      <c r="T604" s="1" t="s">
        <v>37</v>
      </c>
      <c r="U604" s="1" t="s">
        <v>38</v>
      </c>
      <c r="V604" s="1" t="s">
        <v>39</v>
      </c>
    </row>
    <row r="605" spans="1:22" x14ac:dyDescent="0.2">
      <c r="A605" s="7">
        <v>198.18</v>
      </c>
      <c r="B605" s="1" t="s">
        <v>20</v>
      </c>
      <c r="C605" s="1" t="s">
        <v>21</v>
      </c>
      <c r="D605" s="1" t="s">
        <v>22</v>
      </c>
      <c r="E605" s="1" t="s">
        <v>23</v>
      </c>
      <c r="F605" s="1" t="s">
        <v>1197</v>
      </c>
      <c r="G605" s="1" t="s">
        <v>25</v>
      </c>
      <c r="H605" s="1" t="s">
        <v>26</v>
      </c>
      <c r="I605" s="1" t="s">
        <v>1282</v>
      </c>
      <c r="J605" s="1" t="s">
        <v>28</v>
      </c>
      <c r="K605" s="1" t="s">
        <v>1199</v>
      </c>
      <c r="L605" s="1" t="s">
        <v>24</v>
      </c>
      <c r="M605" s="1" t="s">
        <v>1283</v>
      </c>
      <c r="N605" s="1" t="s">
        <v>32</v>
      </c>
      <c r="O605" s="1" t="s">
        <v>33</v>
      </c>
      <c r="P605" s="1" t="s">
        <v>34</v>
      </c>
      <c r="Q605" s="1" t="s">
        <v>35</v>
      </c>
      <c r="R605" s="1" t="s">
        <v>36</v>
      </c>
      <c r="S605" s="1" t="s">
        <v>1199</v>
      </c>
      <c r="T605" s="1" t="s">
        <v>37</v>
      </c>
      <c r="U605" s="1" t="s">
        <v>38</v>
      </c>
      <c r="V605" s="1" t="s">
        <v>39</v>
      </c>
    </row>
    <row r="606" spans="1:22" x14ac:dyDescent="0.2">
      <c r="A606" s="7">
        <v>198.18</v>
      </c>
      <c r="B606" s="1" t="s">
        <v>20</v>
      </c>
      <c r="C606" s="1" t="s">
        <v>21</v>
      </c>
      <c r="D606" s="1" t="s">
        <v>22</v>
      </c>
      <c r="E606" s="1" t="s">
        <v>23</v>
      </c>
      <c r="F606" s="1" t="s">
        <v>1197</v>
      </c>
      <c r="G606" s="1" t="s">
        <v>25</v>
      </c>
      <c r="H606" s="1" t="s">
        <v>26</v>
      </c>
      <c r="I606" s="1" t="s">
        <v>1284</v>
      </c>
      <c r="J606" s="1" t="s">
        <v>28</v>
      </c>
      <c r="K606" s="1" t="s">
        <v>1199</v>
      </c>
      <c r="L606" s="1" t="s">
        <v>24</v>
      </c>
      <c r="M606" s="1" t="s">
        <v>1285</v>
      </c>
      <c r="N606" s="1" t="s">
        <v>32</v>
      </c>
      <c r="O606" s="1" t="s">
        <v>33</v>
      </c>
      <c r="P606" s="1" t="s">
        <v>34</v>
      </c>
      <c r="Q606" s="1" t="s">
        <v>35</v>
      </c>
      <c r="R606" s="1" t="s">
        <v>81</v>
      </c>
      <c r="S606" s="1" t="s">
        <v>1199</v>
      </c>
      <c r="T606" s="1" t="s">
        <v>37</v>
      </c>
      <c r="U606" s="1" t="s">
        <v>38</v>
      </c>
      <c r="V606" s="1" t="s">
        <v>39</v>
      </c>
    </row>
    <row r="607" spans="1:22" x14ac:dyDescent="0.2">
      <c r="A607" s="7">
        <v>198.18</v>
      </c>
      <c r="B607" s="1" t="s">
        <v>20</v>
      </c>
      <c r="C607" s="1" t="s">
        <v>21</v>
      </c>
      <c r="D607" s="1" t="s">
        <v>22</v>
      </c>
      <c r="E607" s="1" t="s">
        <v>23</v>
      </c>
      <c r="F607" s="1" t="s">
        <v>1197</v>
      </c>
      <c r="G607" s="1" t="s">
        <v>25</v>
      </c>
      <c r="H607" s="1" t="s">
        <v>26</v>
      </c>
      <c r="I607" s="1" t="s">
        <v>1286</v>
      </c>
      <c r="J607" s="1" t="s">
        <v>28</v>
      </c>
      <c r="K607" s="1" t="s">
        <v>1199</v>
      </c>
      <c r="L607" s="1" t="s">
        <v>24</v>
      </c>
      <c r="M607" s="1" t="s">
        <v>1287</v>
      </c>
      <c r="N607" s="1" t="s">
        <v>32</v>
      </c>
      <c r="O607" s="1" t="s">
        <v>33</v>
      </c>
      <c r="P607" s="1" t="s">
        <v>34</v>
      </c>
      <c r="Q607" s="1" t="s">
        <v>35</v>
      </c>
      <c r="R607" s="1" t="s">
        <v>81</v>
      </c>
      <c r="S607" s="1" t="s">
        <v>1199</v>
      </c>
      <c r="T607" s="1" t="s">
        <v>37</v>
      </c>
      <c r="U607" s="1" t="s">
        <v>38</v>
      </c>
      <c r="V607" s="1" t="s">
        <v>39</v>
      </c>
    </row>
    <row r="608" spans="1:22" x14ac:dyDescent="0.2">
      <c r="A608" s="7">
        <v>198.18</v>
      </c>
      <c r="B608" s="1" t="s">
        <v>20</v>
      </c>
      <c r="C608" s="1" t="s">
        <v>21</v>
      </c>
      <c r="D608" s="1" t="s">
        <v>22</v>
      </c>
      <c r="E608" s="1" t="s">
        <v>23</v>
      </c>
      <c r="F608" s="1" t="s">
        <v>1197</v>
      </c>
      <c r="G608" s="1" t="s">
        <v>25</v>
      </c>
      <c r="H608" s="1" t="s">
        <v>26</v>
      </c>
      <c r="I608" s="1" t="s">
        <v>1288</v>
      </c>
      <c r="J608" s="1" t="s">
        <v>28</v>
      </c>
      <c r="K608" s="1" t="s">
        <v>1199</v>
      </c>
      <c r="L608" s="1" t="s">
        <v>24</v>
      </c>
      <c r="M608" s="1" t="s">
        <v>1289</v>
      </c>
      <c r="N608" s="1" t="s">
        <v>32</v>
      </c>
      <c r="O608" s="1" t="s">
        <v>33</v>
      </c>
      <c r="P608" s="1" t="s">
        <v>34</v>
      </c>
      <c r="Q608" s="1" t="s">
        <v>35</v>
      </c>
      <c r="R608" s="1" t="s">
        <v>81</v>
      </c>
      <c r="S608" s="1" t="s">
        <v>1199</v>
      </c>
      <c r="T608" s="1" t="s">
        <v>37</v>
      </c>
      <c r="U608" s="1" t="s">
        <v>38</v>
      </c>
      <c r="V608" s="1" t="s">
        <v>39</v>
      </c>
    </row>
    <row r="609" spans="1:22" x14ac:dyDescent="0.2">
      <c r="A609" s="7">
        <v>198.18</v>
      </c>
      <c r="B609" s="1" t="s">
        <v>20</v>
      </c>
      <c r="C609" s="1" t="s">
        <v>21</v>
      </c>
      <c r="D609" s="1" t="s">
        <v>22</v>
      </c>
      <c r="E609" s="1" t="s">
        <v>23</v>
      </c>
      <c r="F609" s="1" t="s">
        <v>1197</v>
      </c>
      <c r="G609" s="1" t="s">
        <v>25</v>
      </c>
      <c r="H609" s="1" t="s">
        <v>26</v>
      </c>
      <c r="I609" s="1" t="s">
        <v>1290</v>
      </c>
      <c r="J609" s="1" t="s">
        <v>28</v>
      </c>
      <c r="K609" s="1" t="s">
        <v>1199</v>
      </c>
      <c r="L609" s="1" t="s">
        <v>24</v>
      </c>
      <c r="M609" s="1" t="s">
        <v>1291</v>
      </c>
      <c r="N609" s="1" t="s">
        <v>32</v>
      </c>
      <c r="O609" s="1" t="s">
        <v>33</v>
      </c>
      <c r="P609" s="1" t="s">
        <v>34</v>
      </c>
      <c r="Q609" s="1" t="s">
        <v>35</v>
      </c>
      <c r="R609" s="1" t="s">
        <v>81</v>
      </c>
      <c r="S609" s="1" t="s">
        <v>1199</v>
      </c>
      <c r="T609" s="1" t="s">
        <v>37</v>
      </c>
      <c r="U609" s="1" t="s">
        <v>38</v>
      </c>
      <c r="V609" s="1" t="s">
        <v>39</v>
      </c>
    </row>
    <row r="610" spans="1:22" x14ac:dyDescent="0.2">
      <c r="A610" s="7">
        <v>198.18</v>
      </c>
      <c r="B610" s="1" t="s">
        <v>20</v>
      </c>
      <c r="C610" s="1" t="s">
        <v>21</v>
      </c>
      <c r="D610" s="1" t="s">
        <v>22</v>
      </c>
      <c r="E610" s="1" t="s">
        <v>23</v>
      </c>
      <c r="F610" s="1" t="s">
        <v>1197</v>
      </c>
      <c r="G610" s="1" t="s">
        <v>25</v>
      </c>
      <c r="H610" s="1" t="s">
        <v>26</v>
      </c>
      <c r="I610" s="1" t="s">
        <v>1292</v>
      </c>
      <c r="J610" s="1" t="s">
        <v>28</v>
      </c>
      <c r="K610" s="1" t="s">
        <v>1199</v>
      </c>
      <c r="L610" s="1" t="s">
        <v>24</v>
      </c>
      <c r="M610" s="1" t="s">
        <v>1293</v>
      </c>
      <c r="N610" s="1" t="s">
        <v>32</v>
      </c>
      <c r="O610" s="1" t="s">
        <v>33</v>
      </c>
      <c r="P610" s="1" t="s">
        <v>34</v>
      </c>
      <c r="Q610" s="1" t="s">
        <v>35</v>
      </c>
      <c r="R610" s="1" t="s">
        <v>81</v>
      </c>
      <c r="S610" s="1" t="s">
        <v>1199</v>
      </c>
      <c r="T610" s="1" t="s">
        <v>37</v>
      </c>
      <c r="U610" s="1" t="s">
        <v>38</v>
      </c>
      <c r="V610" s="1" t="s">
        <v>39</v>
      </c>
    </row>
    <row r="611" spans="1:22" x14ac:dyDescent="0.2">
      <c r="A611" s="7">
        <v>198.18</v>
      </c>
      <c r="B611" s="1" t="s">
        <v>20</v>
      </c>
      <c r="C611" s="1" t="s">
        <v>21</v>
      </c>
      <c r="D611" s="1" t="s">
        <v>22</v>
      </c>
      <c r="E611" s="1" t="s">
        <v>23</v>
      </c>
      <c r="F611" s="1" t="s">
        <v>1197</v>
      </c>
      <c r="G611" s="1" t="s">
        <v>25</v>
      </c>
      <c r="H611" s="1" t="s">
        <v>26</v>
      </c>
      <c r="I611" s="1" t="s">
        <v>1294</v>
      </c>
      <c r="J611" s="1" t="s">
        <v>28</v>
      </c>
      <c r="K611" s="1" t="s">
        <v>1199</v>
      </c>
      <c r="L611" s="1" t="s">
        <v>24</v>
      </c>
      <c r="M611" s="1" t="s">
        <v>1295</v>
      </c>
      <c r="N611" s="1" t="s">
        <v>32</v>
      </c>
      <c r="O611" s="1" t="s">
        <v>33</v>
      </c>
      <c r="P611" s="1" t="s">
        <v>34</v>
      </c>
      <c r="Q611" s="1" t="s">
        <v>35</v>
      </c>
      <c r="R611" s="1" t="s">
        <v>81</v>
      </c>
      <c r="S611" s="1" t="s">
        <v>1199</v>
      </c>
      <c r="T611" s="1" t="s">
        <v>37</v>
      </c>
      <c r="U611" s="1" t="s">
        <v>38</v>
      </c>
      <c r="V611" s="1" t="s">
        <v>39</v>
      </c>
    </row>
    <row r="612" spans="1:22" x14ac:dyDescent="0.2">
      <c r="A612" s="7">
        <v>198.18</v>
      </c>
      <c r="B612" s="1" t="s">
        <v>20</v>
      </c>
      <c r="C612" s="1" t="s">
        <v>21</v>
      </c>
      <c r="D612" s="1" t="s">
        <v>22</v>
      </c>
      <c r="E612" s="1" t="s">
        <v>23</v>
      </c>
      <c r="F612" s="1" t="s">
        <v>1197</v>
      </c>
      <c r="G612" s="1" t="s">
        <v>25</v>
      </c>
      <c r="H612" s="1" t="s">
        <v>26</v>
      </c>
      <c r="I612" s="1" t="s">
        <v>1296</v>
      </c>
      <c r="J612" s="1" t="s">
        <v>28</v>
      </c>
      <c r="K612" s="1" t="s">
        <v>1199</v>
      </c>
      <c r="L612" s="1" t="s">
        <v>24</v>
      </c>
      <c r="M612" s="1" t="s">
        <v>1297</v>
      </c>
      <c r="N612" s="1" t="s">
        <v>32</v>
      </c>
      <c r="O612" s="1" t="s">
        <v>33</v>
      </c>
      <c r="P612" s="1" t="s">
        <v>34</v>
      </c>
      <c r="Q612" s="1" t="s">
        <v>35</v>
      </c>
      <c r="R612" s="1" t="s">
        <v>81</v>
      </c>
      <c r="S612" s="1" t="s">
        <v>1199</v>
      </c>
      <c r="T612" s="1" t="s">
        <v>37</v>
      </c>
      <c r="U612" s="1" t="s">
        <v>38</v>
      </c>
      <c r="V612" s="1" t="s">
        <v>39</v>
      </c>
    </row>
    <row r="613" spans="1:22" x14ac:dyDescent="0.2">
      <c r="A613" s="7">
        <v>198.18</v>
      </c>
      <c r="B613" s="1" t="s">
        <v>20</v>
      </c>
      <c r="C613" s="1" t="s">
        <v>21</v>
      </c>
      <c r="D613" s="1" t="s">
        <v>22</v>
      </c>
      <c r="E613" s="1" t="s">
        <v>23</v>
      </c>
      <c r="F613" s="1" t="s">
        <v>1197</v>
      </c>
      <c r="G613" s="1" t="s">
        <v>25</v>
      </c>
      <c r="H613" s="1" t="s">
        <v>26</v>
      </c>
      <c r="I613" s="1" t="s">
        <v>1298</v>
      </c>
      <c r="J613" s="1" t="s">
        <v>28</v>
      </c>
      <c r="K613" s="1" t="s">
        <v>1199</v>
      </c>
      <c r="L613" s="1" t="s">
        <v>24</v>
      </c>
      <c r="M613" s="1" t="s">
        <v>1299</v>
      </c>
      <c r="N613" s="1" t="s">
        <v>32</v>
      </c>
      <c r="O613" s="1" t="s">
        <v>33</v>
      </c>
      <c r="P613" s="1" t="s">
        <v>34</v>
      </c>
      <c r="Q613" s="1" t="s">
        <v>35</v>
      </c>
      <c r="R613" s="1" t="s">
        <v>81</v>
      </c>
      <c r="S613" s="1" t="s">
        <v>1199</v>
      </c>
      <c r="T613" s="1" t="s">
        <v>37</v>
      </c>
      <c r="U613" s="1" t="s">
        <v>38</v>
      </c>
      <c r="V613" s="1" t="s">
        <v>39</v>
      </c>
    </row>
    <row r="614" spans="1:22" x14ac:dyDescent="0.2">
      <c r="A614" s="7">
        <v>198.18</v>
      </c>
      <c r="B614" s="1" t="s">
        <v>20</v>
      </c>
      <c r="C614" s="1" t="s">
        <v>21</v>
      </c>
      <c r="D614" s="1" t="s">
        <v>22</v>
      </c>
      <c r="E614" s="1" t="s">
        <v>23</v>
      </c>
      <c r="F614" s="1" t="s">
        <v>1197</v>
      </c>
      <c r="G614" s="1" t="s">
        <v>25</v>
      </c>
      <c r="H614" s="1" t="s">
        <v>26</v>
      </c>
      <c r="I614" s="1" t="s">
        <v>1300</v>
      </c>
      <c r="J614" s="1" t="s">
        <v>28</v>
      </c>
      <c r="K614" s="1" t="s">
        <v>1199</v>
      </c>
      <c r="L614" s="1" t="s">
        <v>24</v>
      </c>
      <c r="M614" s="1" t="s">
        <v>1301</v>
      </c>
      <c r="N614" s="1" t="s">
        <v>32</v>
      </c>
      <c r="O614" s="1" t="s">
        <v>33</v>
      </c>
      <c r="P614" s="1" t="s">
        <v>34</v>
      </c>
      <c r="Q614" s="1" t="s">
        <v>35</v>
      </c>
      <c r="R614" s="1" t="s">
        <v>81</v>
      </c>
      <c r="S614" s="1" t="s">
        <v>1199</v>
      </c>
      <c r="T614" s="1" t="s">
        <v>37</v>
      </c>
      <c r="U614" s="1" t="s">
        <v>38</v>
      </c>
      <c r="V614" s="1" t="s">
        <v>39</v>
      </c>
    </row>
    <row r="615" spans="1:22" x14ac:dyDescent="0.2">
      <c r="A615" s="7">
        <v>198.18</v>
      </c>
      <c r="B615" s="1" t="s">
        <v>20</v>
      </c>
      <c r="C615" s="1" t="s">
        <v>21</v>
      </c>
      <c r="D615" s="1" t="s">
        <v>22</v>
      </c>
      <c r="E615" s="1" t="s">
        <v>23</v>
      </c>
      <c r="F615" s="1" t="s">
        <v>1197</v>
      </c>
      <c r="G615" s="1" t="s">
        <v>25</v>
      </c>
      <c r="H615" s="1" t="s">
        <v>26</v>
      </c>
      <c r="I615" s="1" t="s">
        <v>1302</v>
      </c>
      <c r="J615" s="1" t="s">
        <v>28</v>
      </c>
      <c r="K615" s="1" t="s">
        <v>1199</v>
      </c>
      <c r="L615" s="1" t="s">
        <v>24</v>
      </c>
      <c r="M615" s="1" t="s">
        <v>1303</v>
      </c>
      <c r="N615" s="1" t="s">
        <v>32</v>
      </c>
      <c r="O615" s="1" t="s">
        <v>33</v>
      </c>
      <c r="P615" s="1" t="s">
        <v>34</v>
      </c>
      <c r="Q615" s="1" t="s">
        <v>35</v>
      </c>
      <c r="R615" s="1" t="s">
        <v>81</v>
      </c>
      <c r="S615" s="1" t="s">
        <v>1199</v>
      </c>
      <c r="T615" s="1" t="s">
        <v>37</v>
      </c>
      <c r="U615" s="1" t="s">
        <v>38</v>
      </c>
      <c r="V615" s="1" t="s">
        <v>39</v>
      </c>
    </row>
    <row r="616" spans="1:22" x14ac:dyDescent="0.2">
      <c r="A616" s="7">
        <v>198.18</v>
      </c>
      <c r="B616" s="1" t="s">
        <v>20</v>
      </c>
      <c r="C616" s="1" t="s">
        <v>21</v>
      </c>
      <c r="D616" s="1" t="s">
        <v>22</v>
      </c>
      <c r="E616" s="1" t="s">
        <v>23</v>
      </c>
      <c r="F616" s="1" t="s">
        <v>1197</v>
      </c>
      <c r="G616" s="1" t="s">
        <v>25</v>
      </c>
      <c r="H616" s="1" t="s">
        <v>26</v>
      </c>
      <c r="I616" s="1" t="s">
        <v>1304</v>
      </c>
      <c r="J616" s="1" t="s">
        <v>28</v>
      </c>
      <c r="K616" s="1" t="s">
        <v>1199</v>
      </c>
      <c r="L616" s="1" t="s">
        <v>24</v>
      </c>
      <c r="M616" s="1" t="s">
        <v>1305</v>
      </c>
      <c r="N616" s="1" t="s">
        <v>32</v>
      </c>
      <c r="O616" s="1" t="s">
        <v>33</v>
      </c>
      <c r="P616" s="1" t="s">
        <v>34</v>
      </c>
      <c r="Q616" s="1" t="s">
        <v>35</v>
      </c>
      <c r="R616" s="1" t="s">
        <v>36</v>
      </c>
      <c r="S616" s="1" t="s">
        <v>1199</v>
      </c>
      <c r="T616" s="1" t="s">
        <v>37</v>
      </c>
      <c r="U616" s="1" t="s">
        <v>38</v>
      </c>
      <c r="V616" s="1" t="s">
        <v>39</v>
      </c>
    </row>
    <row r="617" spans="1:22" x14ac:dyDescent="0.2">
      <c r="A617" s="7">
        <v>198.18</v>
      </c>
      <c r="B617" s="1" t="s">
        <v>20</v>
      </c>
      <c r="C617" s="1" t="s">
        <v>21</v>
      </c>
      <c r="D617" s="1" t="s">
        <v>22</v>
      </c>
      <c r="E617" s="1" t="s">
        <v>23</v>
      </c>
      <c r="F617" s="1" t="s">
        <v>1197</v>
      </c>
      <c r="G617" s="1" t="s">
        <v>25</v>
      </c>
      <c r="H617" s="1" t="s">
        <v>26</v>
      </c>
      <c r="I617" s="1" t="s">
        <v>1306</v>
      </c>
      <c r="J617" s="1" t="s">
        <v>28</v>
      </c>
      <c r="K617" s="1" t="s">
        <v>1199</v>
      </c>
      <c r="L617" s="1" t="s">
        <v>24</v>
      </c>
      <c r="M617" s="1" t="s">
        <v>1307</v>
      </c>
      <c r="N617" s="1" t="s">
        <v>32</v>
      </c>
      <c r="O617" s="1" t="s">
        <v>33</v>
      </c>
      <c r="P617" s="1" t="s">
        <v>34</v>
      </c>
      <c r="Q617" s="1" t="s">
        <v>35</v>
      </c>
      <c r="R617" s="1" t="s">
        <v>36</v>
      </c>
      <c r="S617" s="1" t="s">
        <v>1199</v>
      </c>
      <c r="T617" s="1" t="s">
        <v>37</v>
      </c>
      <c r="U617" s="1" t="s">
        <v>38</v>
      </c>
      <c r="V617" s="1" t="s">
        <v>39</v>
      </c>
    </row>
    <row r="618" spans="1:22" x14ac:dyDescent="0.2">
      <c r="A618" s="7">
        <v>198.18</v>
      </c>
      <c r="B618" s="1" t="s">
        <v>20</v>
      </c>
      <c r="C618" s="1" t="s">
        <v>21</v>
      </c>
      <c r="D618" s="1" t="s">
        <v>22</v>
      </c>
      <c r="E618" s="1" t="s">
        <v>23</v>
      </c>
      <c r="F618" s="1" t="s">
        <v>1197</v>
      </c>
      <c r="G618" s="1" t="s">
        <v>25</v>
      </c>
      <c r="H618" s="1" t="s">
        <v>26</v>
      </c>
      <c r="I618" s="1" t="s">
        <v>1308</v>
      </c>
      <c r="J618" s="1" t="s">
        <v>28</v>
      </c>
      <c r="K618" s="1" t="s">
        <v>1199</v>
      </c>
      <c r="L618" s="1" t="s">
        <v>24</v>
      </c>
      <c r="M618" s="1" t="s">
        <v>1309</v>
      </c>
      <c r="N618" s="1" t="s">
        <v>32</v>
      </c>
      <c r="O618" s="1" t="s">
        <v>33</v>
      </c>
      <c r="P618" s="1" t="s">
        <v>34</v>
      </c>
      <c r="Q618" s="1" t="s">
        <v>35</v>
      </c>
      <c r="R618" s="1" t="s">
        <v>36</v>
      </c>
      <c r="S618" s="1" t="s">
        <v>1199</v>
      </c>
      <c r="T618" s="1" t="s">
        <v>37</v>
      </c>
      <c r="U618" s="1" t="s">
        <v>38</v>
      </c>
      <c r="V618" s="1" t="s">
        <v>39</v>
      </c>
    </row>
    <row r="619" spans="1:22" x14ac:dyDescent="0.2">
      <c r="A619" s="7">
        <v>198.18</v>
      </c>
      <c r="B619" s="1" t="s">
        <v>20</v>
      </c>
      <c r="C619" s="1" t="s">
        <v>21</v>
      </c>
      <c r="D619" s="1" t="s">
        <v>22</v>
      </c>
      <c r="E619" s="1" t="s">
        <v>23</v>
      </c>
      <c r="F619" s="1" t="s">
        <v>1197</v>
      </c>
      <c r="G619" s="1" t="s">
        <v>25</v>
      </c>
      <c r="H619" s="1" t="s">
        <v>26</v>
      </c>
      <c r="I619" s="1" t="s">
        <v>1310</v>
      </c>
      <c r="J619" s="1" t="s">
        <v>28</v>
      </c>
      <c r="K619" s="1" t="s">
        <v>1199</v>
      </c>
      <c r="L619" s="1" t="s">
        <v>24</v>
      </c>
      <c r="M619" s="1" t="s">
        <v>1311</v>
      </c>
      <c r="N619" s="1" t="s">
        <v>32</v>
      </c>
      <c r="O619" s="1" t="s">
        <v>33</v>
      </c>
      <c r="P619" s="1" t="s">
        <v>34</v>
      </c>
      <c r="Q619" s="1" t="s">
        <v>35</v>
      </c>
      <c r="R619" s="1" t="s">
        <v>36</v>
      </c>
      <c r="S619" s="1" t="s">
        <v>1199</v>
      </c>
      <c r="T619" s="1" t="s">
        <v>37</v>
      </c>
      <c r="U619" s="1" t="s">
        <v>38</v>
      </c>
      <c r="V619" s="1" t="s">
        <v>39</v>
      </c>
    </row>
    <row r="620" spans="1:22" x14ac:dyDescent="0.2">
      <c r="A620" s="7">
        <v>198.18</v>
      </c>
      <c r="B620" s="1" t="s">
        <v>20</v>
      </c>
      <c r="C620" s="1" t="s">
        <v>21</v>
      </c>
      <c r="D620" s="1" t="s">
        <v>22</v>
      </c>
      <c r="E620" s="1" t="s">
        <v>23</v>
      </c>
      <c r="F620" s="1" t="s">
        <v>1197</v>
      </c>
      <c r="G620" s="1" t="s">
        <v>25</v>
      </c>
      <c r="H620" s="1" t="s">
        <v>26</v>
      </c>
      <c r="I620" s="1" t="s">
        <v>1312</v>
      </c>
      <c r="J620" s="1" t="s">
        <v>28</v>
      </c>
      <c r="K620" s="1" t="s">
        <v>1199</v>
      </c>
      <c r="L620" s="1" t="s">
        <v>24</v>
      </c>
      <c r="M620" s="1" t="s">
        <v>1313</v>
      </c>
      <c r="N620" s="1" t="s">
        <v>32</v>
      </c>
      <c r="O620" s="1" t="s">
        <v>33</v>
      </c>
      <c r="P620" s="1" t="s">
        <v>34</v>
      </c>
      <c r="Q620" s="1" t="s">
        <v>35</v>
      </c>
      <c r="R620" s="1" t="s">
        <v>36</v>
      </c>
      <c r="S620" s="1" t="s">
        <v>1199</v>
      </c>
      <c r="T620" s="1" t="s">
        <v>37</v>
      </c>
      <c r="U620" s="1" t="s">
        <v>38</v>
      </c>
      <c r="V620" s="1" t="s">
        <v>39</v>
      </c>
    </row>
    <row r="621" spans="1:22" x14ac:dyDescent="0.2">
      <c r="A621" s="7">
        <v>198.18</v>
      </c>
      <c r="B621" s="1" t="s">
        <v>20</v>
      </c>
      <c r="C621" s="1" t="s">
        <v>21</v>
      </c>
      <c r="D621" s="1" t="s">
        <v>22</v>
      </c>
      <c r="E621" s="1" t="s">
        <v>23</v>
      </c>
      <c r="F621" s="1" t="s">
        <v>1197</v>
      </c>
      <c r="G621" s="1" t="s">
        <v>25</v>
      </c>
      <c r="H621" s="1" t="s">
        <v>26</v>
      </c>
      <c r="I621" s="1" t="s">
        <v>1314</v>
      </c>
      <c r="J621" s="1" t="s">
        <v>28</v>
      </c>
      <c r="K621" s="1" t="s">
        <v>1199</v>
      </c>
      <c r="L621" s="1" t="s">
        <v>24</v>
      </c>
      <c r="M621" s="1" t="s">
        <v>1315</v>
      </c>
      <c r="N621" s="1" t="s">
        <v>32</v>
      </c>
      <c r="O621" s="1" t="s">
        <v>33</v>
      </c>
      <c r="P621" s="1" t="s">
        <v>34</v>
      </c>
      <c r="Q621" s="1" t="s">
        <v>35</v>
      </c>
      <c r="R621" s="1" t="s">
        <v>36</v>
      </c>
      <c r="S621" s="1" t="s">
        <v>1199</v>
      </c>
      <c r="T621" s="1" t="s">
        <v>37</v>
      </c>
      <c r="U621" s="1" t="s">
        <v>38</v>
      </c>
      <c r="V621" s="1" t="s">
        <v>39</v>
      </c>
    </row>
    <row r="622" spans="1:22" x14ac:dyDescent="0.2">
      <c r="A622" s="7">
        <v>198.18</v>
      </c>
      <c r="B622" s="1" t="s">
        <v>20</v>
      </c>
      <c r="C622" s="1" t="s">
        <v>21</v>
      </c>
      <c r="D622" s="1" t="s">
        <v>22</v>
      </c>
      <c r="E622" s="1" t="s">
        <v>23</v>
      </c>
      <c r="F622" s="1" t="s">
        <v>1197</v>
      </c>
      <c r="G622" s="1" t="s">
        <v>25</v>
      </c>
      <c r="H622" s="1" t="s">
        <v>26</v>
      </c>
      <c r="I622" s="1" t="s">
        <v>1316</v>
      </c>
      <c r="J622" s="1" t="s">
        <v>136</v>
      </c>
      <c r="K622" s="1" t="s">
        <v>1199</v>
      </c>
      <c r="L622" s="1" t="s">
        <v>24</v>
      </c>
      <c r="M622" s="1" t="s">
        <v>1317</v>
      </c>
      <c r="N622" s="1" t="s">
        <v>32</v>
      </c>
      <c r="O622" s="1" t="s">
        <v>33</v>
      </c>
      <c r="P622" s="1" t="s">
        <v>34</v>
      </c>
      <c r="Q622" s="1" t="s">
        <v>35</v>
      </c>
      <c r="R622" s="1" t="s">
        <v>36</v>
      </c>
      <c r="S622" s="1" t="s">
        <v>1199</v>
      </c>
      <c r="T622" s="1" t="s">
        <v>37</v>
      </c>
      <c r="U622" s="1" t="s">
        <v>38</v>
      </c>
      <c r="V622" s="1" t="s">
        <v>39</v>
      </c>
    </row>
    <row r="623" spans="1:22" x14ac:dyDescent="0.2">
      <c r="A623" s="7">
        <v>-198.18</v>
      </c>
      <c r="B623" s="1" t="s">
        <v>20</v>
      </c>
      <c r="C623" s="1" t="s">
        <v>21</v>
      </c>
      <c r="D623" s="1" t="s">
        <v>200</v>
      </c>
      <c r="E623" s="1" t="s">
        <v>23</v>
      </c>
      <c r="F623" s="1" t="s">
        <v>1197</v>
      </c>
      <c r="G623" s="1" t="s">
        <v>25</v>
      </c>
      <c r="H623" s="1" t="s">
        <v>26</v>
      </c>
      <c r="I623" s="1" t="s">
        <v>1318</v>
      </c>
      <c r="J623" s="1" t="s">
        <v>28</v>
      </c>
      <c r="K623" s="1" t="s">
        <v>1199</v>
      </c>
      <c r="L623" s="1" t="s">
        <v>24</v>
      </c>
      <c r="M623" s="1" t="s">
        <v>1319</v>
      </c>
      <c r="N623" s="1" t="s">
        <v>32</v>
      </c>
      <c r="O623" s="1" t="s">
        <v>33</v>
      </c>
      <c r="P623" s="1" t="s">
        <v>34</v>
      </c>
      <c r="Q623" s="1" t="s">
        <v>35</v>
      </c>
      <c r="R623" s="1" t="s">
        <v>36</v>
      </c>
      <c r="S623" s="1" t="s">
        <v>1199</v>
      </c>
      <c r="T623" s="1" t="s">
        <v>37</v>
      </c>
      <c r="U623" s="1" t="s">
        <v>38</v>
      </c>
      <c r="V623" s="1" t="s">
        <v>39</v>
      </c>
    </row>
    <row r="624" spans="1:22" x14ac:dyDescent="0.2">
      <c r="A624" s="7">
        <v>198.18</v>
      </c>
      <c r="B624" s="1" t="s">
        <v>20</v>
      </c>
      <c r="C624" s="1" t="s">
        <v>21</v>
      </c>
      <c r="D624" s="1" t="s">
        <v>22</v>
      </c>
      <c r="E624" s="1" t="s">
        <v>23</v>
      </c>
      <c r="F624" s="1" t="s">
        <v>1197</v>
      </c>
      <c r="G624" s="1" t="s">
        <v>25</v>
      </c>
      <c r="H624" s="1" t="s">
        <v>26</v>
      </c>
      <c r="I624" s="1" t="s">
        <v>1320</v>
      </c>
      <c r="J624" s="1" t="s">
        <v>28</v>
      </c>
      <c r="K624" s="1" t="s">
        <v>1199</v>
      </c>
      <c r="L624" s="1" t="s">
        <v>24</v>
      </c>
      <c r="M624" s="1" t="s">
        <v>1321</v>
      </c>
      <c r="N624" s="1" t="s">
        <v>32</v>
      </c>
      <c r="O624" s="1" t="s">
        <v>33</v>
      </c>
      <c r="P624" s="1" t="s">
        <v>34</v>
      </c>
      <c r="Q624" s="1" t="s">
        <v>35</v>
      </c>
      <c r="R624" s="1" t="s">
        <v>36</v>
      </c>
      <c r="S624" s="1" t="s">
        <v>1199</v>
      </c>
      <c r="T624" s="1" t="s">
        <v>37</v>
      </c>
      <c r="U624" s="1" t="s">
        <v>38</v>
      </c>
      <c r="V624" s="1" t="s">
        <v>39</v>
      </c>
    </row>
    <row r="625" spans="1:22" x14ac:dyDescent="0.2">
      <c r="A625" s="7">
        <v>-198.18</v>
      </c>
      <c r="B625" s="1" t="s">
        <v>20</v>
      </c>
      <c r="C625" s="1" t="s">
        <v>21</v>
      </c>
      <c r="D625" s="1" t="s">
        <v>200</v>
      </c>
      <c r="E625" s="1" t="s">
        <v>23</v>
      </c>
      <c r="F625" s="1" t="s">
        <v>1197</v>
      </c>
      <c r="G625" s="1" t="s">
        <v>25</v>
      </c>
      <c r="H625" s="1" t="s">
        <v>26</v>
      </c>
      <c r="I625" s="1" t="s">
        <v>1322</v>
      </c>
      <c r="J625" s="1" t="s">
        <v>136</v>
      </c>
      <c r="K625" s="1" t="s">
        <v>1199</v>
      </c>
      <c r="L625" s="1" t="s">
        <v>24</v>
      </c>
      <c r="M625" s="1" t="s">
        <v>1323</v>
      </c>
      <c r="N625" s="1" t="s">
        <v>32</v>
      </c>
      <c r="O625" s="1" t="s">
        <v>33</v>
      </c>
      <c r="P625" s="1" t="s">
        <v>34</v>
      </c>
      <c r="Q625" s="1" t="s">
        <v>35</v>
      </c>
      <c r="R625" s="1" t="s">
        <v>36</v>
      </c>
      <c r="S625" s="1" t="s">
        <v>1199</v>
      </c>
      <c r="T625" s="1" t="s">
        <v>37</v>
      </c>
      <c r="U625" s="1" t="s">
        <v>38</v>
      </c>
      <c r="V625" s="1" t="s">
        <v>39</v>
      </c>
    </row>
    <row r="626" spans="1:22" x14ac:dyDescent="0.2">
      <c r="A626" s="7">
        <v>-198.18</v>
      </c>
      <c r="B626" s="1" t="s">
        <v>20</v>
      </c>
      <c r="C626" s="1" t="s">
        <v>21</v>
      </c>
      <c r="D626" s="1" t="s">
        <v>200</v>
      </c>
      <c r="E626" s="1" t="s">
        <v>23</v>
      </c>
      <c r="F626" s="1" t="s">
        <v>1197</v>
      </c>
      <c r="G626" s="1" t="s">
        <v>25</v>
      </c>
      <c r="H626" s="1" t="s">
        <v>26</v>
      </c>
      <c r="I626" s="1" t="s">
        <v>1324</v>
      </c>
      <c r="J626" s="1" t="s">
        <v>136</v>
      </c>
      <c r="K626" s="1" t="s">
        <v>1199</v>
      </c>
      <c r="L626" s="1" t="s">
        <v>24</v>
      </c>
      <c r="M626" s="1" t="s">
        <v>1325</v>
      </c>
      <c r="N626" s="1" t="s">
        <v>32</v>
      </c>
      <c r="O626" s="1" t="s">
        <v>33</v>
      </c>
      <c r="P626" s="1" t="s">
        <v>34</v>
      </c>
      <c r="Q626" s="1" t="s">
        <v>35</v>
      </c>
      <c r="R626" s="1" t="s">
        <v>36</v>
      </c>
      <c r="S626" s="1" t="s">
        <v>1199</v>
      </c>
      <c r="T626" s="1" t="s">
        <v>37</v>
      </c>
      <c r="U626" s="1" t="s">
        <v>38</v>
      </c>
      <c r="V626" s="1" t="s">
        <v>39</v>
      </c>
    </row>
    <row r="627" spans="1:22" x14ac:dyDescent="0.2">
      <c r="A627" s="7">
        <v>-198.18</v>
      </c>
      <c r="B627" s="1" t="s">
        <v>20</v>
      </c>
      <c r="C627" s="1" t="s">
        <v>21</v>
      </c>
      <c r="D627" s="1" t="s">
        <v>200</v>
      </c>
      <c r="E627" s="1" t="s">
        <v>23</v>
      </c>
      <c r="F627" s="1" t="s">
        <v>1197</v>
      </c>
      <c r="G627" s="1" t="s">
        <v>25</v>
      </c>
      <c r="H627" s="1" t="s">
        <v>26</v>
      </c>
      <c r="I627" s="1" t="s">
        <v>1326</v>
      </c>
      <c r="J627" s="1" t="s">
        <v>28</v>
      </c>
      <c r="K627" s="1" t="s">
        <v>1199</v>
      </c>
      <c r="L627" s="1" t="s">
        <v>24</v>
      </c>
      <c r="M627" s="1" t="s">
        <v>1327</v>
      </c>
      <c r="N627" s="1" t="s">
        <v>32</v>
      </c>
      <c r="O627" s="1" t="s">
        <v>33</v>
      </c>
      <c r="P627" s="1" t="s">
        <v>34</v>
      </c>
      <c r="Q627" s="1" t="s">
        <v>35</v>
      </c>
      <c r="R627" s="1" t="s">
        <v>36</v>
      </c>
      <c r="S627" s="1" t="s">
        <v>1199</v>
      </c>
      <c r="T627" s="1" t="s">
        <v>37</v>
      </c>
      <c r="U627" s="1" t="s">
        <v>38</v>
      </c>
      <c r="V627" s="1" t="s">
        <v>39</v>
      </c>
    </row>
    <row r="628" spans="1:22" x14ac:dyDescent="0.2">
      <c r="A628" s="7">
        <v>198.18</v>
      </c>
      <c r="B628" s="1" t="s">
        <v>20</v>
      </c>
      <c r="C628" s="1" t="s">
        <v>21</v>
      </c>
      <c r="D628" s="1" t="s">
        <v>22</v>
      </c>
      <c r="E628" s="1" t="s">
        <v>23</v>
      </c>
      <c r="F628" s="1" t="s">
        <v>1197</v>
      </c>
      <c r="G628" s="1" t="s">
        <v>25</v>
      </c>
      <c r="H628" s="1" t="s">
        <v>26</v>
      </c>
      <c r="I628" s="1" t="s">
        <v>1328</v>
      </c>
      <c r="J628" s="1" t="s">
        <v>28</v>
      </c>
      <c r="K628" s="1" t="s">
        <v>1199</v>
      </c>
      <c r="L628" s="1" t="s">
        <v>24</v>
      </c>
      <c r="M628" s="1" t="s">
        <v>1329</v>
      </c>
      <c r="N628" s="1" t="s">
        <v>32</v>
      </c>
      <c r="O628" s="1" t="s">
        <v>33</v>
      </c>
      <c r="P628" s="1" t="s">
        <v>34</v>
      </c>
      <c r="Q628" s="1" t="s">
        <v>35</v>
      </c>
      <c r="R628" s="1" t="s">
        <v>36</v>
      </c>
      <c r="S628" s="1" t="s">
        <v>1199</v>
      </c>
      <c r="T628" s="1" t="s">
        <v>37</v>
      </c>
      <c r="U628" s="1" t="s">
        <v>38</v>
      </c>
      <c r="V628" s="1" t="s">
        <v>39</v>
      </c>
    </row>
    <row r="629" spans="1:22" x14ac:dyDescent="0.2">
      <c r="A629" s="7">
        <v>-198.18</v>
      </c>
      <c r="B629" s="1" t="s">
        <v>20</v>
      </c>
      <c r="C629" s="1" t="s">
        <v>21</v>
      </c>
      <c r="D629" s="1" t="s">
        <v>200</v>
      </c>
      <c r="E629" s="1" t="s">
        <v>23</v>
      </c>
      <c r="F629" s="1" t="s">
        <v>1197</v>
      </c>
      <c r="G629" s="1" t="s">
        <v>25</v>
      </c>
      <c r="H629" s="1" t="s">
        <v>26</v>
      </c>
      <c r="I629" s="1" t="s">
        <v>1330</v>
      </c>
      <c r="J629" s="1" t="s">
        <v>28</v>
      </c>
      <c r="K629" s="1" t="s">
        <v>1199</v>
      </c>
      <c r="L629" s="1" t="s">
        <v>24</v>
      </c>
      <c r="M629" s="1" t="s">
        <v>1331</v>
      </c>
      <c r="N629" s="1" t="s">
        <v>32</v>
      </c>
      <c r="O629" s="1" t="s">
        <v>33</v>
      </c>
      <c r="P629" s="1" t="s">
        <v>34</v>
      </c>
      <c r="Q629" s="1" t="s">
        <v>35</v>
      </c>
      <c r="R629" s="1" t="s">
        <v>36</v>
      </c>
      <c r="S629" s="1" t="s">
        <v>1199</v>
      </c>
      <c r="T629" s="1" t="s">
        <v>37</v>
      </c>
      <c r="U629" s="1" t="s">
        <v>38</v>
      </c>
      <c r="V629" s="1" t="s">
        <v>39</v>
      </c>
    </row>
    <row r="630" spans="1:22" x14ac:dyDescent="0.2">
      <c r="A630" s="7">
        <v>198.18</v>
      </c>
      <c r="B630" s="1" t="s">
        <v>20</v>
      </c>
      <c r="C630" s="1" t="s">
        <v>21</v>
      </c>
      <c r="D630" s="1" t="s">
        <v>22</v>
      </c>
      <c r="E630" s="1" t="s">
        <v>23</v>
      </c>
      <c r="F630" s="1" t="s">
        <v>1197</v>
      </c>
      <c r="G630" s="1" t="s">
        <v>25</v>
      </c>
      <c r="H630" s="1" t="s">
        <v>26</v>
      </c>
      <c r="I630" s="1" t="s">
        <v>1332</v>
      </c>
      <c r="J630" s="1" t="s">
        <v>28</v>
      </c>
      <c r="K630" s="1" t="s">
        <v>1199</v>
      </c>
      <c r="L630" s="1" t="s">
        <v>24</v>
      </c>
      <c r="M630" s="1" t="s">
        <v>1333</v>
      </c>
      <c r="N630" s="1" t="s">
        <v>32</v>
      </c>
      <c r="O630" s="1" t="s">
        <v>33</v>
      </c>
      <c r="P630" s="1" t="s">
        <v>34</v>
      </c>
      <c r="Q630" s="1" t="s">
        <v>35</v>
      </c>
      <c r="R630" s="1" t="s">
        <v>36</v>
      </c>
      <c r="S630" s="1" t="s">
        <v>1199</v>
      </c>
      <c r="T630" s="1" t="s">
        <v>37</v>
      </c>
      <c r="U630" s="1" t="s">
        <v>38</v>
      </c>
      <c r="V630" s="1" t="s">
        <v>39</v>
      </c>
    </row>
    <row r="631" spans="1:22" x14ac:dyDescent="0.2">
      <c r="A631" s="7">
        <v>198.18</v>
      </c>
      <c r="B631" s="1" t="s">
        <v>20</v>
      </c>
      <c r="C631" s="1" t="s">
        <v>21</v>
      </c>
      <c r="D631" s="1" t="s">
        <v>22</v>
      </c>
      <c r="E631" s="1" t="s">
        <v>23</v>
      </c>
      <c r="F631" s="1" t="s">
        <v>1197</v>
      </c>
      <c r="G631" s="1" t="s">
        <v>25</v>
      </c>
      <c r="H631" s="1" t="s">
        <v>26</v>
      </c>
      <c r="I631" s="1" t="s">
        <v>1334</v>
      </c>
      <c r="J631" s="1" t="s">
        <v>28</v>
      </c>
      <c r="K631" s="1" t="s">
        <v>1199</v>
      </c>
      <c r="L631" s="1" t="s">
        <v>24</v>
      </c>
      <c r="M631" s="1" t="s">
        <v>1335</v>
      </c>
      <c r="N631" s="1" t="s">
        <v>32</v>
      </c>
      <c r="O631" s="1" t="s">
        <v>33</v>
      </c>
      <c r="P631" s="1" t="s">
        <v>34</v>
      </c>
      <c r="Q631" s="1" t="s">
        <v>35</v>
      </c>
      <c r="R631" s="1" t="s">
        <v>81</v>
      </c>
      <c r="S631" s="1" t="s">
        <v>1199</v>
      </c>
      <c r="T631" s="1" t="s">
        <v>37</v>
      </c>
      <c r="U631" s="1" t="s">
        <v>38</v>
      </c>
      <c r="V631" s="1" t="s">
        <v>39</v>
      </c>
    </row>
    <row r="632" spans="1:22" x14ac:dyDescent="0.2">
      <c r="A632" s="7">
        <v>198.18</v>
      </c>
      <c r="B632" s="1" t="s">
        <v>20</v>
      </c>
      <c r="C632" s="1" t="s">
        <v>21</v>
      </c>
      <c r="D632" s="1" t="s">
        <v>22</v>
      </c>
      <c r="E632" s="1" t="s">
        <v>23</v>
      </c>
      <c r="F632" s="1" t="s">
        <v>1197</v>
      </c>
      <c r="G632" s="1" t="s">
        <v>25</v>
      </c>
      <c r="H632" s="1" t="s">
        <v>26</v>
      </c>
      <c r="I632" s="1" t="s">
        <v>1336</v>
      </c>
      <c r="J632" s="1" t="s">
        <v>28</v>
      </c>
      <c r="K632" s="1" t="s">
        <v>1199</v>
      </c>
      <c r="L632" s="1" t="s">
        <v>24</v>
      </c>
      <c r="M632" s="1" t="s">
        <v>1337</v>
      </c>
      <c r="N632" s="1" t="s">
        <v>32</v>
      </c>
      <c r="O632" s="1" t="s">
        <v>33</v>
      </c>
      <c r="P632" s="1" t="s">
        <v>34</v>
      </c>
      <c r="Q632" s="1" t="s">
        <v>35</v>
      </c>
      <c r="R632" s="1" t="s">
        <v>81</v>
      </c>
      <c r="S632" s="1" t="s">
        <v>1199</v>
      </c>
      <c r="T632" s="1" t="s">
        <v>37</v>
      </c>
      <c r="U632" s="1" t="s">
        <v>38</v>
      </c>
      <c r="V632" s="1" t="s">
        <v>39</v>
      </c>
    </row>
    <row r="633" spans="1:22" x14ac:dyDescent="0.2">
      <c r="A633" s="7">
        <v>198.18</v>
      </c>
      <c r="B633" s="1" t="s">
        <v>20</v>
      </c>
      <c r="C633" s="1" t="s">
        <v>21</v>
      </c>
      <c r="D633" s="1" t="s">
        <v>22</v>
      </c>
      <c r="E633" s="1" t="s">
        <v>23</v>
      </c>
      <c r="F633" s="1" t="s">
        <v>1197</v>
      </c>
      <c r="G633" s="1" t="s">
        <v>25</v>
      </c>
      <c r="H633" s="1" t="s">
        <v>26</v>
      </c>
      <c r="I633" s="1" t="s">
        <v>1338</v>
      </c>
      <c r="J633" s="1" t="s">
        <v>28</v>
      </c>
      <c r="K633" s="1" t="s">
        <v>1199</v>
      </c>
      <c r="L633" s="1" t="s">
        <v>24</v>
      </c>
      <c r="M633" s="1" t="s">
        <v>1339</v>
      </c>
      <c r="N633" s="1" t="s">
        <v>32</v>
      </c>
      <c r="O633" s="1" t="s">
        <v>33</v>
      </c>
      <c r="P633" s="1" t="s">
        <v>34</v>
      </c>
      <c r="Q633" s="1" t="s">
        <v>35</v>
      </c>
      <c r="R633" s="1" t="s">
        <v>81</v>
      </c>
      <c r="S633" s="1" t="s">
        <v>1199</v>
      </c>
      <c r="T633" s="1" t="s">
        <v>37</v>
      </c>
      <c r="U633" s="1" t="s">
        <v>38</v>
      </c>
      <c r="V633" s="1" t="s">
        <v>39</v>
      </c>
    </row>
    <row r="634" spans="1:22" x14ac:dyDescent="0.2">
      <c r="A634" s="7">
        <v>198.18</v>
      </c>
      <c r="B634" s="1" t="s">
        <v>20</v>
      </c>
      <c r="C634" s="1" t="s">
        <v>21</v>
      </c>
      <c r="D634" s="1" t="s">
        <v>22</v>
      </c>
      <c r="E634" s="1" t="s">
        <v>23</v>
      </c>
      <c r="F634" s="1" t="s">
        <v>1197</v>
      </c>
      <c r="G634" s="1" t="s">
        <v>25</v>
      </c>
      <c r="H634" s="1" t="s">
        <v>26</v>
      </c>
      <c r="I634" s="1" t="s">
        <v>1340</v>
      </c>
      <c r="J634" s="1" t="s">
        <v>28</v>
      </c>
      <c r="K634" s="1" t="s">
        <v>1199</v>
      </c>
      <c r="L634" s="1" t="s">
        <v>24</v>
      </c>
      <c r="M634" s="1" t="s">
        <v>1341</v>
      </c>
      <c r="N634" s="1" t="s">
        <v>32</v>
      </c>
      <c r="O634" s="1" t="s">
        <v>33</v>
      </c>
      <c r="P634" s="1" t="s">
        <v>34</v>
      </c>
      <c r="Q634" s="1" t="s">
        <v>35</v>
      </c>
      <c r="R634" s="1" t="s">
        <v>81</v>
      </c>
      <c r="S634" s="1" t="s">
        <v>1199</v>
      </c>
      <c r="T634" s="1" t="s">
        <v>37</v>
      </c>
      <c r="U634" s="1" t="s">
        <v>38</v>
      </c>
      <c r="V634" s="1" t="s">
        <v>39</v>
      </c>
    </row>
    <row r="635" spans="1:22" x14ac:dyDescent="0.2">
      <c r="A635" s="7">
        <v>198.18</v>
      </c>
      <c r="B635" s="1" t="s">
        <v>20</v>
      </c>
      <c r="C635" s="1" t="s">
        <v>21</v>
      </c>
      <c r="D635" s="1" t="s">
        <v>22</v>
      </c>
      <c r="E635" s="1" t="s">
        <v>23</v>
      </c>
      <c r="F635" s="1" t="s">
        <v>1197</v>
      </c>
      <c r="G635" s="1" t="s">
        <v>25</v>
      </c>
      <c r="H635" s="1" t="s">
        <v>26</v>
      </c>
      <c r="I635" s="1" t="s">
        <v>1342</v>
      </c>
      <c r="J635" s="1" t="s">
        <v>28</v>
      </c>
      <c r="K635" s="1" t="s">
        <v>1199</v>
      </c>
      <c r="L635" s="1" t="s">
        <v>24</v>
      </c>
      <c r="M635" s="1" t="s">
        <v>1343</v>
      </c>
      <c r="N635" s="1" t="s">
        <v>32</v>
      </c>
      <c r="O635" s="1" t="s">
        <v>33</v>
      </c>
      <c r="P635" s="1" t="s">
        <v>34</v>
      </c>
      <c r="Q635" s="1" t="s">
        <v>35</v>
      </c>
      <c r="R635" s="1" t="s">
        <v>81</v>
      </c>
      <c r="S635" s="1" t="s">
        <v>1199</v>
      </c>
      <c r="T635" s="1" t="s">
        <v>37</v>
      </c>
      <c r="U635" s="1" t="s">
        <v>38</v>
      </c>
      <c r="V635" s="1" t="s">
        <v>39</v>
      </c>
    </row>
    <row r="636" spans="1:22" x14ac:dyDescent="0.2">
      <c r="A636" s="7">
        <v>-198.18</v>
      </c>
      <c r="B636" s="1" t="s">
        <v>20</v>
      </c>
      <c r="C636" s="1" t="s">
        <v>21</v>
      </c>
      <c r="D636" s="1" t="s">
        <v>200</v>
      </c>
      <c r="E636" s="1" t="s">
        <v>23</v>
      </c>
      <c r="F636" s="1" t="s">
        <v>1197</v>
      </c>
      <c r="G636" s="1" t="s">
        <v>25</v>
      </c>
      <c r="H636" s="1" t="s">
        <v>26</v>
      </c>
      <c r="I636" s="1" t="s">
        <v>1344</v>
      </c>
      <c r="J636" s="1" t="s">
        <v>28</v>
      </c>
      <c r="K636" s="1" t="s">
        <v>1199</v>
      </c>
      <c r="L636" s="1" t="s">
        <v>24</v>
      </c>
      <c r="M636" s="1" t="s">
        <v>1345</v>
      </c>
      <c r="N636" s="1" t="s">
        <v>32</v>
      </c>
      <c r="O636" s="1" t="s">
        <v>33</v>
      </c>
      <c r="P636" s="1" t="s">
        <v>34</v>
      </c>
      <c r="Q636" s="1" t="s">
        <v>35</v>
      </c>
      <c r="R636" s="1" t="s">
        <v>36</v>
      </c>
      <c r="S636" s="1" t="s">
        <v>1199</v>
      </c>
      <c r="T636" s="1" t="s">
        <v>37</v>
      </c>
      <c r="U636" s="1" t="s">
        <v>38</v>
      </c>
      <c r="V636" s="1" t="s">
        <v>39</v>
      </c>
    </row>
    <row r="637" spans="1:22" x14ac:dyDescent="0.2">
      <c r="A637" s="7">
        <v>198.18</v>
      </c>
      <c r="B637" s="1" t="s">
        <v>20</v>
      </c>
      <c r="C637" s="1" t="s">
        <v>21</v>
      </c>
      <c r="D637" s="1" t="s">
        <v>22</v>
      </c>
      <c r="E637" s="1" t="s">
        <v>23</v>
      </c>
      <c r="F637" s="1" t="s">
        <v>1197</v>
      </c>
      <c r="G637" s="1" t="s">
        <v>25</v>
      </c>
      <c r="H637" s="1" t="s">
        <v>26</v>
      </c>
      <c r="I637" s="1" t="s">
        <v>1346</v>
      </c>
      <c r="J637" s="1" t="s">
        <v>28</v>
      </c>
      <c r="K637" s="1" t="s">
        <v>1199</v>
      </c>
      <c r="L637" s="1" t="s">
        <v>24</v>
      </c>
      <c r="M637" s="1" t="s">
        <v>1347</v>
      </c>
      <c r="N637" s="1" t="s">
        <v>32</v>
      </c>
      <c r="O637" s="1" t="s">
        <v>33</v>
      </c>
      <c r="P637" s="1" t="s">
        <v>34</v>
      </c>
      <c r="Q637" s="1" t="s">
        <v>35</v>
      </c>
      <c r="R637" s="1" t="s">
        <v>36</v>
      </c>
      <c r="S637" s="1" t="s">
        <v>1199</v>
      </c>
      <c r="T637" s="1" t="s">
        <v>37</v>
      </c>
      <c r="U637" s="1" t="s">
        <v>38</v>
      </c>
      <c r="V637" s="1" t="s">
        <v>39</v>
      </c>
    </row>
    <row r="638" spans="1:22" x14ac:dyDescent="0.2">
      <c r="A638" s="7">
        <v>198.18</v>
      </c>
      <c r="B638" s="1" t="s">
        <v>20</v>
      </c>
      <c r="C638" s="1" t="s">
        <v>21</v>
      </c>
      <c r="D638" s="1" t="s">
        <v>22</v>
      </c>
      <c r="E638" s="1" t="s">
        <v>23</v>
      </c>
      <c r="F638" s="1" t="s">
        <v>1197</v>
      </c>
      <c r="G638" s="1" t="s">
        <v>25</v>
      </c>
      <c r="H638" s="1" t="s">
        <v>26</v>
      </c>
      <c r="I638" s="1" t="s">
        <v>1348</v>
      </c>
      <c r="J638" s="1" t="s">
        <v>136</v>
      </c>
      <c r="K638" s="1" t="s">
        <v>1199</v>
      </c>
      <c r="L638" s="1" t="s">
        <v>24</v>
      </c>
      <c r="M638" s="1" t="s">
        <v>1349</v>
      </c>
      <c r="N638" s="1" t="s">
        <v>32</v>
      </c>
      <c r="O638" s="1" t="s">
        <v>33</v>
      </c>
      <c r="P638" s="1" t="s">
        <v>34</v>
      </c>
      <c r="Q638" s="1" t="s">
        <v>35</v>
      </c>
      <c r="R638" s="1" t="s">
        <v>36</v>
      </c>
      <c r="S638" s="1" t="s">
        <v>1199</v>
      </c>
      <c r="T638" s="1" t="s">
        <v>37</v>
      </c>
      <c r="U638" s="1" t="s">
        <v>38</v>
      </c>
      <c r="V638" s="1" t="s">
        <v>39</v>
      </c>
    </row>
    <row r="639" spans="1:22" x14ac:dyDescent="0.2">
      <c r="A639" s="7">
        <v>198.18</v>
      </c>
      <c r="B639" s="1" t="s">
        <v>20</v>
      </c>
      <c r="C639" s="1" t="s">
        <v>21</v>
      </c>
      <c r="D639" s="1" t="s">
        <v>22</v>
      </c>
      <c r="E639" s="1" t="s">
        <v>23</v>
      </c>
      <c r="F639" s="1" t="s">
        <v>1197</v>
      </c>
      <c r="G639" s="1" t="s">
        <v>25</v>
      </c>
      <c r="H639" s="1" t="s">
        <v>26</v>
      </c>
      <c r="I639" s="1" t="s">
        <v>1350</v>
      </c>
      <c r="J639" s="1" t="s">
        <v>28</v>
      </c>
      <c r="K639" s="1" t="s">
        <v>1199</v>
      </c>
      <c r="L639" s="1" t="s">
        <v>24</v>
      </c>
      <c r="M639" s="1" t="s">
        <v>1351</v>
      </c>
      <c r="N639" s="1" t="s">
        <v>32</v>
      </c>
      <c r="O639" s="1" t="s">
        <v>33</v>
      </c>
      <c r="P639" s="1" t="s">
        <v>34</v>
      </c>
      <c r="Q639" s="1" t="s">
        <v>35</v>
      </c>
      <c r="R639" s="1" t="s">
        <v>36</v>
      </c>
      <c r="S639" s="1" t="s">
        <v>1199</v>
      </c>
      <c r="T639" s="1" t="s">
        <v>37</v>
      </c>
      <c r="U639" s="1" t="s">
        <v>38</v>
      </c>
      <c r="V639" s="1" t="s">
        <v>39</v>
      </c>
    </row>
    <row r="640" spans="1:22" x14ac:dyDescent="0.2">
      <c r="A640" s="7">
        <v>198.18</v>
      </c>
      <c r="B640" s="1" t="s">
        <v>20</v>
      </c>
      <c r="C640" s="1" t="s">
        <v>21</v>
      </c>
      <c r="D640" s="1" t="s">
        <v>22</v>
      </c>
      <c r="E640" s="1" t="s">
        <v>23</v>
      </c>
      <c r="F640" s="1" t="s">
        <v>1197</v>
      </c>
      <c r="G640" s="1" t="s">
        <v>25</v>
      </c>
      <c r="H640" s="1" t="s">
        <v>26</v>
      </c>
      <c r="I640" s="1" t="s">
        <v>1352</v>
      </c>
      <c r="J640" s="1" t="s">
        <v>28</v>
      </c>
      <c r="K640" s="1" t="s">
        <v>1199</v>
      </c>
      <c r="L640" s="1" t="s">
        <v>24</v>
      </c>
      <c r="M640" s="1" t="s">
        <v>1353</v>
      </c>
      <c r="N640" s="1" t="s">
        <v>32</v>
      </c>
      <c r="O640" s="1" t="s">
        <v>33</v>
      </c>
      <c r="P640" s="1" t="s">
        <v>34</v>
      </c>
      <c r="Q640" s="1" t="s">
        <v>35</v>
      </c>
      <c r="R640" s="1" t="s">
        <v>36</v>
      </c>
      <c r="S640" s="1" t="s">
        <v>1199</v>
      </c>
      <c r="T640" s="1" t="s">
        <v>37</v>
      </c>
      <c r="U640" s="1" t="s">
        <v>38</v>
      </c>
      <c r="V640" s="1" t="s">
        <v>39</v>
      </c>
    </row>
    <row r="641" spans="1:22" x14ac:dyDescent="0.2">
      <c r="A641" s="7">
        <v>198.18</v>
      </c>
      <c r="B641" s="1" t="s">
        <v>20</v>
      </c>
      <c r="C641" s="1" t="s">
        <v>21</v>
      </c>
      <c r="D641" s="1" t="s">
        <v>22</v>
      </c>
      <c r="E641" s="1" t="s">
        <v>23</v>
      </c>
      <c r="F641" s="1" t="s">
        <v>1197</v>
      </c>
      <c r="G641" s="1" t="s">
        <v>25</v>
      </c>
      <c r="H641" s="1" t="s">
        <v>26</v>
      </c>
      <c r="I641" s="1" t="s">
        <v>1354</v>
      </c>
      <c r="J641" s="1" t="s">
        <v>28</v>
      </c>
      <c r="K641" s="1" t="s">
        <v>1199</v>
      </c>
      <c r="L641" s="1" t="s">
        <v>24</v>
      </c>
      <c r="M641" s="1" t="s">
        <v>1355</v>
      </c>
      <c r="N641" s="1" t="s">
        <v>32</v>
      </c>
      <c r="O641" s="1" t="s">
        <v>33</v>
      </c>
      <c r="P641" s="1" t="s">
        <v>34</v>
      </c>
      <c r="Q641" s="1" t="s">
        <v>35</v>
      </c>
      <c r="R641" s="1" t="s">
        <v>36</v>
      </c>
      <c r="S641" s="1" t="s">
        <v>1199</v>
      </c>
      <c r="T641" s="1" t="s">
        <v>37</v>
      </c>
      <c r="U641" s="1" t="s">
        <v>38</v>
      </c>
      <c r="V641" s="1" t="s">
        <v>39</v>
      </c>
    </row>
    <row r="642" spans="1:22" x14ac:dyDescent="0.2">
      <c r="A642" s="7">
        <v>198.18</v>
      </c>
      <c r="B642" s="1" t="s">
        <v>20</v>
      </c>
      <c r="C642" s="1" t="s">
        <v>21</v>
      </c>
      <c r="D642" s="1" t="s">
        <v>22</v>
      </c>
      <c r="E642" s="1" t="s">
        <v>23</v>
      </c>
      <c r="F642" s="1" t="s">
        <v>1197</v>
      </c>
      <c r="G642" s="1" t="s">
        <v>25</v>
      </c>
      <c r="H642" s="1" t="s">
        <v>26</v>
      </c>
      <c r="I642" s="1" t="s">
        <v>1356</v>
      </c>
      <c r="J642" s="1" t="s">
        <v>28</v>
      </c>
      <c r="K642" s="1" t="s">
        <v>1199</v>
      </c>
      <c r="L642" s="1" t="s">
        <v>24</v>
      </c>
      <c r="M642" s="1" t="s">
        <v>1357</v>
      </c>
      <c r="N642" s="1" t="s">
        <v>32</v>
      </c>
      <c r="O642" s="1" t="s">
        <v>33</v>
      </c>
      <c r="P642" s="1" t="s">
        <v>34</v>
      </c>
      <c r="Q642" s="1" t="s">
        <v>35</v>
      </c>
      <c r="R642" s="1" t="s">
        <v>36</v>
      </c>
      <c r="S642" s="1" t="s">
        <v>1199</v>
      </c>
      <c r="T642" s="1" t="s">
        <v>37</v>
      </c>
      <c r="U642" s="1" t="s">
        <v>38</v>
      </c>
      <c r="V642" s="1" t="s">
        <v>39</v>
      </c>
    </row>
    <row r="643" spans="1:22" x14ac:dyDescent="0.2">
      <c r="A643" s="7">
        <v>198.18</v>
      </c>
      <c r="B643" s="1" t="s">
        <v>20</v>
      </c>
      <c r="C643" s="1" t="s">
        <v>21</v>
      </c>
      <c r="D643" s="1" t="s">
        <v>22</v>
      </c>
      <c r="E643" s="1" t="s">
        <v>23</v>
      </c>
      <c r="F643" s="1" t="s">
        <v>1197</v>
      </c>
      <c r="G643" s="1" t="s">
        <v>25</v>
      </c>
      <c r="H643" s="1" t="s">
        <v>26</v>
      </c>
      <c r="I643" s="1" t="s">
        <v>1358</v>
      </c>
      <c r="J643" s="1" t="s">
        <v>28</v>
      </c>
      <c r="K643" s="1" t="s">
        <v>1199</v>
      </c>
      <c r="L643" s="1" t="s">
        <v>24</v>
      </c>
      <c r="M643" s="1" t="s">
        <v>1359</v>
      </c>
      <c r="N643" s="1" t="s">
        <v>32</v>
      </c>
      <c r="O643" s="1" t="s">
        <v>33</v>
      </c>
      <c r="P643" s="1" t="s">
        <v>34</v>
      </c>
      <c r="Q643" s="1" t="s">
        <v>35</v>
      </c>
      <c r="R643" s="1" t="s">
        <v>49</v>
      </c>
      <c r="S643" s="1" t="s">
        <v>1199</v>
      </c>
      <c r="T643" s="1" t="s">
        <v>37</v>
      </c>
      <c r="U643" s="1" t="s">
        <v>38</v>
      </c>
      <c r="V643" s="1" t="s">
        <v>39</v>
      </c>
    </row>
    <row r="644" spans="1:22" x14ac:dyDescent="0.2">
      <c r="A644" s="7">
        <v>198.18</v>
      </c>
      <c r="B644" s="1" t="s">
        <v>20</v>
      </c>
      <c r="C644" s="1" t="s">
        <v>21</v>
      </c>
      <c r="D644" s="1" t="s">
        <v>22</v>
      </c>
      <c r="E644" s="1" t="s">
        <v>23</v>
      </c>
      <c r="F644" s="1" t="s">
        <v>1197</v>
      </c>
      <c r="G644" s="1" t="s">
        <v>25</v>
      </c>
      <c r="H644" s="1" t="s">
        <v>26</v>
      </c>
      <c r="I644" s="1" t="s">
        <v>1360</v>
      </c>
      <c r="J644" s="1" t="s">
        <v>28</v>
      </c>
      <c r="K644" s="1" t="s">
        <v>1199</v>
      </c>
      <c r="L644" s="1" t="s">
        <v>24</v>
      </c>
      <c r="M644" s="1" t="s">
        <v>1361</v>
      </c>
      <c r="N644" s="1" t="s">
        <v>32</v>
      </c>
      <c r="O644" s="1" t="s">
        <v>33</v>
      </c>
      <c r="P644" s="1" t="s">
        <v>34</v>
      </c>
      <c r="Q644" s="1" t="s">
        <v>35</v>
      </c>
      <c r="R644" s="1" t="s">
        <v>1045</v>
      </c>
      <c r="S644" s="1" t="s">
        <v>1199</v>
      </c>
      <c r="T644" s="1" t="s">
        <v>37</v>
      </c>
      <c r="U644" s="1" t="s">
        <v>38</v>
      </c>
      <c r="V644" s="1" t="s">
        <v>39</v>
      </c>
    </row>
    <row r="645" spans="1:22" x14ac:dyDescent="0.2">
      <c r="A645" s="7">
        <v>100</v>
      </c>
      <c r="B645" s="1" t="s">
        <v>20</v>
      </c>
      <c r="C645" s="1" t="s">
        <v>1362</v>
      </c>
      <c r="D645" s="1" t="s">
        <v>43</v>
      </c>
      <c r="E645" s="1" t="s">
        <v>1363</v>
      </c>
      <c r="F645" s="1" t="s">
        <v>1364</v>
      </c>
      <c r="G645" s="1" t="s">
        <v>25</v>
      </c>
      <c r="I645" s="1" t="s">
        <v>1365</v>
      </c>
      <c r="J645" s="1" t="s">
        <v>28</v>
      </c>
      <c r="K645" s="1" t="s">
        <v>1199</v>
      </c>
      <c r="L645" s="1" t="s">
        <v>1197</v>
      </c>
      <c r="M645" s="1" t="s">
        <v>1366</v>
      </c>
      <c r="N645" s="1" t="s">
        <v>46</v>
      </c>
      <c r="P645" s="1" t="s">
        <v>1367</v>
      </c>
      <c r="R645" s="1" t="s">
        <v>81</v>
      </c>
      <c r="S645" s="1" t="s">
        <v>1199</v>
      </c>
      <c r="T645" s="1" t="s">
        <v>1368</v>
      </c>
      <c r="U645" s="1" t="s">
        <v>3322</v>
      </c>
      <c r="V645" s="1" t="s">
        <v>39</v>
      </c>
    </row>
    <row r="646" spans="1:22" x14ac:dyDescent="0.2">
      <c r="A646" s="7">
        <v>0</v>
      </c>
      <c r="B646" s="1" t="s">
        <v>20</v>
      </c>
      <c r="D646" s="1" t="s">
        <v>120</v>
      </c>
      <c r="G646" s="1" t="s">
        <v>25</v>
      </c>
      <c r="I646" s="1" t="s">
        <v>1369</v>
      </c>
      <c r="K646" s="1" t="s">
        <v>1199</v>
      </c>
      <c r="L646" s="1" t="s">
        <v>1199</v>
      </c>
      <c r="N646" s="1" t="s">
        <v>32</v>
      </c>
      <c r="R646" s="1" t="s">
        <v>81</v>
      </c>
      <c r="S646" s="1" t="s">
        <v>1199</v>
      </c>
      <c r="V646" s="1" t="s">
        <v>39</v>
      </c>
    </row>
    <row r="647" spans="1:22" x14ac:dyDescent="0.2">
      <c r="A647" s="7">
        <v>0</v>
      </c>
      <c r="B647" s="1" t="s">
        <v>20</v>
      </c>
      <c r="D647" s="1" t="s">
        <v>120</v>
      </c>
      <c r="G647" s="1" t="s">
        <v>25</v>
      </c>
      <c r="I647" s="1" t="s">
        <v>1370</v>
      </c>
      <c r="K647" s="1" t="s">
        <v>1199</v>
      </c>
      <c r="L647" s="1" t="s">
        <v>1199</v>
      </c>
      <c r="N647" s="1" t="s">
        <v>32</v>
      </c>
      <c r="R647" s="1" t="s">
        <v>81</v>
      </c>
      <c r="S647" s="1" t="s">
        <v>1199</v>
      </c>
      <c r="V647" s="1" t="s">
        <v>39</v>
      </c>
    </row>
    <row r="648" spans="1:22" x14ac:dyDescent="0.2">
      <c r="A648" s="7">
        <v>0</v>
      </c>
      <c r="B648" s="1" t="s">
        <v>20</v>
      </c>
      <c r="D648" s="1" t="s">
        <v>120</v>
      </c>
      <c r="G648" s="1" t="s">
        <v>25</v>
      </c>
      <c r="I648" s="1" t="s">
        <v>1371</v>
      </c>
      <c r="K648" s="1" t="s">
        <v>1199</v>
      </c>
      <c r="L648" s="1" t="s">
        <v>1199</v>
      </c>
      <c r="N648" s="1" t="s">
        <v>32</v>
      </c>
      <c r="R648" s="1" t="s">
        <v>81</v>
      </c>
      <c r="S648" s="1" t="s">
        <v>1199</v>
      </c>
      <c r="V648" s="1" t="s">
        <v>39</v>
      </c>
    </row>
    <row r="649" spans="1:22" x14ac:dyDescent="0.2">
      <c r="A649" s="7">
        <v>0</v>
      </c>
      <c r="B649" s="1" t="s">
        <v>20</v>
      </c>
      <c r="D649" s="1" t="s">
        <v>120</v>
      </c>
      <c r="G649" s="1" t="s">
        <v>25</v>
      </c>
      <c r="I649" s="1" t="s">
        <v>1372</v>
      </c>
      <c r="K649" s="1" t="s">
        <v>1199</v>
      </c>
      <c r="L649" s="1" t="s">
        <v>1199</v>
      </c>
      <c r="N649" s="1" t="s">
        <v>32</v>
      </c>
      <c r="R649" s="1" t="s">
        <v>81</v>
      </c>
      <c r="S649" s="1" t="s">
        <v>1199</v>
      </c>
      <c r="V649" s="1" t="s">
        <v>39</v>
      </c>
    </row>
    <row r="650" spans="1:22" x14ac:dyDescent="0.2">
      <c r="A650" s="7">
        <v>100</v>
      </c>
      <c r="B650" s="1" t="s">
        <v>20</v>
      </c>
      <c r="C650" s="1" t="s">
        <v>1362</v>
      </c>
      <c r="D650" s="1" t="s">
        <v>43</v>
      </c>
      <c r="E650" s="1" t="s">
        <v>1363</v>
      </c>
      <c r="F650" s="1" t="s">
        <v>1364</v>
      </c>
      <c r="G650" s="1" t="s">
        <v>25</v>
      </c>
      <c r="I650" s="1" t="s">
        <v>1373</v>
      </c>
      <c r="K650" s="1" t="s">
        <v>1199</v>
      </c>
      <c r="L650" s="1" t="s">
        <v>1197</v>
      </c>
      <c r="M650" s="1" t="s">
        <v>1374</v>
      </c>
      <c r="N650" s="1" t="s">
        <v>46</v>
      </c>
      <c r="P650" s="1" t="s">
        <v>1367</v>
      </c>
      <c r="R650" s="1" t="s">
        <v>81</v>
      </c>
      <c r="S650" s="1" t="s">
        <v>1199</v>
      </c>
      <c r="T650" s="1" t="s">
        <v>1368</v>
      </c>
      <c r="U650" s="1" t="s">
        <v>3322</v>
      </c>
      <c r="V650" s="1" t="s">
        <v>39</v>
      </c>
    </row>
    <row r="651" spans="1:22" x14ac:dyDescent="0.2">
      <c r="A651" s="7">
        <v>0</v>
      </c>
      <c r="B651" s="1" t="s">
        <v>20</v>
      </c>
      <c r="D651" s="1" t="s">
        <v>120</v>
      </c>
      <c r="G651" s="1" t="s">
        <v>25</v>
      </c>
      <c r="I651" s="1" t="s">
        <v>1375</v>
      </c>
      <c r="K651" s="1" t="s">
        <v>1199</v>
      </c>
      <c r="L651" s="1" t="s">
        <v>1199</v>
      </c>
      <c r="N651" s="1" t="s">
        <v>32</v>
      </c>
      <c r="R651" s="1" t="s">
        <v>81</v>
      </c>
      <c r="S651" s="1" t="s">
        <v>1199</v>
      </c>
      <c r="V651" s="1" t="s">
        <v>39</v>
      </c>
    </row>
    <row r="652" spans="1:22" x14ac:dyDescent="0.2">
      <c r="A652" s="7">
        <v>100</v>
      </c>
      <c r="B652" s="1" t="s">
        <v>20</v>
      </c>
      <c r="C652" s="1" t="s">
        <v>1362</v>
      </c>
      <c r="D652" s="1" t="s">
        <v>43</v>
      </c>
      <c r="E652" s="1" t="s">
        <v>1363</v>
      </c>
      <c r="F652" s="1" t="s">
        <v>1364</v>
      </c>
      <c r="G652" s="1" t="s">
        <v>25</v>
      </c>
      <c r="I652" s="1" t="s">
        <v>1376</v>
      </c>
      <c r="J652" s="1" t="s">
        <v>28</v>
      </c>
      <c r="K652" s="1" t="s">
        <v>1199</v>
      </c>
      <c r="L652" s="1" t="s">
        <v>1197</v>
      </c>
      <c r="M652" s="1" t="s">
        <v>1377</v>
      </c>
      <c r="N652" s="1" t="s">
        <v>32</v>
      </c>
      <c r="P652" s="1" t="s">
        <v>1367</v>
      </c>
      <c r="R652" s="1" t="s">
        <v>81</v>
      </c>
      <c r="S652" s="1" t="s">
        <v>1199</v>
      </c>
      <c r="T652" s="1" t="s">
        <v>1368</v>
      </c>
      <c r="U652" s="1" t="s">
        <v>3322</v>
      </c>
      <c r="V652" s="1" t="s">
        <v>39</v>
      </c>
    </row>
    <row r="653" spans="1:22" x14ac:dyDescent="0.2">
      <c r="A653" s="7">
        <v>100</v>
      </c>
      <c r="B653" s="1" t="s">
        <v>20</v>
      </c>
      <c r="C653" s="1" t="s">
        <v>1362</v>
      </c>
      <c r="D653" s="1" t="s">
        <v>43</v>
      </c>
      <c r="E653" s="1" t="s">
        <v>1363</v>
      </c>
      <c r="F653" s="1" t="s">
        <v>1364</v>
      </c>
      <c r="G653" s="1" t="s">
        <v>25</v>
      </c>
      <c r="I653" s="1" t="s">
        <v>1378</v>
      </c>
      <c r="J653" s="1" t="s">
        <v>28</v>
      </c>
      <c r="K653" s="1" t="s">
        <v>1199</v>
      </c>
      <c r="L653" s="1" t="s">
        <v>1197</v>
      </c>
      <c r="M653" s="1" t="s">
        <v>1379</v>
      </c>
      <c r="N653" s="1" t="s">
        <v>32</v>
      </c>
      <c r="P653" s="1" t="s">
        <v>1367</v>
      </c>
      <c r="R653" s="1" t="s">
        <v>1045</v>
      </c>
      <c r="S653" s="1" t="s">
        <v>1199</v>
      </c>
      <c r="T653" s="1" t="s">
        <v>1368</v>
      </c>
      <c r="U653" s="1" t="s">
        <v>3322</v>
      </c>
      <c r="V653" s="1" t="s">
        <v>39</v>
      </c>
    </row>
    <row r="654" spans="1:22" x14ac:dyDescent="0.2">
      <c r="A654" s="7">
        <v>0</v>
      </c>
      <c r="B654" s="1" t="s">
        <v>20</v>
      </c>
      <c r="D654" s="1" t="s">
        <v>120</v>
      </c>
      <c r="G654" s="1" t="s">
        <v>25</v>
      </c>
      <c r="I654" s="1" t="s">
        <v>1380</v>
      </c>
      <c r="K654" s="1" t="s">
        <v>1199</v>
      </c>
      <c r="L654" s="1" t="s">
        <v>1199</v>
      </c>
      <c r="N654" s="1" t="s">
        <v>32</v>
      </c>
      <c r="R654" s="1" t="s">
        <v>81</v>
      </c>
      <c r="S654" s="1" t="s">
        <v>1199</v>
      </c>
      <c r="V654" s="1" t="s">
        <v>39</v>
      </c>
    </row>
    <row r="655" spans="1:22" x14ac:dyDescent="0.2">
      <c r="A655" s="7">
        <v>0</v>
      </c>
      <c r="B655" s="1" t="s">
        <v>20</v>
      </c>
      <c r="D655" s="1" t="s">
        <v>120</v>
      </c>
      <c r="G655" s="1" t="s">
        <v>25</v>
      </c>
      <c r="I655" s="1" t="s">
        <v>1381</v>
      </c>
      <c r="K655" s="1" t="s">
        <v>1199</v>
      </c>
      <c r="L655" s="1" t="s">
        <v>1199</v>
      </c>
      <c r="N655" s="1" t="s">
        <v>32</v>
      </c>
      <c r="R655" s="1" t="s">
        <v>81</v>
      </c>
      <c r="S655" s="1" t="s">
        <v>1199</v>
      </c>
      <c r="V655" s="1" t="s">
        <v>39</v>
      </c>
    </row>
    <row r="656" spans="1:22" x14ac:dyDescent="0.2">
      <c r="A656" s="7">
        <v>0</v>
      </c>
      <c r="B656" s="1" t="s">
        <v>20</v>
      </c>
      <c r="D656" s="1" t="s">
        <v>120</v>
      </c>
      <c r="G656" s="1" t="s">
        <v>25</v>
      </c>
      <c r="I656" s="1" t="s">
        <v>1382</v>
      </c>
      <c r="K656" s="1" t="s">
        <v>1199</v>
      </c>
      <c r="L656" s="1" t="s">
        <v>1199</v>
      </c>
      <c r="N656" s="1" t="s">
        <v>32</v>
      </c>
      <c r="R656" s="1" t="s">
        <v>81</v>
      </c>
      <c r="S656" s="1" t="s">
        <v>1199</v>
      </c>
      <c r="V656" s="1" t="s">
        <v>39</v>
      </c>
    </row>
    <row r="657" spans="1:22" x14ac:dyDescent="0.2">
      <c r="A657" s="7">
        <v>198.18</v>
      </c>
      <c r="B657" s="1" t="s">
        <v>20</v>
      </c>
      <c r="C657" s="1" t="s">
        <v>21</v>
      </c>
      <c r="D657" s="1" t="s">
        <v>22</v>
      </c>
      <c r="E657" s="1" t="s">
        <v>23</v>
      </c>
      <c r="F657" s="1" t="s">
        <v>1197</v>
      </c>
      <c r="G657" s="1" t="s">
        <v>25</v>
      </c>
      <c r="H657" s="1" t="s">
        <v>26</v>
      </c>
      <c r="I657" s="1" t="s">
        <v>1383</v>
      </c>
      <c r="J657" s="1" t="s">
        <v>28</v>
      </c>
      <c r="K657" s="1" t="s">
        <v>1199</v>
      </c>
      <c r="L657" s="1" t="s">
        <v>24</v>
      </c>
      <c r="M657" s="1" t="s">
        <v>1384</v>
      </c>
      <c r="N657" s="1" t="s">
        <v>32</v>
      </c>
      <c r="O657" s="1" t="s">
        <v>33</v>
      </c>
      <c r="P657" s="1" t="s">
        <v>34</v>
      </c>
      <c r="Q657" s="1" t="s">
        <v>35</v>
      </c>
      <c r="R657" s="1" t="s">
        <v>1045</v>
      </c>
      <c r="S657" s="1" t="s">
        <v>1199</v>
      </c>
      <c r="T657" s="1" t="s">
        <v>37</v>
      </c>
      <c r="U657" s="1" t="s">
        <v>38</v>
      </c>
      <c r="V657" s="1" t="s">
        <v>39</v>
      </c>
    </row>
    <row r="658" spans="1:22" x14ac:dyDescent="0.2">
      <c r="A658" s="7">
        <v>121.75</v>
      </c>
      <c r="B658" s="1" t="s">
        <v>20</v>
      </c>
      <c r="C658" s="1" t="s">
        <v>21</v>
      </c>
      <c r="D658" s="1" t="s">
        <v>120</v>
      </c>
      <c r="E658" s="1" t="s">
        <v>23</v>
      </c>
      <c r="F658" s="1" t="s">
        <v>1385</v>
      </c>
      <c r="G658" s="1" t="s">
        <v>25</v>
      </c>
      <c r="I658" s="1" t="s">
        <v>1386</v>
      </c>
      <c r="J658" s="1" t="s">
        <v>28</v>
      </c>
      <c r="K658" s="1" t="s">
        <v>1387</v>
      </c>
      <c r="L658" s="1" t="s">
        <v>590</v>
      </c>
      <c r="M658" s="1" t="s">
        <v>1388</v>
      </c>
      <c r="N658" s="1" t="s">
        <v>1091</v>
      </c>
      <c r="O658" s="1" t="s">
        <v>33</v>
      </c>
      <c r="P658" s="1" t="s">
        <v>34</v>
      </c>
      <c r="Q658" s="1" t="s">
        <v>35</v>
      </c>
      <c r="R658" s="1" t="s">
        <v>36</v>
      </c>
      <c r="S658" s="1" t="s">
        <v>1387</v>
      </c>
      <c r="T658" s="1" t="s">
        <v>37</v>
      </c>
      <c r="U658" s="1" t="s">
        <v>38</v>
      </c>
      <c r="V658" s="1" t="s">
        <v>39</v>
      </c>
    </row>
    <row r="659" spans="1:22" x14ac:dyDescent="0.2">
      <c r="A659" s="7">
        <v>90</v>
      </c>
      <c r="B659" s="1" t="s">
        <v>20</v>
      </c>
      <c r="C659" s="1" t="s">
        <v>21</v>
      </c>
      <c r="D659" s="1" t="s">
        <v>243</v>
      </c>
      <c r="E659" s="1" t="s">
        <v>23</v>
      </c>
      <c r="F659" s="1" t="s">
        <v>1385</v>
      </c>
      <c r="G659" s="1" t="s">
        <v>25</v>
      </c>
      <c r="H659" s="1" t="s">
        <v>26</v>
      </c>
      <c r="I659" s="1" t="s">
        <v>1389</v>
      </c>
      <c r="J659" s="1" t="s">
        <v>28</v>
      </c>
      <c r="K659" s="1" t="s">
        <v>1387</v>
      </c>
      <c r="L659" s="1" t="s">
        <v>590</v>
      </c>
      <c r="M659" s="1" t="s">
        <v>1390</v>
      </c>
      <c r="N659" s="1" t="s">
        <v>46</v>
      </c>
      <c r="O659" s="1" t="s">
        <v>33</v>
      </c>
      <c r="P659" s="1" t="s">
        <v>34</v>
      </c>
      <c r="Q659" s="1" t="s">
        <v>35</v>
      </c>
      <c r="R659" s="1" t="s">
        <v>36</v>
      </c>
      <c r="S659" s="1" t="s">
        <v>1387</v>
      </c>
      <c r="T659" s="1" t="s">
        <v>37</v>
      </c>
      <c r="U659" s="1" t="s">
        <v>38</v>
      </c>
      <c r="V659" s="1" t="s">
        <v>39</v>
      </c>
    </row>
    <row r="660" spans="1:22" x14ac:dyDescent="0.2">
      <c r="A660" s="7">
        <v>90</v>
      </c>
      <c r="B660" s="1" t="s">
        <v>20</v>
      </c>
      <c r="C660" s="1" t="s">
        <v>21</v>
      </c>
      <c r="D660" s="1" t="s">
        <v>243</v>
      </c>
      <c r="E660" s="1" t="s">
        <v>23</v>
      </c>
      <c r="F660" s="1" t="s">
        <v>1385</v>
      </c>
      <c r="G660" s="1" t="s">
        <v>25</v>
      </c>
      <c r="H660" s="1" t="s">
        <v>26</v>
      </c>
      <c r="I660" s="1" t="s">
        <v>1391</v>
      </c>
      <c r="J660" s="1" t="s">
        <v>28</v>
      </c>
      <c r="K660" s="1" t="s">
        <v>1387</v>
      </c>
      <c r="L660" s="1" t="s">
        <v>590</v>
      </c>
      <c r="M660" s="1" t="s">
        <v>1392</v>
      </c>
      <c r="N660" s="1" t="s">
        <v>46</v>
      </c>
      <c r="O660" s="1" t="s">
        <v>33</v>
      </c>
      <c r="P660" s="1" t="s">
        <v>34</v>
      </c>
      <c r="Q660" s="1" t="s">
        <v>35</v>
      </c>
      <c r="R660" s="1" t="s">
        <v>36</v>
      </c>
      <c r="S660" s="1" t="s">
        <v>1387</v>
      </c>
      <c r="T660" s="1" t="s">
        <v>37</v>
      </c>
      <c r="U660" s="1" t="s">
        <v>38</v>
      </c>
      <c r="V660" s="1" t="s">
        <v>39</v>
      </c>
    </row>
    <row r="661" spans="1:22" x14ac:dyDescent="0.2">
      <c r="A661" s="7">
        <v>214.5</v>
      </c>
      <c r="B661" s="1" t="s">
        <v>20</v>
      </c>
      <c r="C661" s="1" t="s">
        <v>21</v>
      </c>
      <c r="D661" s="1" t="s">
        <v>22</v>
      </c>
      <c r="E661" s="1" t="s">
        <v>23</v>
      </c>
      <c r="F661" s="1" t="s">
        <v>1385</v>
      </c>
      <c r="G661" s="1" t="s">
        <v>25</v>
      </c>
      <c r="H661" s="1" t="s">
        <v>26</v>
      </c>
      <c r="I661" s="1" t="s">
        <v>1393</v>
      </c>
      <c r="J661" s="1" t="s">
        <v>28</v>
      </c>
      <c r="K661" s="1" t="s">
        <v>1387</v>
      </c>
      <c r="L661" s="1" t="s">
        <v>590</v>
      </c>
      <c r="M661" s="1" t="s">
        <v>1394</v>
      </c>
      <c r="N661" s="1" t="s">
        <v>46</v>
      </c>
      <c r="O661" s="1" t="s">
        <v>33</v>
      </c>
      <c r="P661" s="1" t="s">
        <v>34</v>
      </c>
      <c r="Q661" s="1" t="s">
        <v>35</v>
      </c>
      <c r="R661" s="1" t="s">
        <v>36</v>
      </c>
      <c r="S661" s="1" t="s">
        <v>1387</v>
      </c>
      <c r="T661" s="1" t="s">
        <v>37</v>
      </c>
      <c r="U661" s="1" t="s">
        <v>38</v>
      </c>
      <c r="V661" s="1" t="s">
        <v>39</v>
      </c>
    </row>
    <row r="662" spans="1:22" x14ac:dyDescent="0.2">
      <c r="A662" s="7">
        <v>107.25</v>
      </c>
      <c r="B662" s="1" t="s">
        <v>20</v>
      </c>
      <c r="C662" s="1" t="s">
        <v>21</v>
      </c>
      <c r="D662" s="1" t="s">
        <v>22</v>
      </c>
      <c r="E662" s="1" t="s">
        <v>23</v>
      </c>
      <c r="F662" s="1" t="s">
        <v>1385</v>
      </c>
      <c r="G662" s="1" t="s">
        <v>25</v>
      </c>
      <c r="H662" s="1" t="s">
        <v>26</v>
      </c>
      <c r="I662" s="1" t="s">
        <v>1395</v>
      </c>
      <c r="J662" s="1" t="s">
        <v>28</v>
      </c>
      <c r="K662" s="1" t="s">
        <v>1387</v>
      </c>
      <c r="L662" s="1" t="s">
        <v>590</v>
      </c>
      <c r="M662" s="1" t="s">
        <v>1396</v>
      </c>
      <c r="N662" s="1" t="s">
        <v>46</v>
      </c>
      <c r="O662" s="1" t="s">
        <v>33</v>
      </c>
      <c r="P662" s="1" t="s">
        <v>34</v>
      </c>
      <c r="Q662" s="1" t="s">
        <v>35</v>
      </c>
      <c r="R662" s="1" t="s">
        <v>36</v>
      </c>
      <c r="S662" s="1" t="s">
        <v>1387</v>
      </c>
      <c r="T662" s="1" t="s">
        <v>37</v>
      </c>
      <c r="U662" s="1" t="s">
        <v>38</v>
      </c>
      <c r="V662" s="1" t="s">
        <v>39</v>
      </c>
    </row>
    <row r="663" spans="1:22" x14ac:dyDescent="0.2">
      <c r="A663" s="7">
        <v>121.75</v>
      </c>
      <c r="B663" s="1" t="s">
        <v>20</v>
      </c>
      <c r="C663" s="1" t="s">
        <v>21</v>
      </c>
      <c r="D663" s="1" t="s">
        <v>22</v>
      </c>
      <c r="E663" s="1" t="s">
        <v>23</v>
      </c>
      <c r="F663" s="1" t="s">
        <v>1385</v>
      </c>
      <c r="G663" s="1" t="s">
        <v>25</v>
      </c>
      <c r="H663" s="1" t="s">
        <v>26</v>
      </c>
      <c r="I663" s="1" t="s">
        <v>1397</v>
      </c>
      <c r="J663" s="1" t="s">
        <v>28</v>
      </c>
      <c r="K663" s="1" t="s">
        <v>1387</v>
      </c>
      <c r="L663" s="1" t="s">
        <v>590</v>
      </c>
      <c r="M663" s="1" t="s">
        <v>1398</v>
      </c>
      <c r="N663" s="1" t="s">
        <v>46</v>
      </c>
      <c r="O663" s="1" t="s">
        <v>33</v>
      </c>
      <c r="P663" s="1" t="s">
        <v>34</v>
      </c>
      <c r="Q663" s="1" t="s">
        <v>35</v>
      </c>
      <c r="R663" s="1" t="s">
        <v>36</v>
      </c>
      <c r="S663" s="1" t="s">
        <v>1387</v>
      </c>
      <c r="T663" s="1" t="s">
        <v>37</v>
      </c>
      <c r="U663" s="1" t="s">
        <v>38</v>
      </c>
      <c r="V663" s="1" t="s">
        <v>39</v>
      </c>
    </row>
    <row r="664" spans="1:22" x14ac:dyDescent="0.2">
      <c r="A664" s="7">
        <v>53.63</v>
      </c>
      <c r="B664" s="1" t="s">
        <v>20</v>
      </c>
      <c r="C664" s="1" t="s">
        <v>21</v>
      </c>
      <c r="D664" s="1" t="s">
        <v>22</v>
      </c>
      <c r="E664" s="1" t="s">
        <v>23</v>
      </c>
      <c r="F664" s="1" t="s">
        <v>1385</v>
      </c>
      <c r="G664" s="1" t="s">
        <v>25</v>
      </c>
      <c r="H664" s="1" t="s">
        <v>26</v>
      </c>
      <c r="I664" s="1" t="s">
        <v>1399</v>
      </c>
      <c r="J664" s="1" t="s">
        <v>28</v>
      </c>
      <c r="K664" s="1" t="s">
        <v>1387</v>
      </c>
      <c r="L664" s="1" t="s">
        <v>590</v>
      </c>
      <c r="M664" s="1" t="s">
        <v>1400</v>
      </c>
      <c r="N664" s="1" t="s">
        <v>46</v>
      </c>
      <c r="O664" s="1" t="s">
        <v>33</v>
      </c>
      <c r="P664" s="1" t="s">
        <v>34</v>
      </c>
      <c r="Q664" s="1" t="s">
        <v>35</v>
      </c>
      <c r="R664" s="1" t="s">
        <v>36</v>
      </c>
      <c r="S664" s="1" t="s">
        <v>1387</v>
      </c>
      <c r="T664" s="1" t="s">
        <v>37</v>
      </c>
      <c r="U664" s="1" t="s">
        <v>38</v>
      </c>
      <c r="V664" s="1" t="s">
        <v>39</v>
      </c>
    </row>
    <row r="665" spans="1:22" x14ac:dyDescent="0.2">
      <c r="A665" s="7">
        <v>243.5</v>
      </c>
      <c r="B665" s="1" t="s">
        <v>20</v>
      </c>
      <c r="C665" s="1" t="s">
        <v>21</v>
      </c>
      <c r="D665" s="1" t="s">
        <v>96</v>
      </c>
      <c r="E665" s="1" t="s">
        <v>23</v>
      </c>
      <c r="F665" s="1" t="s">
        <v>1385</v>
      </c>
      <c r="G665" s="1" t="s">
        <v>25</v>
      </c>
      <c r="H665" s="1" t="s">
        <v>26</v>
      </c>
      <c r="I665" s="1" t="s">
        <v>1401</v>
      </c>
      <c r="J665" s="1" t="s">
        <v>28</v>
      </c>
      <c r="K665" s="1" t="s">
        <v>1387</v>
      </c>
      <c r="L665" s="1" t="s">
        <v>590</v>
      </c>
      <c r="M665" s="1" t="s">
        <v>1402</v>
      </c>
      <c r="N665" s="1" t="s">
        <v>46</v>
      </c>
      <c r="O665" s="1" t="s">
        <v>33</v>
      </c>
      <c r="P665" s="1" t="s">
        <v>34</v>
      </c>
      <c r="Q665" s="1" t="s">
        <v>35</v>
      </c>
      <c r="R665" s="1" t="s">
        <v>36</v>
      </c>
      <c r="S665" s="1" t="s">
        <v>1387</v>
      </c>
      <c r="T665" s="1" t="s">
        <v>37</v>
      </c>
      <c r="U665" s="1" t="s">
        <v>38</v>
      </c>
      <c r="V665" s="1" t="s">
        <v>39</v>
      </c>
    </row>
    <row r="666" spans="1:22" x14ac:dyDescent="0.2">
      <c r="A666" s="7">
        <v>107.25</v>
      </c>
      <c r="B666" s="1" t="s">
        <v>20</v>
      </c>
      <c r="C666" s="1" t="s">
        <v>21</v>
      </c>
      <c r="D666" s="1" t="s">
        <v>22</v>
      </c>
      <c r="E666" s="1" t="s">
        <v>23</v>
      </c>
      <c r="F666" s="1" t="s">
        <v>1385</v>
      </c>
      <c r="G666" s="1" t="s">
        <v>25</v>
      </c>
      <c r="H666" s="1" t="s">
        <v>26</v>
      </c>
      <c r="I666" s="1" t="s">
        <v>1403</v>
      </c>
      <c r="J666" s="1" t="s">
        <v>28</v>
      </c>
      <c r="K666" s="1" t="s">
        <v>1387</v>
      </c>
      <c r="L666" s="1" t="s">
        <v>590</v>
      </c>
      <c r="M666" s="1" t="s">
        <v>1404</v>
      </c>
      <c r="N666" s="1" t="s">
        <v>46</v>
      </c>
      <c r="O666" s="1" t="s">
        <v>33</v>
      </c>
      <c r="P666" s="1" t="s">
        <v>34</v>
      </c>
      <c r="Q666" s="1" t="s">
        <v>35</v>
      </c>
      <c r="R666" s="1" t="s">
        <v>36</v>
      </c>
      <c r="S666" s="1" t="s">
        <v>1387</v>
      </c>
      <c r="T666" s="1" t="s">
        <v>37</v>
      </c>
      <c r="U666" s="1" t="s">
        <v>38</v>
      </c>
      <c r="V666" s="1" t="s">
        <v>39</v>
      </c>
    </row>
    <row r="667" spans="1:22" x14ac:dyDescent="0.2">
      <c r="A667" s="7">
        <v>243.5</v>
      </c>
      <c r="B667" s="1" t="s">
        <v>20</v>
      </c>
      <c r="C667" s="1" t="s">
        <v>21</v>
      </c>
      <c r="D667" s="1" t="s">
        <v>96</v>
      </c>
      <c r="E667" s="1" t="s">
        <v>23</v>
      </c>
      <c r="F667" s="1" t="s">
        <v>1385</v>
      </c>
      <c r="G667" s="1" t="s">
        <v>25</v>
      </c>
      <c r="H667" s="1" t="s">
        <v>26</v>
      </c>
      <c r="I667" s="1" t="s">
        <v>1405</v>
      </c>
      <c r="J667" s="1" t="s">
        <v>28</v>
      </c>
      <c r="K667" s="1" t="s">
        <v>1387</v>
      </c>
      <c r="L667" s="1" t="s">
        <v>590</v>
      </c>
      <c r="M667" s="1" t="s">
        <v>1406</v>
      </c>
      <c r="N667" s="1" t="s">
        <v>46</v>
      </c>
      <c r="O667" s="1" t="s">
        <v>33</v>
      </c>
      <c r="P667" s="1" t="s">
        <v>34</v>
      </c>
      <c r="Q667" s="1" t="s">
        <v>35</v>
      </c>
      <c r="R667" s="1" t="s">
        <v>36</v>
      </c>
      <c r="S667" s="1" t="s">
        <v>1387</v>
      </c>
      <c r="T667" s="1" t="s">
        <v>37</v>
      </c>
      <c r="U667" s="1" t="s">
        <v>38</v>
      </c>
      <c r="V667" s="1" t="s">
        <v>39</v>
      </c>
    </row>
    <row r="668" spans="1:22" x14ac:dyDescent="0.2">
      <c r="A668" s="7">
        <v>121.75</v>
      </c>
      <c r="B668" s="1" t="s">
        <v>20</v>
      </c>
      <c r="C668" s="1" t="s">
        <v>21</v>
      </c>
      <c r="D668" s="1" t="s">
        <v>68</v>
      </c>
      <c r="E668" s="1" t="s">
        <v>23</v>
      </c>
      <c r="F668" s="1" t="s">
        <v>1385</v>
      </c>
      <c r="G668" s="1" t="s">
        <v>25</v>
      </c>
      <c r="H668" s="1" t="s">
        <v>26</v>
      </c>
      <c r="I668" s="1" t="s">
        <v>1407</v>
      </c>
      <c r="J668" s="1" t="s">
        <v>28</v>
      </c>
      <c r="K668" s="1" t="s">
        <v>1387</v>
      </c>
      <c r="L668" s="1" t="s">
        <v>590</v>
      </c>
      <c r="M668" s="1" t="s">
        <v>1408</v>
      </c>
      <c r="N668" s="1" t="s">
        <v>46</v>
      </c>
      <c r="O668" s="1" t="s">
        <v>33</v>
      </c>
      <c r="P668" s="1" t="s">
        <v>34</v>
      </c>
      <c r="Q668" s="1" t="s">
        <v>35</v>
      </c>
      <c r="R668" s="1" t="s">
        <v>36</v>
      </c>
      <c r="S668" s="1" t="s">
        <v>1387</v>
      </c>
      <c r="T668" s="1" t="s">
        <v>37</v>
      </c>
      <c r="U668" s="1" t="s">
        <v>38</v>
      </c>
      <c r="V668" s="1" t="s">
        <v>39</v>
      </c>
    </row>
    <row r="669" spans="1:22" x14ac:dyDescent="0.2">
      <c r="A669" s="7">
        <v>198.18</v>
      </c>
      <c r="B669" s="1" t="s">
        <v>20</v>
      </c>
      <c r="C669" s="1" t="s">
        <v>21</v>
      </c>
      <c r="D669" s="1" t="s">
        <v>22</v>
      </c>
      <c r="E669" s="1" t="s">
        <v>23</v>
      </c>
      <c r="F669" s="1" t="s">
        <v>1385</v>
      </c>
      <c r="G669" s="1" t="s">
        <v>25</v>
      </c>
      <c r="H669" s="1" t="s">
        <v>26</v>
      </c>
      <c r="I669" s="1" t="s">
        <v>1409</v>
      </c>
      <c r="J669" s="1" t="s">
        <v>136</v>
      </c>
      <c r="K669" s="1" t="s">
        <v>1387</v>
      </c>
      <c r="L669" s="1" t="s">
        <v>590</v>
      </c>
      <c r="M669" s="1" t="s">
        <v>1410</v>
      </c>
      <c r="N669" s="1" t="s">
        <v>32</v>
      </c>
      <c r="O669" s="1" t="s">
        <v>33</v>
      </c>
      <c r="P669" s="1" t="s">
        <v>34</v>
      </c>
      <c r="Q669" s="1" t="s">
        <v>35</v>
      </c>
      <c r="R669" s="1" t="s">
        <v>36</v>
      </c>
      <c r="S669" s="1" t="s">
        <v>1387</v>
      </c>
      <c r="T669" s="1" t="s">
        <v>37</v>
      </c>
      <c r="U669" s="1" t="s">
        <v>38</v>
      </c>
      <c r="V669" s="1" t="s">
        <v>39</v>
      </c>
    </row>
    <row r="670" spans="1:22" x14ac:dyDescent="0.2">
      <c r="A670" s="7">
        <v>198.18</v>
      </c>
      <c r="B670" s="1" t="s">
        <v>20</v>
      </c>
      <c r="C670" s="1" t="s">
        <v>21</v>
      </c>
      <c r="D670" s="1" t="s">
        <v>22</v>
      </c>
      <c r="E670" s="1" t="s">
        <v>23</v>
      </c>
      <c r="F670" s="1" t="s">
        <v>1385</v>
      </c>
      <c r="G670" s="1" t="s">
        <v>25</v>
      </c>
      <c r="H670" s="1" t="s">
        <v>26</v>
      </c>
      <c r="I670" s="1" t="s">
        <v>1411</v>
      </c>
      <c r="J670" s="1" t="s">
        <v>28</v>
      </c>
      <c r="K670" s="1" t="s">
        <v>1387</v>
      </c>
      <c r="L670" s="1" t="s">
        <v>590</v>
      </c>
      <c r="M670" s="1" t="s">
        <v>1412</v>
      </c>
      <c r="N670" s="1" t="s">
        <v>32</v>
      </c>
      <c r="O670" s="1" t="s">
        <v>33</v>
      </c>
      <c r="P670" s="1" t="s">
        <v>34</v>
      </c>
      <c r="Q670" s="1" t="s">
        <v>35</v>
      </c>
      <c r="R670" s="1" t="s">
        <v>36</v>
      </c>
      <c r="S670" s="1" t="s">
        <v>1387</v>
      </c>
      <c r="T670" s="1" t="s">
        <v>37</v>
      </c>
      <c r="U670" s="1" t="s">
        <v>38</v>
      </c>
      <c r="V670" s="1" t="s">
        <v>39</v>
      </c>
    </row>
    <row r="671" spans="1:22" x14ac:dyDescent="0.2">
      <c r="A671" s="7">
        <v>121.75</v>
      </c>
      <c r="B671" s="1" t="s">
        <v>20</v>
      </c>
      <c r="C671" s="1" t="s">
        <v>21</v>
      </c>
      <c r="D671" s="1" t="s">
        <v>120</v>
      </c>
      <c r="E671" s="1" t="s">
        <v>23</v>
      </c>
      <c r="F671" s="1" t="s">
        <v>1385</v>
      </c>
      <c r="G671" s="1" t="s">
        <v>25</v>
      </c>
      <c r="I671" s="1" t="s">
        <v>1413</v>
      </c>
      <c r="J671" s="1" t="s">
        <v>28</v>
      </c>
      <c r="K671" s="1" t="s">
        <v>1387</v>
      </c>
      <c r="L671" s="1" t="s">
        <v>590</v>
      </c>
      <c r="M671" s="1" t="s">
        <v>1414</v>
      </c>
      <c r="N671" s="1" t="s">
        <v>1091</v>
      </c>
      <c r="O671" s="1" t="s">
        <v>33</v>
      </c>
      <c r="P671" s="1" t="s">
        <v>34</v>
      </c>
      <c r="Q671" s="1" t="s">
        <v>35</v>
      </c>
      <c r="R671" s="1" t="s">
        <v>36</v>
      </c>
      <c r="S671" s="1" t="s">
        <v>1387</v>
      </c>
      <c r="T671" s="1" t="s">
        <v>37</v>
      </c>
      <c r="U671" s="1" t="s">
        <v>38</v>
      </c>
      <c r="V671" s="1" t="s">
        <v>39</v>
      </c>
    </row>
    <row r="672" spans="1:22" x14ac:dyDescent="0.2">
      <c r="A672" s="7">
        <v>90</v>
      </c>
      <c r="B672" s="1" t="s">
        <v>20</v>
      </c>
      <c r="C672" s="1" t="s">
        <v>21</v>
      </c>
      <c r="D672" s="1" t="s">
        <v>243</v>
      </c>
      <c r="E672" s="1" t="s">
        <v>23</v>
      </c>
      <c r="F672" s="1" t="s">
        <v>1385</v>
      </c>
      <c r="G672" s="1" t="s">
        <v>25</v>
      </c>
      <c r="H672" s="1" t="s">
        <v>26</v>
      </c>
      <c r="I672" s="1" t="s">
        <v>1415</v>
      </c>
      <c r="J672" s="1" t="s">
        <v>28</v>
      </c>
      <c r="K672" s="1" t="s">
        <v>1387</v>
      </c>
      <c r="L672" s="1" t="s">
        <v>590</v>
      </c>
      <c r="M672" s="1" t="s">
        <v>1416</v>
      </c>
      <c r="N672" s="1" t="s">
        <v>46</v>
      </c>
      <c r="O672" s="1" t="s">
        <v>33</v>
      </c>
      <c r="P672" s="1" t="s">
        <v>34</v>
      </c>
      <c r="Q672" s="1" t="s">
        <v>35</v>
      </c>
      <c r="R672" s="1" t="s">
        <v>36</v>
      </c>
      <c r="S672" s="1" t="s">
        <v>1387</v>
      </c>
      <c r="T672" s="1" t="s">
        <v>37</v>
      </c>
      <c r="U672" s="1" t="s">
        <v>38</v>
      </c>
      <c r="V672" s="1" t="s">
        <v>39</v>
      </c>
    </row>
    <row r="673" spans="1:22" x14ac:dyDescent="0.2">
      <c r="A673" s="7">
        <v>90</v>
      </c>
      <c r="B673" s="1" t="s">
        <v>20</v>
      </c>
      <c r="C673" s="1" t="s">
        <v>21</v>
      </c>
      <c r="D673" s="1" t="s">
        <v>22</v>
      </c>
      <c r="E673" s="1" t="s">
        <v>23</v>
      </c>
      <c r="F673" s="1" t="s">
        <v>1385</v>
      </c>
      <c r="G673" s="1" t="s">
        <v>25</v>
      </c>
      <c r="H673" s="1" t="s">
        <v>26</v>
      </c>
      <c r="I673" s="1" t="s">
        <v>1417</v>
      </c>
      <c r="J673" s="1" t="s">
        <v>28</v>
      </c>
      <c r="K673" s="1" t="s">
        <v>1387</v>
      </c>
      <c r="L673" s="1" t="s">
        <v>590</v>
      </c>
      <c r="M673" s="1" t="s">
        <v>1418</v>
      </c>
      <c r="N673" s="1" t="s">
        <v>46</v>
      </c>
      <c r="O673" s="1" t="s">
        <v>33</v>
      </c>
      <c r="P673" s="1" t="s">
        <v>34</v>
      </c>
      <c r="Q673" s="1" t="s">
        <v>35</v>
      </c>
      <c r="R673" s="1" t="s">
        <v>81</v>
      </c>
      <c r="S673" s="1" t="s">
        <v>1387</v>
      </c>
      <c r="T673" s="1" t="s">
        <v>37</v>
      </c>
      <c r="U673" s="1" t="s">
        <v>38</v>
      </c>
      <c r="V673" s="1" t="s">
        <v>39</v>
      </c>
    </row>
    <row r="674" spans="1:22" x14ac:dyDescent="0.2">
      <c r="A674" s="7">
        <v>243.5</v>
      </c>
      <c r="B674" s="1" t="s">
        <v>20</v>
      </c>
      <c r="C674" s="1" t="s">
        <v>21</v>
      </c>
      <c r="D674" s="1" t="s">
        <v>96</v>
      </c>
      <c r="E674" s="1" t="s">
        <v>23</v>
      </c>
      <c r="F674" s="1" t="s">
        <v>1385</v>
      </c>
      <c r="G674" s="1" t="s">
        <v>25</v>
      </c>
      <c r="H674" s="1" t="s">
        <v>26</v>
      </c>
      <c r="I674" s="1" t="s">
        <v>1419</v>
      </c>
      <c r="J674" s="1" t="s">
        <v>28</v>
      </c>
      <c r="K674" s="1" t="s">
        <v>1387</v>
      </c>
      <c r="L674" s="1" t="s">
        <v>590</v>
      </c>
      <c r="M674" s="1" t="s">
        <v>1420</v>
      </c>
      <c r="N674" s="1" t="s">
        <v>46</v>
      </c>
      <c r="O674" s="1" t="s">
        <v>33</v>
      </c>
      <c r="P674" s="1" t="s">
        <v>34</v>
      </c>
      <c r="Q674" s="1" t="s">
        <v>35</v>
      </c>
      <c r="R674" s="1" t="s">
        <v>36</v>
      </c>
      <c r="S674" s="1" t="s">
        <v>1387</v>
      </c>
      <c r="T674" s="1" t="s">
        <v>37</v>
      </c>
      <c r="U674" s="1" t="s">
        <v>38</v>
      </c>
      <c r="V674" s="1" t="s">
        <v>39</v>
      </c>
    </row>
    <row r="675" spans="1:22" x14ac:dyDescent="0.2">
      <c r="A675" s="7">
        <v>121.75</v>
      </c>
      <c r="B675" s="1" t="s">
        <v>20</v>
      </c>
      <c r="C675" s="1" t="s">
        <v>21</v>
      </c>
      <c r="D675" s="1" t="s">
        <v>22</v>
      </c>
      <c r="E675" s="1" t="s">
        <v>23</v>
      </c>
      <c r="F675" s="1" t="s">
        <v>1385</v>
      </c>
      <c r="G675" s="1" t="s">
        <v>25</v>
      </c>
      <c r="H675" s="1" t="s">
        <v>26</v>
      </c>
      <c r="I675" s="1" t="s">
        <v>1421</v>
      </c>
      <c r="J675" s="1" t="s">
        <v>28</v>
      </c>
      <c r="K675" s="1" t="s">
        <v>1387</v>
      </c>
      <c r="L675" s="1" t="s">
        <v>590</v>
      </c>
      <c r="M675" s="1" t="s">
        <v>1422</v>
      </c>
      <c r="N675" s="1" t="s">
        <v>46</v>
      </c>
      <c r="O675" s="1" t="s">
        <v>33</v>
      </c>
      <c r="P675" s="1" t="s">
        <v>34</v>
      </c>
      <c r="Q675" s="1" t="s">
        <v>35</v>
      </c>
      <c r="R675" s="1" t="s">
        <v>36</v>
      </c>
      <c r="S675" s="1" t="s">
        <v>1387</v>
      </c>
      <c r="T675" s="1" t="s">
        <v>37</v>
      </c>
      <c r="U675" s="1" t="s">
        <v>38</v>
      </c>
      <c r="V675" s="1" t="s">
        <v>39</v>
      </c>
    </row>
    <row r="676" spans="1:22" x14ac:dyDescent="0.2">
      <c r="A676" s="7">
        <v>107.25</v>
      </c>
      <c r="B676" s="1" t="s">
        <v>20</v>
      </c>
      <c r="C676" s="1" t="s">
        <v>21</v>
      </c>
      <c r="D676" s="1" t="s">
        <v>22</v>
      </c>
      <c r="E676" s="1" t="s">
        <v>23</v>
      </c>
      <c r="F676" s="1" t="s">
        <v>1385</v>
      </c>
      <c r="G676" s="1" t="s">
        <v>25</v>
      </c>
      <c r="H676" s="1" t="s">
        <v>26</v>
      </c>
      <c r="I676" s="1" t="s">
        <v>1423</v>
      </c>
      <c r="J676" s="1" t="s">
        <v>28</v>
      </c>
      <c r="K676" s="1" t="s">
        <v>1387</v>
      </c>
      <c r="L676" s="1" t="s">
        <v>590</v>
      </c>
      <c r="M676" s="1" t="s">
        <v>1424</v>
      </c>
      <c r="N676" s="1" t="s">
        <v>46</v>
      </c>
      <c r="O676" s="1" t="s">
        <v>33</v>
      </c>
      <c r="P676" s="1" t="s">
        <v>34</v>
      </c>
      <c r="Q676" s="1" t="s">
        <v>35</v>
      </c>
      <c r="R676" s="1" t="s">
        <v>36</v>
      </c>
      <c r="S676" s="1" t="s">
        <v>1387</v>
      </c>
      <c r="T676" s="1" t="s">
        <v>37</v>
      </c>
      <c r="U676" s="1" t="s">
        <v>38</v>
      </c>
      <c r="V676" s="1" t="s">
        <v>39</v>
      </c>
    </row>
    <row r="677" spans="1:22" x14ac:dyDescent="0.2">
      <c r="A677" s="7">
        <v>53.63</v>
      </c>
      <c r="B677" s="1" t="s">
        <v>20</v>
      </c>
      <c r="C677" s="1" t="s">
        <v>21</v>
      </c>
      <c r="D677" s="1" t="s">
        <v>22</v>
      </c>
      <c r="E677" s="1" t="s">
        <v>23</v>
      </c>
      <c r="F677" s="1" t="s">
        <v>1385</v>
      </c>
      <c r="G677" s="1" t="s">
        <v>25</v>
      </c>
      <c r="H677" s="1" t="s">
        <v>26</v>
      </c>
      <c r="I677" s="1" t="s">
        <v>1425</v>
      </c>
      <c r="J677" s="1" t="s">
        <v>28</v>
      </c>
      <c r="K677" s="1" t="s">
        <v>1387</v>
      </c>
      <c r="L677" s="1" t="s">
        <v>590</v>
      </c>
      <c r="M677" s="1" t="s">
        <v>1426</v>
      </c>
      <c r="N677" s="1" t="s">
        <v>46</v>
      </c>
      <c r="O677" s="1" t="s">
        <v>33</v>
      </c>
      <c r="P677" s="1" t="s">
        <v>34</v>
      </c>
      <c r="Q677" s="1" t="s">
        <v>35</v>
      </c>
      <c r="R677" s="1" t="s">
        <v>36</v>
      </c>
      <c r="S677" s="1" t="s">
        <v>1387</v>
      </c>
      <c r="T677" s="1" t="s">
        <v>37</v>
      </c>
      <c r="U677" s="1" t="s">
        <v>38</v>
      </c>
      <c r="V677" s="1" t="s">
        <v>39</v>
      </c>
    </row>
    <row r="678" spans="1:22" x14ac:dyDescent="0.2">
      <c r="A678" s="7">
        <v>107.25</v>
      </c>
      <c r="B678" s="1" t="s">
        <v>20</v>
      </c>
      <c r="C678" s="1" t="s">
        <v>21</v>
      </c>
      <c r="D678" s="1" t="s">
        <v>22</v>
      </c>
      <c r="E678" s="1" t="s">
        <v>23</v>
      </c>
      <c r="F678" s="1" t="s">
        <v>1385</v>
      </c>
      <c r="G678" s="1" t="s">
        <v>25</v>
      </c>
      <c r="H678" s="1" t="s">
        <v>26</v>
      </c>
      <c r="I678" s="1" t="s">
        <v>1427</v>
      </c>
      <c r="J678" s="1" t="s">
        <v>28</v>
      </c>
      <c r="K678" s="1" t="s">
        <v>1387</v>
      </c>
      <c r="L678" s="1" t="s">
        <v>590</v>
      </c>
      <c r="M678" s="1" t="s">
        <v>1428</v>
      </c>
      <c r="N678" s="1" t="s">
        <v>46</v>
      </c>
      <c r="O678" s="1" t="s">
        <v>33</v>
      </c>
      <c r="P678" s="1" t="s">
        <v>34</v>
      </c>
      <c r="Q678" s="1" t="s">
        <v>35</v>
      </c>
      <c r="R678" s="1" t="s">
        <v>36</v>
      </c>
      <c r="S678" s="1" t="s">
        <v>1387</v>
      </c>
      <c r="T678" s="1" t="s">
        <v>37</v>
      </c>
      <c r="U678" s="1" t="s">
        <v>38</v>
      </c>
      <c r="V678" s="1" t="s">
        <v>39</v>
      </c>
    </row>
    <row r="679" spans="1:22" x14ac:dyDescent="0.2">
      <c r="A679" s="7">
        <v>214.5</v>
      </c>
      <c r="B679" s="1" t="s">
        <v>20</v>
      </c>
      <c r="C679" s="1" t="s">
        <v>21</v>
      </c>
      <c r="D679" s="1" t="s">
        <v>22</v>
      </c>
      <c r="E679" s="1" t="s">
        <v>23</v>
      </c>
      <c r="F679" s="1" t="s">
        <v>1385</v>
      </c>
      <c r="G679" s="1" t="s">
        <v>25</v>
      </c>
      <c r="H679" s="1" t="s">
        <v>26</v>
      </c>
      <c r="I679" s="1" t="s">
        <v>1429</v>
      </c>
      <c r="J679" s="1" t="s">
        <v>28</v>
      </c>
      <c r="K679" s="1" t="s">
        <v>1387</v>
      </c>
      <c r="L679" s="1" t="s">
        <v>590</v>
      </c>
      <c r="M679" s="1" t="s">
        <v>1430</v>
      </c>
      <c r="N679" s="1" t="s">
        <v>46</v>
      </c>
      <c r="O679" s="1" t="s">
        <v>33</v>
      </c>
      <c r="P679" s="1" t="s">
        <v>34</v>
      </c>
      <c r="Q679" s="1" t="s">
        <v>35</v>
      </c>
      <c r="R679" s="1" t="s">
        <v>36</v>
      </c>
      <c r="S679" s="1" t="s">
        <v>1387</v>
      </c>
      <c r="T679" s="1" t="s">
        <v>37</v>
      </c>
      <c r="U679" s="1" t="s">
        <v>38</v>
      </c>
      <c r="V679" s="1" t="s">
        <v>39</v>
      </c>
    </row>
    <row r="680" spans="1:22" x14ac:dyDescent="0.2">
      <c r="A680" s="7">
        <v>243.5</v>
      </c>
      <c r="B680" s="1" t="s">
        <v>20</v>
      </c>
      <c r="C680" s="1" t="s">
        <v>21</v>
      </c>
      <c r="D680" s="1" t="s">
        <v>22</v>
      </c>
      <c r="E680" s="1" t="s">
        <v>23</v>
      </c>
      <c r="F680" s="1" t="s">
        <v>1385</v>
      </c>
      <c r="G680" s="1" t="s">
        <v>25</v>
      </c>
      <c r="H680" s="1" t="s">
        <v>26</v>
      </c>
      <c r="I680" s="1" t="s">
        <v>1431</v>
      </c>
      <c r="J680" s="1" t="s">
        <v>28</v>
      </c>
      <c r="K680" s="1" t="s">
        <v>1387</v>
      </c>
      <c r="L680" s="1" t="s">
        <v>590</v>
      </c>
      <c r="M680" s="1" t="s">
        <v>1432</v>
      </c>
      <c r="N680" s="1" t="s">
        <v>46</v>
      </c>
      <c r="O680" s="1" t="s">
        <v>33</v>
      </c>
      <c r="P680" s="1" t="s">
        <v>34</v>
      </c>
      <c r="Q680" s="1" t="s">
        <v>35</v>
      </c>
      <c r="R680" s="1" t="s">
        <v>81</v>
      </c>
      <c r="S680" s="1" t="s">
        <v>1387</v>
      </c>
      <c r="T680" s="1" t="s">
        <v>37</v>
      </c>
      <c r="U680" s="1" t="s">
        <v>38</v>
      </c>
      <c r="V680" s="1" t="s">
        <v>39</v>
      </c>
    </row>
    <row r="681" spans="1:22" x14ac:dyDescent="0.2">
      <c r="A681" s="7">
        <v>121.75</v>
      </c>
      <c r="B681" s="1" t="s">
        <v>20</v>
      </c>
      <c r="C681" s="1" t="s">
        <v>21</v>
      </c>
      <c r="D681" s="1" t="s">
        <v>68</v>
      </c>
      <c r="E681" s="1" t="s">
        <v>23</v>
      </c>
      <c r="F681" s="1" t="s">
        <v>1385</v>
      </c>
      <c r="G681" s="1" t="s">
        <v>25</v>
      </c>
      <c r="H681" s="1" t="s">
        <v>26</v>
      </c>
      <c r="I681" s="1" t="s">
        <v>1433</v>
      </c>
      <c r="J681" s="1" t="s">
        <v>28</v>
      </c>
      <c r="K681" s="1" t="s">
        <v>1387</v>
      </c>
      <c r="L681" s="1" t="s">
        <v>590</v>
      </c>
      <c r="M681" s="1" t="s">
        <v>1434</v>
      </c>
      <c r="N681" s="1" t="s">
        <v>46</v>
      </c>
      <c r="O681" s="1" t="s">
        <v>33</v>
      </c>
      <c r="P681" s="1" t="s">
        <v>34</v>
      </c>
      <c r="Q681" s="1" t="s">
        <v>35</v>
      </c>
      <c r="R681" s="1" t="s">
        <v>36</v>
      </c>
      <c r="S681" s="1" t="s">
        <v>1387</v>
      </c>
      <c r="T681" s="1" t="s">
        <v>37</v>
      </c>
      <c r="U681" s="1" t="s">
        <v>38</v>
      </c>
      <c r="V681" s="1" t="s">
        <v>39</v>
      </c>
    </row>
    <row r="682" spans="1:22" x14ac:dyDescent="0.2">
      <c r="A682" s="7">
        <v>198.18</v>
      </c>
      <c r="B682" s="1" t="s">
        <v>20</v>
      </c>
      <c r="C682" s="1" t="s">
        <v>21</v>
      </c>
      <c r="D682" s="1" t="s">
        <v>22</v>
      </c>
      <c r="E682" s="1" t="s">
        <v>23</v>
      </c>
      <c r="F682" s="1" t="s">
        <v>1385</v>
      </c>
      <c r="G682" s="1" t="s">
        <v>25</v>
      </c>
      <c r="H682" s="1" t="s">
        <v>26</v>
      </c>
      <c r="I682" s="1" t="s">
        <v>1435</v>
      </c>
      <c r="J682" s="1" t="s">
        <v>28</v>
      </c>
      <c r="K682" s="1" t="s">
        <v>1387</v>
      </c>
      <c r="L682" s="1" t="s">
        <v>590</v>
      </c>
      <c r="M682" s="1" t="s">
        <v>1436</v>
      </c>
      <c r="N682" s="1" t="s">
        <v>32</v>
      </c>
      <c r="O682" s="1" t="s">
        <v>33</v>
      </c>
      <c r="P682" s="1" t="s">
        <v>34</v>
      </c>
      <c r="Q682" s="1" t="s">
        <v>35</v>
      </c>
      <c r="R682" s="1" t="s">
        <v>49</v>
      </c>
      <c r="S682" s="1" t="s">
        <v>1387</v>
      </c>
      <c r="T682" s="1" t="s">
        <v>37</v>
      </c>
      <c r="U682" s="1" t="s">
        <v>38</v>
      </c>
      <c r="V682" s="1" t="s">
        <v>39</v>
      </c>
    </row>
    <row r="683" spans="1:22" x14ac:dyDescent="0.2">
      <c r="A683" s="7">
        <v>198.18</v>
      </c>
      <c r="B683" s="1" t="s">
        <v>20</v>
      </c>
      <c r="C683" s="1" t="s">
        <v>21</v>
      </c>
      <c r="D683" s="1" t="s">
        <v>22</v>
      </c>
      <c r="E683" s="1" t="s">
        <v>23</v>
      </c>
      <c r="F683" s="1" t="s">
        <v>1385</v>
      </c>
      <c r="G683" s="1" t="s">
        <v>25</v>
      </c>
      <c r="H683" s="1" t="s">
        <v>26</v>
      </c>
      <c r="I683" s="1" t="s">
        <v>1437</v>
      </c>
      <c r="J683" s="1" t="s">
        <v>136</v>
      </c>
      <c r="K683" s="1" t="s">
        <v>1387</v>
      </c>
      <c r="L683" s="1" t="s">
        <v>590</v>
      </c>
      <c r="M683" s="1" t="s">
        <v>1438</v>
      </c>
      <c r="N683" s="1" t="s">
        <v>32</v>
      </c>
      <c r="O683" s="1" t="s">
        <v>33</v>
      </c>
      <c r="P683" s="1" t="s">
        <v>34</v>
      </c>
      <c r="Q683" s="1" t="s">
        <v>35</v>
      </c>
      <c r="R683" s="1" t="s">
        <v>36</v>
      </c>
      <c r="S683" s="1" t="s">
        <v>1387</v>
      </c>
      <c r="T683" s="1" t="s">
        <v>37</v>
      </c>
      <c r="U683" s="1" t="s">
        <v>38</v>
      </c>
      <c r="V683" s="1" t="s">
        <v>39</v>
      </c>
    </row>
    <row r="684" spans="1:22" x14ac:dyDescent="0.2">
      <c r="A684" s="7">
        <v>0</v>
      </c>
      <c r="B684" s="1" t="s">
        <v>20</v>
      </c>
      <c r="C684" s="1" t="s">
        <v>1362</v>
      </c>
      <c r="D684" s="1" t="s">
        <v>120</v>
      </c>
      <c r="E684" s="1" t="s">
        <v>1363</v>
      </c>
      <c r="F684" s="1" t="s">
        <v>1439</v>
      </c>
      <c r="G684" s="1" t="s">
        <v>25</v>
      </c>
      <c r="I684" s="1" t="s">
        <v>1440</v>
      </c>
      <c r="K684" s="1" t="s">
        <v>1387</v>
      </c>
      <c r="L684" s="1" t="s">
        <v>1385</v>
      </c>
      <c r="N684" s="1" t="s">
        <v>46</v>
      </c>
      <c r="P684" s="1" t="s">
        <v>1367</v>
      </c>
      <c r="R684" s="1" t="s">
        <v>81</v>
      </c>
      <c r="S684" s="1" t="s">
        <v>1387</v>
      </c>
      <c r="T684" s="1" t="s">
        <v>1368</v>
      </c>
      <c r="U684" s="1" t="s">
        <v>3322</v>
      </c>
      <c r="V684" s="1" t="s">
        <v>39</v>
      </c>
    </row>
    <row r="685" spans="1:22" x14ac:dyDescent="0.2">
      <c r="A685" s="7">
        <v>243.5</v>
      </c>
      <c r="B685" s="1" t="s">
        <v>20</v>
      </c>
      <c r="C685" s="1" t="s">
        <v>21</v>
      </c>
      <c r="D685" s="1" t="s">
        <v>22</v>
      </c>
      <c r="E685" s="1" t="s">
        <v>23</v>
      </c>
      <c r="F685" s="1" t="s">
        <v>1385</v>
      </c>
      <c r="G685" s="1" t="s">
        <v>25</v>
      </c>
      <c r="H685" s="1" t="s">
        <v>26</v>
      </c>
      <c r="I685" s="1" t="s">
        <v>1441</v>
      </c>
      <c r="J685" s="1" t="s">
        <v>28</v>
      </c>
      <c r="K685" s="1" t="s">
        <v>1387</v>
      </c>
      <c r="L685" s="1" t="s">
        <v>590</v>
      </c>
      <c r="M685" s="1" t="s">
        <v>1442</v>
      </c>
      <c r="N685" s="1" t="s">
        <v>46</v>
      </c>
      <c r="O685" s="1" t="s">
        <v>33</v>
      </c>
      <c r="P685" s="1" t="s">
        <v>34</v>
      </c>
      <c r="Q685" s="1" t="s">
        <v>35</v>
      </c>
      <c r="R685" s="1" t="s">
        <v>81</v>
      </c>
      <c r="S685" s="1" t="s">
        <v>1387</v>
      </c>
      <c r="T685" s="1" t="s">
        <v>37</v>
      </c>
      <c r="U685" s="1" t="s">
        <v>38</v>
      </c>
      <c r="V685" s="1" t="s">
        <v>39</v>
      </c>
    </row>
    <row r="686" spans="1:22" x14ac:dyDescent="0.2">
      <c r="A686" s="7">
        <v>198.18</v>
      </c>
      <c r="B686" s="1" t="s">
        <v>20</v>
      </c>
      <c r="C686" s="1" t="s">
        <v>21</v>
      </c>
      <c r="D686" s="1" t="s">
        <v>22</v>
      </c>
      <c r="E686" s="1" t="s">
        <v>23</v>
      </c>
      <c r="F686" s="1" t="s">
        <v>1385</v>
      </c>
      <c r="G686" s="1" t="s">
        <v>25</v>
      </c>
      <c r="H686" s="1" t="s">
        <v>26</v>
      </c>
      <c r="I686" s="1" t="s">
        <v>1443</v>
      </c>
      <c r="J686" s="1" t="s">
        <v>28</v>
      </c>
      <c r="K686" s="1" t="s">
        <v>1387</v>
      </c>
      <c r="L686" s="1" t="s">
        <v>590</v>
      </c>
      <c r="M686" s="1" t="s">
        <v>1444</v>
      </c>
      <c r="N686" s="1" t="s">
        <v>46</v>
      </c>
      <c r="O686" s="1" t="s">
        <v>33</v>
      </c>
      <c r="P686" s="1" t="s">
        <v>34</v>
      </c>
      <c r="Q686" s="1" t="s">
        <v>35</v>
      </c>
      <c r="R686" s="1" t="s">
        <v>81</v>
      </c>
      <c r="S686" s="1" t="s">
        <v>1387</v>
      </c>
      <c r="T686" s="1" t="s">
        <v>37</v>
      </c>
      <c r="U686" s="1" t="s">
        <v>38</v>
      </c>
      <c r="V686" s="1" t="s">
        <v>39</v>
      </c>
    </row>
    <row r="687" spans="1:22" x14ac:dyDescent="0.2">
      <c r="A687" s="7">
        <v>198.18</v>
      </c>
      <c r="B687" s="1" t="s">
        <v>20</v>
      </c>
      <c r="C687" s="1" t="s">
        <v>21</v>
      </c>
      <c r="D687" s="1" t="s">
        <v>22</v>
      </c>
      <c r="E687" s="1" t="s">
        <v>23</v>
      </c>
      <c r="F687" s="1" t="s">
        <v>1385</v>
      </c>
      <c r="G687" s="1" t="s">
        <v>25</v>
      </c>
      <c r="H687" s="1" t="s">
        <v>26</v>
      </c>
      <c r="I687" s="1" t="s">
        <v>1445</v>
      </c>
      <c r="J687" s="1" t="s">
        <v>28</v>
      </c>
      <c r="K687" s="1" t="s">
        <v>1387</v>
      </c>
      <c r="L687" s="1" t="s">
        <v>590</v>
      </c>
      <c r="M687" s="1" t="s">
        <v>1446</v>
      </c>
      <c r="N687" s="1" t="s">
        <v>46</v>
      </c>
      <c r="O687" s="1" t="s">
        <v>33</v>
      </c>
      <c r="P687" s="1" t="s">
        <v>34</v>
      </c>
      <c r="Q687" s="1" t="s">
        <v>35</v>
      </c>
      <c r="R687" s="1" t="s">
        <v>81</v>
      </c>
      <c r="S687" s="1" t="s">
        <v>1387</v>
      </c>
      <c r="T687" s="1" t="s">
        <v>37</v>
      </c>
      <c r="U687" s="1" t="s">
        <v>38</v>
      </c>
      <c r="V687" s="1" t="s">
        <v>39</v>
      </c>
    </row>
    <row r="688" spans="1:22" x14ac:dyDescent="0.2">
      <c r="A688" s="7">
        <v>243.5</v>
      </c>
      <c r="B688" s="1" t="s">
        <v>20</v>
      </c>
      <c r="C688" s="1" t="s">
        <v>21</v>
      </c>
      <c r="D688" s="1" t="s">
        <v>22</v>
      </c>
      <c r="E688" s="1" t="s">
        <v>23</v>
      </c>
      <c r="F688" s="1" t="s">
        <v>1385</v>
      </c>
      <c r="G688" s="1" t="s">
        <v>25</v>
      </c>
      <c r="H688" s="1" t="s">
        <v>26</v>
      </c>
      <c r="I688" s="1" t="s">
        <v>1447</v>
      </c>
      <c r="J688" s="1" t="s">
        <v>28</v>
      </c>
      <c r="K688" s="1" t="s">
        <v>1387</v>
      </c>
      <c r="L688" s="1" t="s">
        <v>590</v>
      </c>
      <c r="M688" s="1" t="s">
        <v>1448</v>
      </c>
      <c r="N688" s="1" t="s">
        <v>46</v>
      </c>
      <c r="O688" s="1" t="s">
        <v>33</v>
      </c>
      <c r="P688" s="1" t="s">
        <v>34</v>
      </c>
      <c r="Q688" s="1" t="s">
        <v>35</v>
      </c>
      <c r="R688" s="1" t="s">
        <v>81</v>
      </c>
      <c r="S688" s="1" t="s">
        <v>1387</v>
      </c>
      <c r="T688" s="1" t="s">
        <v>37</v>
      </c>
      <c r="U688" s="1" t="s">
        <v>38</v>
      </c>
      <c r="V688" s="1" t="s">
        <v>39</v>
      </c>
    </row>
    <row r="689" spans="1:22" x14ac:dyDescent="0.2">
      <c r="A689" s="7">
        <v>198.18</v>
      </c>
      <c r="B689" s="1" t="s">
        <v>20</v>
      </c>
      <c r="C689" s="1" t="s">
        <v>21</v>
      </c>
      <c r="D689" s="1" t="s">
        <v>22</v>
      </c>
      <c r="E689" s="1" t="s">
        <v>23</v>
      </c>
      <c r="F689" s="1" t="s">
        <v>1385</v>
      </c>
      <c r="G689" s="1" t="s">
        <v>25</v>
      </c>
      <c r="H689" s="1" t="s">
        <v>26</v>
      </c>
      <c r="I689" s="1" t="s">
        <v>1449</v>
      </c>
      <c r="J689" s="1" t="s">
        <v>28</v>
      </c>
      <c r="K689" s="1" t="s">
        <v>1387</v>
      </c>
      <c r="L689" s="1" t="s">
        <v>590</v>
      </c>
      <c r="M689" s="1" t="s">
        <v>1450</v>
      </c>
      <c r="N689" s="1" t="s">
        <v>46</v>
      </c>
      <c r="O689" s="1" t="s">
        <v>33</v>
      </c>
      <c r="P689" s="1" t="s">
        <v>34</v>
      </c>
      <c r="Q689" s="1" t="s">
        <v>35</v>
      </c>
      <c r="R689" s="1" t="s">
        <v>81</v>
      </c>
      <c r="S689" s="1" t="s">
        <v>1387</v>
      </c>
      <c r="T689" s="1" t="s">
        <v>37</v>
      </c>
      <c r="U689" s="1" t="s">
        <v>38</v>
      </c>
      <c r="V689" s="1" t="s">
        <v>39</v>
      </c>
    </row>
    <row r="690" spans="1:22" x14ac:dyDescent="0.2">
      <c r="A690" s="7">
        <v>198.18</v>
      </c>
      <c r="B690" s="1" t="s">
        <v>20</v>
      </c>
      <c r="C690" s="1" t="s">
        <v>21</v>
      </c>
      <c r="D690" s="1" t="s">
        <v>22</v>
      </c>
      <c r="E690" s="1" t="s">
        <v>23</v>
      </c>
      <c r="F690" s="1" t="s">
        <v>1385</v>
      </c>
      <c r="G690" s="1" t="s">
        <v>25</v>
      </c>
      <c r="H690" s="1" t="s">
        <v>26</v>
      </c>
      <c r="I690" s="1" t="s">
        <v>1451</v>
      </c>
      <c r="J690" s="1" t="s">
        <v>28</v>
      </c>
      <c r="K690" s="1" t="s">
        <v>1387</v>
      </c>
      <c r="L690" s="1" t="s">
        <v>590</v>
      </c>
      <c r="M690" s="1" t="s">
        <v>1452</v>
      </c>
      <c r="N690" s="1" t="s">
        <v>46</v>
      </c>
      <c r="O690" s="1" t="s">
        <v>33</v>
      </c>
      <c r="P690" s="1" t="s">
        <v>34</v>
      </c>
      <c r="Q690" s="1" t="s">
        <v>35</v>
      </c>
      <c r="R690" s="1" t="s">
        <v>81</v>
      </c>
      <c r="S690" s="1" t="s">
        <v>1387</v>
      </c>
      <c r="T690" s="1" t="s">
        <v>37</v>
      </c>
      <c r="U690" s="1" t="s">
        <v>38</v>
      </c>
      <c r="V690" s="1" t="s">
        <v>39</v>
      </c>
    </row>
    <row r="691" spans="1:22" x14ac:dyDescent="0.2">
      <c r="A691" s="7">
        <v>121.75</v>
      </c>
      <c r="B691" s="1" t="s">
        <v>20</v>
      </c>
      <c r="C691" s="1" t="s">
        <v>21</v>
      </c>
      <c r="D691" s="1" t="s">
        <v>22</v>
      </c>
      <c r="E691" s="1" t="s">
        <v>23</v>
      </c>
      <c r="F691" s="1" t="s">
        <v>1385</v>
      </c>
      <c r="G691" s="1" t="s">
        <v>25</v>
      </c>
      <c r="H691" s="1" t="s">
        <v>26</v>
      </c>
      <c r="I691" s="1" t="s">
        <v>1453</v>
      </c>
      <c r="J691" s="1" t="s">
        <v>28</v>
      </c>
      <c r="K691" s="1" t="s">
        <v>1387</v>
      </c>
      <c r="L691" s="1" t="s">
        <v>590</v>
      </c>
      <c r="M691" s="1" t="s">
        <v>1454</v>
      </c>
      <c r="N691" s="1" t="s">
        <v>46</v>
      </c>
      <c r="O691" s="1" t="s">
        <v>33</v>
      </c>
      <c r="P691" s="1" t="s">
        <v>34</v>
      </c>
      <c r="Q691" s="1" t="s">
        <v>35</v>
      </c>
      <c r="R691" s="1" t="s">
        <v>81</v>
      </c>
      <c r="S691" s="1" t="s">
        <v>1387</v>
      </c>
      <c r="T691" s="1" t="s">
        <v>37</v>
      </c>
      <c r="U691" s="1" t="s">
        <v>38</v>
      </c>
      <c r="V691" s="1" t="s">
        <v>39</v>
      </c>
    </row>
    <row r="692" spans="1:22" x14ac:dyDescent="0.2">
      <c r="A692" s="7">
        <v>198.18</v>
      </c>
      <c r="B692" s="1" t="s">
        <v>20</v>
      </c>
      <c r="C692" s="1" t="s">
        <v>21</v>
      </c>
      <c r="D692" s="1" t="s">
        <v>22</v>
      </c>
      <c r="E692" s="1" t="s">
        <v>23</v>
      </c>
      <c r="F692" s="1" t="s">
        <v>1385</v>
      </c>
      <c r="G692" s="1" t="s">
        <v>25</v>
      </c>
      <c r="H692" s="1" t="s">
        <v>26</v>
      </c>
      <c r="I692" s="1" t="s">
        <v>1455</v>
      </c>
      <c r="J692" s="1" t="s">
        <v>28</v>
      </c>
      <c r="K692" s="1" t="s">
        <v>1387</v>
      </c>
      <c r="L692" s="1" t="s">
        <v>590</v>
      </c>
      <c r="M692" s="1" t="s">
        <v>1456</v>
      </c>
      <c r="N692" s="1" t="s">
        <v>46</v>
      </c>
      <c r="O692" s="1" t="s">
        <v>33</v>
      </c>
      <c r="P692" s="1" t="s">
        <v>34</v>
      </c>
      <c r="Q692" s="1" t="s">
        <v>35</v>
      </c>
      <c r="R692" s="1" t="s">
        <v>81</v>
      </c>
      <c r="S692" s="1" t="s">
        <v>1387</v>
      </c>
      <c r="T692" s="1" t="s">
        <v>37</v>
      </c>
      <c r="U692" s="1" t="s">
        <v>38</v>
      </c>
      <c r="V692" s="1" t="s">
        <v>39</v>
      </c>
    </row>
    <row r="693" spans="1:22" x14ac:dyDescent="0.2">
      <c r="A693" s="7">
        <v>198.18</v>
      </c>
      <c r="B693" s="1" t="s">
        <v>20</v>
      </c>
      <c r="C693" s="1" t="s">
        <v>21</v>
      </c>
      <c r="D693" s="1" t="s">
        <v>22</v>
      </c>
      <c r="E693" s="1" t="s">
        <v>23</v>
      </c>
      <c r="F693" s="1" t="s">
        <v>1385</v>
      </c>
      <c r="G693" s="1" t="s">
        <v>25</v>
      </c>
      <c r="H693" s="1" t="s">
        <v>26</v>
      </c>
      <c r="I693" s="1" t="s">
        <v>1457</v>
      </c>
      <c r="J693" s="1" t="s">
        <v>136</v>
      </c>
      <c r="K693" s="1" t="s">
        <v>1387</v>
      </c>
      <c r="L693" s="1" t="s">
        <v>590</v>
      </c>
      <c r="M693" s="1" t="s">
        <v>1458</v>
      </c>
      <c r="N693" s="1" t="s">
        <v>32</v>
      </c>
      <c r="O693" s="1" t="s">
        <v>33</v>
      </c>
      <c r="P693" s="1" t="s">
        <v>34</v>
      </c>
      <c r="Q693" s="1" t="s">
        <v>35</v>
      </c>
      <c r="R693" s="1" t="s">
        <v>36</v>
      </c>
      <c r="S693" s="1" t="s">
        <v>1387</v>
      </c>
      <c r="T693" s="1" t="s">
        <v>37</v>
      </c>
      <c r="U693" s="1" t="s">
        <v>38</v>
      </c>
      <c r="V693" s="1" t="s">
        <v>39</v>
      </c>
    </row>
    <row r="694" spans="1:22" x14ac:dyDescent="0.2">
      <c r="A694" s="7">
        <v>198.18</v>
      </c>
      <c r="B694" s="1" t="s">
        <v>20</v>
      </c>
      <c r="C694" s="1" t="s">
        <v>21</v>
      </c>
      <c r="D694" s="1" t="s">
        <v>22</v>
      </c>
      <c r="E694" s="1" t="s">
        <v>23</v>
      </c>
      <c r="F694" s="1" t="s">
        <v>1385</v>
      </c>
      <c r="G694" s="1" t="s">
        <v>25</v>
      </c>
      <c r="H694" s="1" t="s">
        <v>26</v>
      </c>
      <c r="I694" s="1" t="s">
        <v>1459</v>
      </c>
      <c r="J694" s="1" t="s">
        <v>28</v>
      </c>
      <c r="K694" s="1" t="s">
        <v>1387</v>
      </c>
      <c r="L694" s="1" t="s">
        <v>590</v>
      </c>
      <c r="M694" s="1" t="s">
        <v>1460</v>
      </c>
      <c r="N694" s="1" t="s">
        <v>32</v>
      </c>
      <c r="O694" s="1" t="s">
        <v>33</v>
      </c>
      <c r="P694" s="1" t="s">
        <v>34</v>
      </c>
      <c r="Q694" s="1" t="s">
        <v>35</v>
      </c>
      <c r="R694" s="1" t="s">
        <v>193</v>
      </c>
      <c r="S694" s="1" t="s">
        <v>1387</v>
      </c>
      <c r="T694" s="1" t="s">
        <v>37</v>
      </c>
      <c r="U694" s="1" t="s">
        <v>38</v>
      </c>
      <c r="V694" s="1" t="s">
        <v>39</v>
      </c>
    </row>
    <row r="695" spans="1:22" x14ac:dyDescent="0.2">
      <c r="A695" s="7">
        <v>0</v>
      </c>
      <c r="B695" s="1" t="s">
        <v>20</v>
      </c>
      <c r="D695" s="1" t="s">
        <v>120</v>
      </c>
      <c r="G695" s="1" t="s">
        <v>25</v>
      </c>
      <c r="I695" s="1" t="s">
        <v>1461</v>
      </c>
      <c r="K695" s="1" t="s">
        <v>1387</v>
      </c>
      <c r="L695" s="1" t="s">
        <v>1387</v>
      </c>
      <c r="N695" s="1" t="s">
        <v>32</v>
      </c>
      <c r="R695" s="1" t="s">
        <v>81</v>
      </c>
      <c r="S695" s="1" t="s">
        <v>1387</v>
      </c>
      <c r="V695" s="1" t="s">
        <v>39</v>
      </c>
    </row>
    <row r="696" spans="1:22" x14ac:dyDescent="0.2">
      <c r="A696" s="7">
        <v>0</v>
      </c>
      <c r="B696" s="1" t="s">
        <v>20</v>
      </c>
      <c r="D696" s="1" t="s">
        <v>120</v>
      </c>
      <c r="G696" s="1" t="s">
        <v>25</v>
      </c>
      <c r="I696" s="1" t="s">
        <v>1462</v>
      </c>
      <c r="K696" s="1" t="s">
        <v>1387</v>
      </c>
      <c r="L696" s="1" t="s">
        <v>1387</v>
      </c>
      <c r="N696" s="1" t="s">
        <v>32</v>
      </c>
      <c r="R696" s="1" t="s">
        <v>81</v>
      </c>
      <c r="S696" s="1" t="s">
        <v>1387</v>
      </c>
      <c r="V696" s="1" t="s">
        <v>39</v>
      </c>
    </row>
    <row r="697" spans="1:22" x14ac:dyDescent="0.2">
      <c r="A697" s="7">
        <v>0</v>
      </c>
      <c r="B697" s="1" t="s">
        <v>20</v>
      </c>
      <c r="C697" s="1" t="s">
        <v>1362</v>
      </c>
      <c r="D697" s="1" t="s">
        <v>120</v>
      </c>
      <c r="E697" s="1" t="s">
        <v>1363</v>
      </c>
      <c r="F697" s="1" t="s">
        <v>1439</v>
      </c>
      <c r="G697" s="1" t="s">
        <v>25</v>
      </c>
      <c r="I697" s="1" t="s">
        <v>1463</v>
      </c>
      <c r="K697" s="1" t="s">
        <v>1387</v>
      </c>
      <c r="L697" s="1" t="s">
        <v>1385</v>
      </c>
      <c r="M697" s="1" t="s">
        <v>1464</v>
      </c>
      <c r="N697" s="1" t="s">
        <v>46</v>
      </c>
      <c r="P697" s="1" t="s">
        <v>1367</v>
      </c>
      <c r="R697" s="1" t="s">
        <v>81</v>
      </c>
      <c r="S697" s="1" t="s">
        <v>1387</v>
      </c>
      <c r="T697" s="1" t="s">
        <v>1368</v>
      </c>
      <c r="U697" s="1" t="s">
        <v>3322</v>
      </c>
      <c r="V697" s="1" t="s">
        <v>39</v>
      </c>
    </row>
    <row r="698" spans="1:22" x14ac:dyDescent="0.2">
      <c r="A698" s="7">
        <v>0</v>
      </c>
      <c r="B698" s="1" t="s">
        <v>20</v>
      </c>
      <c r="D698" s="1" t="s">
        <v>120</v>
      </c>
      <c r="G698" s="1" t="s">
        <v>25</v>
      </c>
      <c r="I698" s="1" t="s">
        <v>1465</v>
      </c>
      <c r="K698" s="1" t="s">
        <v>1387</v>
      </c>
      <c r="L698" s="1" t="s">
        <v>1387</v>
      </c>
      <c r="N698" s="1" t="s">
        <v>32</v>
      </c>
      <c r="R698" s="1" t="s">
        <v>81</v>
      </c>
      <c r="S698" s="1" t="s">
        <v>1387</v>
      </c>
      <c r="V698" s="1" t="s">
        <v>39</v>
      </c>
    </row>
    <row r="699" spans="1:22" x14ac:dyDescent="0.2">
      <c r="A699" s="7">
        <v>0</v>
      </c>
      <c r="B699" s="1" t="s">
        <v>20</v>
      </c>
      <c r="D699" s="1" t="s">
        <v>120</v>
      </c>
      <c r="G699" s="1" t="s">
        <v>25</v>
      </c>
      <c r="I699" s="1" t="s">
        <v>1466</v>
      </c>
      <c r="K699" s="1" t="s">
        <v>1387</v>
      </c>
      <c r="L699" s="1" t="s">
        <v>1387</v>
      </c>
      <c r="N699" s="1" t="s">
        <v>32</v>
      </c>
      <c r="R699" s="1" t="s">
        <v>81</v>
      </c>
      <c r="S699" s="1" t="s">
        <v>1387</v>
      </c>
      <c r="V699" s="1" t="s">
        <v>39</v>
      </c>
    </row>
    <row r="700" spans="1:22" x14ac:dyDescent="0.2">
      <c r="A700" s="7">
        <v>0</v>
      </c>
      <c r="B700" s="1" t="s">
        <v>20</v>
      </c>
      <c r="D700" s="1" t="s">
        <v>120</v>
      </c>
      <c r="G700" s="1" t="s">
        <v>25</v>
      </c>
      <c r="I700" s="1" t="s">
        <v>1467</v>
      </c>
      <c r="K700" s="1" t="s">
        <v>1387</v>
      </c>
      <c r="L700" s="1" t="s">
        <v>1387</v>
      </c>
      <c r="N700" s="1" t="s">
        <v>32</v>
      </c>
      <c r="R700" s="1" t="s">
        <v>81</v>
      </c>
      <c r="S700" s="1" t="s">
        <v>1387</v>
      </c>
      <c r="V700" s="1" t="s">
        <v>39</v>
      </c>
    </row>
    <row r="701" spans="1:22" x14ac:dyDescent="0.2">
      <c r="A701" s="7">
        <v>0</v>
      </c>
      <c r="B701" s="1" t="s">
        <v>20</v>
      </c>
      <c r="D701" s="1" t="s">
        <v>120</v>
      </c>
      <c r="G701" s="1" t="s">
        <v>25</v>
      </c>
      <c r="I701" s="1" t="s">
        <v>1468</v>
      </c>
      <c r="K701" s="1" t="s">
        <v>1387</v>
      </c>
      <c r="L701" s="1" t="s">
        <v>1387</v>
      </c>
      <c r="N701" s="1" t="s">
        <v>32</v>
      </c>
      <c r="R701" s="1" t="s">
        <v>81</v>
      </c>
      <c r="S701" s="1" t="s">
        <v>1387</v>
      </c>
      <c r="V701" s="1" t="s">
        <v>39</v>
      </c>
    </row>
    <row r="702" spans="1:22" x14ac:dyDescent="0.2">
      <c r="A702" s="7">
        <v>0</v>
      </c>
      <c r="B702" s="1" t="s">
        <v>20</v>
      </c>
      <c r="D702" s="1" t="s">
        <v>120</v>
      </c>
      <c r="G702" s="1" t="s">
        <v>140</v>
      </c>
      <c r="I702" s="1" t="s">
        <v>1469</v>
      </c>
      <c r="K702" s="1" t="s">
        <v>1387</v>
      </c>
      <c r="L702" s="1" t="s">
        <v>24</v>
      </c>
      <c r="N702" s="1" t="s">
        <v>32</v>
      </c>
      <c r="O702" s="1" t="s">
        <v>143</v>
      </c>
      <c r="P702" s="1" t="s">
        <v>168</v>
      </c>
      <c r="R702" s="1" t="s">
        <v>81</v>
      </c>
      <c r="S702" s="1" t="s">
        <v>1387</v>
      </c>
      <c r="T702" s="1" t="s">
        <v>1470</v>
      </c>
      <c r="U702" s="1" t="s">
        <v>1471</v>
      </c>
      <c r="V702" s="1" t="s">
        <v>39</v>
      </c>
    </row>
    <row r="703" spans="1:22" x14ac:dyDescent="0.2">
      <c r="A703" s="7">
        <v>0</v>
      </c>
      <c r="B703" s="1" t="s">
        <v>20</v>
      </c>
      <c r="D703" s="1" t="s">
        <v>120</v>
      </c>
      <c r="G703" s="1" t="s">
        <v>25</v>
      </c>
      <c r="I703" s="1" t="s">
        <v>1472</v>
      </c>
      <c r="K703" s="1" t="s">
        <v>1387</v>
      </c>
      <c r="L703" s="1" t="s">
        <v>1387</v>
      </c>
      <c r="N703" s="1" t="s">
        <v>32</v>
      </c>
      <c r="R703" s="1" t="s">
        <v>81</v>
      </c>
      <c r="S703" s="1" t="s">
        <v>1387</v>
      </c>
      <c r="V703" s="1" t="s">
        <v>39</v>
      </c>
    </row>
    <row r="704" spans="1:22" x14ac:dyDescent="0.2">
      <c r="A704" s="7">
        <v>0</v>
      </c>
      <c r="B704" s="1" t="s">
        <v>20</v>
      </c>
      <c r="D704" s="1" t="s">
        <v>120</v>
      </c>
      <c r="G704" s="1" t="s">
        <v>25</v>
      </c>
      <c r="I704" s="1" t="s">
        <v>1473</v>
      </c>
      <c r="K704" s="1" t="s">
        <v>1387</v>
      </c>
      <c r="L704" s="1" t="s">
        <v>1387</v>
      </c>
      <c r="N704" s="1" t="s">
        <v>32</v>
      </c>
      <c r="R704" s="1" t="s">
        <v>81</v>
      </c>
      <c r="S704" s="1" t="s">
        <v>1387</v>
      </c>
      <c r="V704" s="1" t="s">
        <v>39</v>
      </c>
    </row>
    <row r="705" spans="1:22" x14ac:dyDescent="0.2">
      <c r="A705" s="7">
        <v>470</v>
      </c>
      <c r="B705" s="1" t="s">
        <v>20</v>
      </c>
      <c r="C705" s="1" t="s">
        <v>1362</v>
      </c>
      <c r="D705" s="1" t="s">
        <v>1474</v>
      </c>
      <c r="E705" s="1" t="s">
        <v>1363</v>
      </c>
      <c r="F705" s="1" t="s">
        <v>1439</v>
      </c>
      <c r="G705" s="1" t="s">
        <v>25</v>
      </c>
      <c r="I705" s="1" t="s">
        <v>1475</v>
      </c>
      <c r="J705" s="1" t="s">
        <v>28</v>
      </c>
      <c r="K705" s="1" t="s">
        <v>1387</v>
      </c>
      <c r="L705" s="1" t="s">
        <v>1385</v>
      </c>
      <c r="M705" s="1" t="s">
        <v>1464</v>
      </c>
      <c r="N705" s="1" t="s">
        <v>32</v>
      </c>
      <c r="P705" s="1" t="s">
        <v>1367</v>
      </c>
      <c r="R705" s="1" t="s">
        <v>1045</v>
      </c>
      <c r="S705" s="1" t="s">
        <v>1387</v>
      </c>
      <c r="T705" s="1" t="s">
        <v>1368</v>
      </c>
      <c r="U705" s="1" t="s">
        <v>3322</v>
      </c>
      <c r="V705" s="1" t="s">
        <v>39</v>
      </c>
    </row>
    <row r="706" spans="1:22" x14ac:dyDescent="0.2">
      <c r="A706" s="7">
        <v>100</v>
      </c>
      <c r="B706" s="1" t="s">
        <v>20</v>
      </c>
      <c r="C706" s="1" t="s">
        <v>1362</v>
      </c>
      <c r="D706" s="1" t="s">
        <v>43</v>
      </c>
      <c r="E706" s="1" t="s">
        <v>1363</v>
      </c>
      <c r="F706" s="1" t="s">
        <v>1439</v>
      </c>
      <c r="G706" s="1" t="s">
        <v>25</v>
      </c>
      <c r="I706" s="1" t="s">
        <v>1476</v>
      </c>
      <c r="J706" s="1" t="s">
        <v>28</v>
      </c>
      <c r="K706" s="1" t="s">
        <v>1387</v>
      </c>
      <c r="L706" s="1" t="s">
        <v>1385</v>
      </c>
      <c r="M706" s="1" t="s">
        <v>1477</v>
      </c>
      <c r="N706" s="1" t="s">
        <v>32</v>
      </c>
      <c r="P706" s="1" t="s">
        <v>1367</v>
      </c>
      <c r="R706" s="1" t="s">
        <v>81</v>
      </c>
      <c r="S706" s="1" t="s">
        <v>1387</v>
      </c>
      <c r="T706" s="1" t="s">
        <v>1368</v>
      </c>
      <c r="U706" s="1" t="s">
        <v>3322</v>
      </c>
      <c r="V706" s="1" t="s">
        <v>39</v>
      </c>
    </row>
    <row r="707" spans="1:22" x14ac:dyDescent="0.2">
      <c r="A707" s="7">
        <v>121.75</v>
      </c>
      <c r="B707" s="1" t="s">
        <v>20</v>
      </c>
      <c r="C707" s="1" t="s">
        <v>21</v>
      </c>
      <c r="D707" s="1" t="s">
        <v>120</v>
      </c>
      <c r="E707" s="1" t="s">
        <v>23</v>
      </c>
      <c r="F707" s="1" t="s">
        <v>1478</v>
      </c>
      <c r="G707" s="1" t="s">
        <v>25</v>
      </c>
      <c r="I707" s="1" t="s">
        <v>1479</v>
      </c>
      <c r="J707" s="1" t="s">
        <v>28</v>
      </c>
      <c r="K707" s="1" t="s">
        <v>1480</v>
      </c>
      <c r="L707" s="1" t="s">
        <v>1086</v>
      </c>
      <c r="M707" s="1" t="s">
        <v>1481</v>
      </c>
      <c r="N707" s="1" t="s">
        <v>1091</v>
      </c>
      <c r="O707" s="1" t="s">
        <v>33</v>
      </c>
      <c r="P707" s="1" t="s">
        <v>34</v>
      </c>
      <c r="Q707" s="1" t="s">
        <v>35</v>
      </c>
      <c r="R707" s="1" t="s">
        <v>1045</v>
      </c>
      <c r="S707" s="1" t="s">
        <v>1480</v>
      </c>
      <c r="T707" s="1" t="s">
        <v>37</v>
      </c>
      <c r="U707" s="1" t="s">
        <v>38</v>
      </c>
      <c r="V707" s="1" t="s">
        <v>39</v>
      </c>
    </row>
    <row r="708" spans="1:22" x14ac:dyDescent="0.2">
      <c r="A708" s="7">
        <v>198.18</v>
      </c>
      <c r="B708" s="1" t="s">
        <v>20</v>
      </c>
      <c r="C708" s="1" t="s">
        <v>21</v>
      </c>
      <c r="D708" s="1" t="s">
        <v>22</v>
      </c>
      <c r="E708" s="1" t="s">
        <v>23</v>
      </c>
      <c r="F708" s="1" t="s">
        <v>1478</v>
      </c>
      <c r="G708" s="1" t="s">
        <v>25</v>
      </c>
      <c r="H708" s="1" t="s">
        <v>26</v>
      </c>
      <c r="I708" s="1" t="s">
        <v>1482</v>
      </c>
      <c r="J708" s="1" t="s">
        <v>136</v>
      </c>
      <c r="K708" s="1" t="s">
        <v>1480</v>
      </c>
      <c r="L708" s="1" t="s">
        <v>1086</v>
      </c>
      <c r="M708" s="1" t="s">
        <v>1483</v>
      </c>
      <c r="N708" s="1" t="s">
        <v>32</v>
      </c>
      <c r="O708" s="1" t="s">
        <v>33</v>
      </c>
      <c r="P708" s="1" t="s">
        <v>34</v>
      </c>
      <c r="Q708" s="1" t="s">
        <v>35</v>
      </c>
      <c r="R708" s="1" t="s">
        <v>1045</v>
      </c>
      <c r="S708" s="1" t="s">
        <v>1480</v>
      </c>
      <c r="T708" s="1" t="s">
        <v>37</v>
      </c>
      <c r="U708" s="1" t="s">
        <v>38</v>
      </c>
      <c r="V708" s="1" t="s">
        <v>39</v>
      </c>
    </row>
    <row r="709" spans="1:22" x14ac:dyDescent="0.2">
      <c r="A709" s="7">
        <v>198.18</v>
      </c>
      <c r="B709" s="1" t="s">
        <v>20</v>
      </c>
      <c r="C709" s="1" t="s">
        <v>21</v>
      </c>
      <c r="D709" s="1" t="s">
        <v>22</v>
      </c>
      <c r="E709" s="1" t="s">
        <v>23</v>
      </c>
      <c r="F709" s="1" t="s">
        <v>1478</v>
      </c>
      <c r="G709" s="1" t="s">
        <v>25</v>
      </c>
      <c r="H709" s="1" t="s">
        <v>26</v>
      </c>
      <c r="I709" s="1" t="s">
        <v>1484</v>
      </c>
      <c r="J709" s="1" t="s">
        <v>28</v>
      </c>
      <c r="K709" s="1" t="s">
        <v>1480</v>
      </c>
      <c r="L709" s="1" t="s">
        <v>1086</v>
      </c>
      <c r="M709" s="1" t="s">
        <v>1485</v>
      </c>
      <c r="N709" s="1" t="s">
        <v>32</v>
      </c>
      <c r="O709" s="1" t="s">
        <v>33</v>
      </c>
      <c r="P709" s="1" t="s">
        <v>34</v>
      </c>
      <c r="Q709" s="1" t="s">
        <v>35</v>
      </c>
      <c r="R709" s="1" t="s">
        <v>1045</v>
      </c>
      <c r="S709" s="1" t="s">
        <v>1480</v>
      </c>
      <c r="T709" s="1" t="s">
        <v>37</v>
      </c>
      <c r="U709" s="1" t="s">
        <v>38</v>
      </c>
      <c r="V709" s="1" t="s">
        <v>39</v>
      </c>
    </row>
    <row r="710" spans="1:22" x14ac:dyDescent="0.2">
      <c r="A710" s="7">
        <v>198.18</v>
      </c>
      <c r="B710" s="1" t="s">
        <v>20</v>
      </c>
      <c r="C710" s="1" t="s">
        <v>21</v>
      </c>
      <c r="D710" s="1" t="s">
        <v>22</v>
      </c>
      <c r="E710" s="1" t="s">
        <v>23</v>
      </c>
      <c r="F710" s="1" t="s">
        <v>1478</v>
      </c>
      <c r="G710" s="1" t="s">
        <v>25</v>
      </c>
      <c r="H710" s="1" t="s">
        <v>26</v>
      </c>
      <c r="I710" s="1" t="s">
        <v>1486</v>
      </c>
      <c r="J710" s="1" t="s">
        <v>28</v>
      </c>
      <c r="K710" s="1" t="s">
        <v>1480</v>
      </c>
      <c r="L710" s="1" t="s">
        <v>1086</v>
      </c>
      <c r="M710" s="1" t="s">
        <v>1487</v>
      </c>
      <c r="N710" s="1" t="s">
        <v>32</v>
      </c>
      <c r="O710" s="1" t="s">
        <v>33</v>
      </c>
      <c r="P710" s="1" t="s">
        <v>34</v>
      </c>
      <c r="Q710" s="1" t="s">
        <v>35</v>
      </c>
      <c r="R710" s="1" t="s">
        <v>36</v>
      </c>
      <c r="S710" s="1" t="s">
        <v>1480</v>
      </c>
      <c r="T710" s="1" t="s">
        <v>37</v>
      </c>
      <c r="U710" s="1" t="s">
        <v>38</v>
      </c>
      <c r="V710" s="1" t="s">
        <v>39</v>
      </c>
    </row>
    <row r="711" spans="1:22" x14ac:dyDescent="0.2">
      <c r="A711" s="7">
        <v>198.18</v>
      </c>
      <c r="B711" s="1" t="s">
        <v>20</v>
      </c>
      <c r="C711" s="1" t="s">
        <v>21</v>
      </c>
      <c r="D711" s="1" t="s">
        <v>22</v>
      </c>
      <c r="E711" s="1" t="s">
        <v>23</v>
      </c>
      <c r="F711" s="1" t="s">
        <v>1478</v>
      </c>
      <c r="G711" s="1" t="s">
        <v>25</v>
      </c>
      <c r="H711" s="1" t="s">
        <v>26</v>
      </c>
      <c r="I711" s="1" t="s">
        <v>1488</v>
      </c>
      <c r="J711" s="1" t="s">
        <v>136</v>
      </c>
      <c r="K711" s="1" t="s">
        <v>1480</v>
      </c>
      <c r="L711" s="1" t="s">
        <v>1086</v>
      </c>
      <c r="M711" s="1" t="s">
        <v>1489</v>
      </c>
      <c r="N711" s="1" t="s">
        <v>32</v>
      </c>
      <c r="O711" s="1" t="s">
        <v>33</v>
      </c>
      <c r="P711" s="1" t="s">
        <v>34</v>
      </c>
      <c r="Q711" s="1" t="s">
        <v>35</v>
      </c>
      <c r="R711" s="1" t="s">
        <v>36</v>
      </c>
      <c r="S711" s="1" t="s">
        <v>1480</v>
      </c>
      <c r="T711" s="1" t="s">
        <v>37</v>
      </c>
      <c r="U711" s="1" t="s">
        <v>38</v>
      </c>
      <c r="V711" s="1" t="s">
        <v>39</v>
      </c>
    </row>
    <row r="712" spans="1:22" x14ac:dyDescent="0.2">
      <c r="A712" s="7">
        <v>0</v>
      </c>
      <c r="B712" s="1" t="s">
        <v>20</v>
      </c>
      <c r="D712" s="1" t="s">
        <v>120</v>
      </c>
      <c r="G712" s="1" t="s">
        <v>25</v>
      </c>
      <c r="I712" s="1" t="s">
        <v>1490</v>
      </c>
      <c r="K712" s="1" t="s">
        <v>1480</v>
      </c>
      <c r="L712" s="1" t="s">
        <v>1480</v>
      </c>
      <c r="N712" s="1" t="s">
        <v>32</v>
      </c>
      <c r="R712" s="1" t="s">
        <v>81</v>
      </c>
      <c r="S712" s="1" t="s">
        <v>1480</v>
      </c>
      <c r="V712" s="1" t="s">
        <v>39</v>
      </c>
    </row>
    <row r="713" spans="1:22" x14ac:dyDescent="0.2">
      <c r="A713" s="7">
        <v>0</v>
      </c>
      <c r="B713" s="1" t="s">
        <v>20</v>
      </c>
      <c r="D713" s="1" t="s">
        <v>120</v>
      </c>
      <c r="G713" s="1" t="s">
        <v>25</v>
      </c>
      <c r="I713" s="1" t="s">
        <v>1491</v>
      </c>
      <c r="K713" s="1" t="s">
        <v>1480</v>
      </c>
      <c r="L713" s="1" t="s">
        <v>1480</v>
      </c>
      <c r="N713" s="1" t="s">
        <v>32</v>
      </c>
      <c r="R713" s="1" t="s">
        <v>81</v>
      </c>
      <c r="S713" s="1" t="s">
        <v>1480</v>
      </c>
      <c r="V713" s="1" t="s">
        <v>39</v>
      </c>
    </row>
    <row r="714" spans="1:22" x14ac:dyDescent="0.2">
      <c r="A714" s="7">
        <v>100</v>
      </c>
      <c r="B714" s="1" t="s">
        <v>20</v>
      </c>
      <c r="C714" s="1" t="s">
        <v>1362</v>
      </c>
      <c r="D714" s="1" t="s">
        <v>43</v>
      </c>
      <c r="E714" s="1" t="s">
        <v>1363</v>
      </c>
      <c r="F714" s="1" t="s">
        <v>1492</v>
      </c>
      <c r="G714" s="1" t="s">
        <v>25</v>
      </c>
      <c r="I714" s="1" t="s">
        <v>1493</v>
      </c>
      <c r="J714" s="1" t="s">
        <v>28</v>
      </c>
      <c r="K714" s="1" t="s">
        <v>1480</v>
      </c>
      <c r="L714" s="1" t="s">
        <v>1478</v>
      </c>
      <c r="M714" s="1" t="s">
        <v>1494</v>
      </c>
      <c r="N714" s="1" t="s">
        <v>32</v>
      </c>
      <c r="P714" s="1" t="s">
        <v>1367</v>
      </c>
      <c r="R714" s="1" t="s">
        <v>49</v>
      </c>
      <c r="S714" s="1" t="s">
        <v>1480</v>
      </c>
      <c r="T714" s="1" t="s">
        <v>1368</v>
      </c>
      <c r="U714" s="1" t="s">
        <v>3322</v>
      </c>
      <c r="V714" s="1" t="s">
        <v>39</v>
      </c>
    </row>
    <row r="715" spans="1:22" x14ac:dyDescent="0.2">
      <c r="A715" s="7">
        <v>0</v>
      </c>
      <c r="B715" s="1" t="s">
        <v>20</v>
      </c>
      <c r="D715" s="1" t="s">
        <v>120</v>
      </c>
      <c r="G715" s="1" t="s">
        <v>25</v>
      </c>
      <c r="I715" s="1" t="s">
        <v>1495</v>
      </c>
      <c r="K715" s="1" t="s">
        <v>1480</v>
      </c>
      <c r="L715" s="1" t="s">
        <v>1480</v>
      </c>
      <c r="N715" s="1" t="s">
        <v>32</v>
      </c>
      <c r="R715" s="1" t="s">
        <v>81</v>
      </c>
      <c r="S715" s="1" t="s">
        <v>1480</v>
      </c>
      <c r="V715" s="1" t="s">
        <v>39</v>
      </c>
    </row>
    <row r="716" spans="1:22" x14ac:dyDescent="0.2">
      <c r="A716" s="7">
        <v>0</v>
      </c>
      <c r="B716" s="1" t="s">
        <v>20</v>
      </c>
      <c r="D716" s="1" t="s">
        <v>120</v>
      </c>
      <c r="G716" s="1" t="s">
        <v>25</v>
      </c>
      <c r="I716" s="1" t="s">
        <v>1496</v>
      </c>
      <c r="K716" s="1" t="s">
        <v>1480</v>
      </c>
      <c r="L716" s="1" t="s">
        <v>1480</v>
      </c>
      <c r="N716" s="1" t="s">
        <v>32</v>
      </c>
      <c r="R716" s="1" t="s">
        <v>81</v>
      </c>
      <c r="S716" s="1" t="s">
        <v>1480</v>
      </c>
      <c r="V716" s="1" t="s">
        <v>39</v>
      </c>
    </row>
    <row r="717" spans="1:22" x14ac:dyDescent="0.2">
      <c r="A717" s="7">
        <v>100</v>
      </c>
      <c r="B717" s="1" t="s">
        <v>20</v>
      </c>
      <c r="C717" s="1" t="s">
        <v>1362</v>
      </c>
      <c r="D717" s="1" t="s">
        <v>43</v>
      </c>
      <c r="E717" s="1" t="s">
        <v>1363</v>
      </c>
      <c r="F717" s="1" t="s">
        <v>1492</v>
      </c>
      <c r="G717" s="1" t="s">
        <v>25</v>
      </c>
      <c r="I717" s="1" t="s">
        <v>1497</v>
      </c>
      <c r="J717" s="1" t="s">
        <v>28</v>
      </c>
      <c r="K717" s="1" t="s">
        <v>1480</v>
      </c>
      <c r="L717" s="1" t="s">
        <v>1478</v>
      </c>
      <c r="M717" s="1" t="s">
        <v>1498</v>
      </c>
      <c r="N717" s="1" t="s">
        <v>32</v>
      </c>
      <c r="O717" s="1" t="s">
        <v>33</v>
      </c>
      <c r="P717" s="1" t="s">
        <v>1367</v>
      </c>
      <c r="R717" s="1" t="s">
        <v>36</v>
      </c>
      <c r="S717" s="1" t="s">
        <v>1480</v>
      </c>
      <c r="T717" s="1" t="s">
        <v>1368</v>
      </c>
      <c r="U717" s="1" t="s">
        <v>3322</v>
      </c>
      <c r="V717" s="1" t="s">
        <v>39</v>
      </c>
    </row>
    <row r="718" spans="1:22" x14ac:dyDescent="0.2">
      <c r="A718" s="7">
        <v>0</v>
      </c>
      <c r="B718" s="1" t="s">
        <v>20</v>
      </c>
      <c r="D718" s="1" t="s">
        <v>120</v>
      </c>
      <c r="G718" s="1" t="s">
        <v>25</v>
      </c>
      <c r="I718" s="1" t="s">
        <v>1499</v>
      </c>
      <c r="K718" s="1" t="s">
        <v>1480</v>
      </c>
      <c r="L718" s="1" t="s">
        <v>1480</v>
      </c>
      <c r="N718" s="1" t="s">
        <v>32</v>
      </c>
      <c r="R718" s="1" t="s">
        <v>81</v>
      </c>
      <c r="S718" s="1" t="s">
        <v>1480</v>
      </c>
      <c r="V718" s="1" t="s">
        <v>39</v>
      </c>
    </row>
    <row r="719" spans="1:22" x14ac:dyDescent="0.2">
      <c r="A719" s="7">
        <v>0</v>
      </c>
      <c r="B719" s="1" t="s">
        <v>20</v>
      </c>
      <c r="D719" s="1" t="s">
        <v>120</v>
      </c>
      <c r="G719" s="1" t="s">
        <v>25</v>
      </c>
      <c r="I719" s="1" t="s">
        <v>1500</v>
      </c>
      <c r="K719" s="1" t="s">
        <v>1480</v>
      </c>
      <c r="L719" s="1" t="s">
        <v>1480</v>
      </c>
      <c r="N719" s="1" t="s">
        <v>32</v>
      </c>
      <c r="R719" s="1" t="s">
        <v>81</v>
      </c>
      <c r="S719" s="1" t="s">
        <v>1480</v>
      </c>
      <c r="V719" s="1" t="s">
        <v>39</v>
      </c>
    </row>
    <row r="720" spans="1:22" x14ac:dyDescent="0.2">
      <c r="A720" s="7">
        <v>100</v>
      </c>
      <c r="B720" s="1" t="s">
        <v>20</v>
      </c>
      <c r="C720" s="1" t="s">
        <v>1362</v>
      </c>
      <c r="D720" s="1" t="s">
        <v>43</v>
      </c>
      <c r="E720" s="1" t="s">
        <v>1363</v>
      </c>
      <c r="F720" s="1" t="s">
        <v>1492</v>
      </c>
      <c r="G720" s="1" t="s">
        <v>25</v>
      </c>
      <c r="I720" s="1" t="s">
        <v>1501</v>
      </c>
      <c r="J720" s="1" t="s">
        <v>28</v>
      </c>
      <c r="K720" s="1" t="s">
        <v>1480</v>
      </c>
      <c r="L720" s="1" t="s">
        <v>1478</v>
      </c>
      <c r="M720" s="1" t="s">
        <v>1502</v>
      </c>
      <c r="N720" s="1" t="s">
        <v>32</v>
      </c>
      <c r="P720" s="1" t="s">
        <v>1367</v>
      </c>
      <c r="R720" s="1" t="s">
        <v>1045</v>
      </c>
      <c r="S720" s="1" t="s">
        <v>1480</v>
      </c>
      <c r="T720" s="1" t="s">
        <v>1368</v>
      </c>
      <c r="U720" s="1" t="s">
        <v>3322</v>
      </c>
      <c r="V720" s="1" t="s">
        <v>1503</v>
      </c>
    </row>
    <row r="721" spans="1:22" x14ac:dyDescent="0.2">
      <c r="A721" s="7">
        <v>0</v>
      </c>
      <c r="B721" s="1" t="s">
        <v>20</v>
      </c>
      <c r="D721" s="1" t="s">
        <v>120</v>
      </c>
      <c r="G721" s="1" t="s">
        <v>25</v>
      </c>
      <c r="I721" s="1" t="s">
        <v>1504</v>
      </c>
      <c r="K721" s="1" t="s">
        <v>1480</v>
      </c>
      <c r="L721" s="1" t="s">
        <v>1480</v>
      </c>
      <c r="N721" s="1" t="s">
        <v>32</v>
      </c>
      <c r="R721" s="1" t="s">
        <v>81</v>
      </c>
      <c r="S721" s="1" t="s">
        <v>1480</v>
      </c>
      <c r="V721" s="1" t="s">
        <v>39</v>
      </c>
    </row>
    <row r="722" spans="1:22" x14ac:dyDescent="0.2">
      <c r="A722" s="7">
        <v>100</v>
      </c>
      <c r="B722" s="1" t="s">
        <v>20</v>
      </c>
      <c r="C722" s="1" t="s">
        <v>1362</v>
      </c>
      <c r="D722" s="1" t="s">
        <v>43</v>
      </c>
      <c r="E722" s="1" t="s">
        <v>1363</v>
      </c>
      <c r="F722" s="1" t="s">
        <v>1492</v>
      </c>
      <c r="G722" s="1" t="s">
        <v>25</v>
      </c>
      <c r="I722" s="1" t="s">
        <v>1505</v>
      </c>
      <c r="J722" s="1" t="s">
        <v>28</v>
      </c>
      <c r="K722" s="1" t="s">
        <v>1480</v>
      </c>
      <c r="L722" s="1" t="s">
        <v>1478</v>
      </c>
      <c r="M722" s="1" t="s">
        <v>1506</v>
      </c>
      <c r="N722" s="1" t="s">
        <v>32</v>
      </c>
      <c r="P722" s="1" t="s">
        <v>1367</v>
      </c>
      <c r="R722" s="1" t="s">
        <v>1045</v>
      </c>
      <c r="S722" s="1" t="s">
        <v>1480</v>
      </c>
      <c r="T722" s="1" t="s">
        <v>1368</v>
      </c>
      <c r="U722" s="1" t="s">
        <v>3322</v>
      </c>
      <c r="V722" s="1" t="s">
        <v>39</v>
      </c>
    </row>
    <row r="723" spans="1:22" x14ac:dyDescent="0.2">
      <c r="A723" s="7">
        <v>100</v>
      </c>
      <c r="B723" s="1" t="s">
        <v>20</v>
      </c>
      <c r="C723" s="1" t="s">
        <v>1362</v>
      </c>
      <c r="D723" s="1" t="s">
        <v>43</v>
      </c>
      <c r="E723" s="1" t="s">
        <v>1363</v>
      </c>
      <c r="F723" s="1" t="s">
        <v>1492</v>
      </c>
      <c r="G723" s="1" t="s">
        <v>25</v>
      </c>
      <c r="I723" s="1" t="s">
        <v>1507</v>
      </c>
      <c r="J723" s="1" t="s">
        <v>28</v>
      </c>
      <c r="K723" s="1" t="s">
        <v>1480</v>
      </c>
      <c r="L723" s="1" t="s">
        <v>1478</v>
      </c>
      <c r="M723" s="1" t="s">
        <v>1508</v>
      </c>
      <c r="N723" s="1" t="s">
        <v>32</v>
      </c>
      <c r="P723" s="1" t="s">
        <v>1367</v>
      </c>
      <c r="R723" s="1" t="s">
        <v>1045</v>
      </c>
      <c r="S723" s="1" t="s">
        <v>1480</v>
      </c>
      <c r="T723" s="1" t="s">
        <v>1368</v>
      </c>
      <c r="U723" s="1" t="s">
        <v>3322</v>
      </c>
      <c r="V723" s="1" t="s">
        <v>39</v>
      </c>
    </row>
    <row r="724" spans="1:22" x14ac:dyDescent="0.2">
      <c r="A724" s="7">
        <v>0</v>
      </c>
      <c r="B724" s="1" t="s">
        <v>20</v>
      </c>
      <c r="D724" s="1" t="s">
        <v>120</v>
      </c>
      <c r="G724" s="1" t="s">
        <v>25</v>
      </c>
      <c r="I724" s="1" t="s">
        <v>1509</v>
      </c>
      <c r="K724" s="1" t="s">
        <v>1480</v>
      </c>
      <c r="L724" s="1" t="s">
        <v>1480</v>
      </c>
      <c r="N724" s="1" t="s">
        <v>32</v>
      </c>
      <c r="R724" s="1" t="s">
        <v>81</v>
      </c>
      <c r="S724" s="1" t="s">
        <v>1480</v>
      </c>
      <c r="V724" s="1" t="s">
        <v>39</v>
      </c>
    </row>
    <row r="725" spans="1:22" x14ac:dyDescent="0.2">
      <c r="A725" s="7">
        <v>100</v>
      </c>
      <c r="B725" s="1" t="s">
        <v>20</v>
      </c>
      <c r="C725" s="1" t="s">
        <v>1362</v>
      </c>
      <c r="D725" s="1" t="s">
        <v>43</v>
      </c>
      <c r="E725" s="1" t="s">
        <v>1363</v>
      </c>
      <c r="F725" s="1" t="s">
        <v>1492</v>
      </c>
      <c r="G725" s="1" t="s">
        <v>25</v>
      </c>
      <c r="I725" s="1" t="s">
        <v>1510</v>
      </c>
      <c r="J725" s="1" t="s">
        <v>28</v>
      </c>
      <c r="K725" s="1" t="s">
        <v>1480</v>
      </c>
      <c r="L725" s="1" t="s">
        <v>1478</v>
      </c>
      <c r="M725" s="1" t="s">
        <v>1511</v>
      </c>
      <c r="N725" s="1" t="s">
        <v>32</v>
      </c>
      <c r="P725" s="1" t="s">
        <v>1367</v>
      </c>
      <c r="R725" s="1" t="s">
        <v>81</v>
      </c>
      <c r="S725" s="1" t="s">
        <v>1480</v>
      </c>
      <c r="T725" s="1" t="s">
        <v>1368</v>
      </c>
      <c r="U725" s="1" t="s">
        <v>3322</v>
      </c>
      <c r="V725" s="1" t="s">
        <v>39</v>
      </c>
    </row>
    <row r="726" spans="1:22" x14ac:dyDescent="0.2">
      <c r="A726" s="7">
        <v>100</v>
      </c>
      <c r="B726" s="1" t="s">
        <v>20</v>
      </c>
      <c r="C726" s="1" t="s">
        <v>1362</v>
      </c>
      <c r="D726" s="1" t="s">
        <v>43</v>
      </c>
      <c r="E726" s="1" t="s">
        <v>1363</v>
      </c>
      <c r="F726" s="1" t="s">
        <v>1492</v>
      </c>
      <c r="G726" s="1" t="s">
        <v>25</v>
      </c>
      <c r="I726" s="1" t="s">
        <v>1512</v>
      </c>
      <c r="J726" s="1" t="s">
        <v>28</v>
      </c>
      <c r="K726" s="1" t="s">
        <v>1480</v>
      </c>
      <c r="L726" s="1" t="s">
        <v>1478</v>
      </c>
      <c r="M726" s="1" t="s">
        <v>1513</v>
      </c>
      <c r="N726" s="1" t="s">
        <v>32</v>
      </c>
      <c r="P726" s="1" t="s">
        <v>1367</v>
      </c>
      <c r="R726" s="1" t="s">
        <v>36</v>
      </c>
      <c r="S726" s="1" t="s">
        <v>1480</v>
      </c>
      <c r="T726" s="1" t="s">
        <v>1368</v>
      </c>
      <c r="U726" s="1" t="s">
        <v>3322</v>
      </c>
      <c r="V726" s="1" t="s">
        <v>39</v>
      </c>
    </row>
    <row r="727" spans="1:22" x14ac:dyDescent="0.2">
      <c r="A727" s="7">
        <v>0</v>
      </c>
      <c r="B727" s="1" t="s">
        <v>20</v>
      </c>
      <c r="D727" s="1" t="s">
        <v>120</v>
      </c>
      <c r="G727" s="1" t="s">
        <v>25</v>
      </c>
      <c r="I727" s="1" t="s">
        <v>1514</v>
      </c>
      <c r="K727" s="1" t="s">
        <v>1515</v>
      </c>
      <c r="L727" s="1" t="s">
        <v>1515</v>
      </c>
      <c r="N727" s="1" t="s">
        <v>1091</v>
      </c>
      <c r="R727" s="1" t="s">
        <v>1516</v>
      </c>
      <c r="S727" s="1" t="s">
        <v>1515</v>
      </c>
      <c r="V727" s="1" t="s">
        <v>39</v>
      </c>
    </row>
    <row r="728" spans="1:22" x14ac:dyDescent="0.2">
      <c r="A728" s="7">
        <v>100</v>
      </c>
      <c r="B728" s="1" t="s">
        <v>20</v>
      </c>
      <c r="C728" s="1" t="s">
        <v>21</v>
      </c>
      <c r="D728" s="1" t="s">
        <v>120</v>
      </c>
      <c r="G728" s="1" t="s">
        <v>25</v>
      </c>
      <c r="I728" s="1" t="s">
        <v>1517</v>
      </c>
      <c r="J728" s="1" t="s">
        <v>28</v>
      </c>
      <c r="K728" s="1" t="s">
        <v>1515</v>
      </c>
      <c r="L728" s="1" t="s">
        <v>1518</v>
      </c>
      <c r="M728" s="1" t="s">
        <v>1519</v>
      </c>
      <c r="N728" s="1" t="s">
        <v>1091</v>
      </c>
      <c r="O728" s="1" t="s">
        <v>156</v>
      </c>
      <c r="P728" s="1" t="s">
        <v>124</v>
      </c>
      <c r="R728" s="1" t="s">
        <v>49</v>
      </c>
      <c r="S728" s="1" t="s">
        <v>1515</v>
      </c>
      <c r="T728" s="1" t="s">
        <v>157</v>
      </c>
      <c r="U728" s="1" t="s">
        <v>158</v>
      </c>
      <c r="V728" s="1" t="s">
        <v>39</v>
      </c>
    </row>
    <row r="729" spans="1:22" x14ac:dyDescent="0.2">
      <c r="A729" s="7">
        <v>121.75</v>
      </c>
      <c r="B729" s="1" t="s">
        <v>20</v>
      </c>
      <c r="C729" s="1" t="s">
        <v>21</v>
      </c>
      <c r="D729" s="1" t="s">
        <v>120</v>
      </c>
      <c r="E729" s="1" t="s">
        <v>23</v>
      </c>
      <c r="F729" s="1" t="s">
        <v>1520</v>
      </c>
      <c r="G729" s="1" t="s">
        <v>25</v>
      </c>
      <c r="I729" s="1" t="s">
        <v>1521</v>
      </c>
      <c r="J729" s="1" t="s">
        <v>28</v>
      </c>
      <c r="K729" s="1" t="s">
        <v>1515</v>
      </c>
      <c r="L729" s="1" t="s">
        <v>1142</v>
      </c>
      <c r="M729" s="1" t="s">
        <v>1522</v>
      </c>
      <c r="N729" s="1" t="s">
        <v>1091</v>
      </c>
      <c r="O729" s="1" t="s">
        <v>33</v>
      </c>
      <c r="P729" s="1" t="s">
        <v>34</v>
      </c>
      <c r="Q729" s="1" t="s">
        <v>35</v>
      </c>
      <c r="R729" s="1" t="s">
        <v>36</v>
      </c>
      <c r="S729" s="1" t="s">
        <v>1515</v>
      </c>
      <c r="T729" s="1" t="s">
        <v>37</v>
      </c>
      <c r="U729" s="1" t="s">
        <v>38</v>
      </c>
      <c r="V729" s="1" t="s">
        <v>39</v>
      </c>
    </row>
    <row r="730" spans="1:22" x14ac:dyDescent="0.2">
      <c r="A730" s="7">
        <v>199</v>
      </c>
      <c r="B730" s="1" t="s">
        <v>20</v>
      </c>
      <c r="C730" s="1" t="s">
        <v>21</v>
      </c>
      <c r="D730" s="1" t="s">
        <v>120</v>
      </c>
      <c r="G730" s="1" t="s">
        <v>25</v>
      </c>
      <c r="I730" s="1" t="s">
        <v>1523</v>
      </c>
      <c r="J730" s="1" t="s">
        <v>28</v>
      </c>
      <c r="K730" s="1" t="s">
        <v>1515</v>
      </c>
      <c r="L730" s="1" t="s">
        <v>1518</v>
      </c>
      <c r="M730" s="1" t="s">
        <v>1524</v>
      </c>
      <c r="N730" s="1" t="s">
        <v>1091</v>
      </c>
      <c r="O730" s="1" t="s">
        <v>156</v>
      </c>
      <c r="P730" s="1" t="s">
        <v>124</v>
      </c>
      <c r="R730" s="1" t="s">
        <v>49</v>
      </c>
      <c r="S730" s="1" t="s">
        <v>1515</v>
      </c>
      <c r="T730" s="1" t="s">
        <v>157</v>
      </c>
      <c r="U730" s="1" t="s">
        <v>158</v>
      </c>
      <c r="V730" s="1" t="s">
        <v>39</v>
      </c>
    </row>
    <row r="731" spans="1:22" x14ac:dyDescent="0.2">
      <c r="A731" s="7">
        <v>1001</v>
      </c>
      <c r="B731" s="1" t="s">
        <v>20</v>
      </c>
      <c r="C731" s="1" t="s">
        <v>21</v>
      </c>
      <c r="D731" s="1" t="s">
        <v>120</v>
      </c>
      <c r="G731" s="1" t="s">
        <v>25</v>
      </c>
      <c r="I731" s="1" t="s">
        <v>1525</v>
      </c>
      <c r="J731" s="1" t="s">
        <v>28</v>
      </c>
      <c r="K731" s="1" t="s">
        <v>1515</v>
      </c>
      <c r="L731" s="1" t="s">
        <v>1518</v>
      </c>
      <c r="M731" s="1" t="s">
        <v>1526</v>
      </c>
      <c r="N731" s="1" t="s">
        <v>1091</v>
      </c>
      <c r="O731" s="1" t="s">
        <v>156</v>
      </c>
      <c r="P731" s="1" t="s">
        <v>124</v>
      </c>
      <c r="R731" s="1" t="s">
        <v>49</v>
      </c>
      <c r="S731" s="1" t="s">
        <v>1515</v>
      </c>
      <c r="T731" s="1" t="s">
        <v>157</v>
      </c>
      <c r="U731" s="1" t="s">
        <v>158</v>
      </c>
      <c r="V731" s="1" t="s">
        <v>39</v>
      </c>
    </row>
    <row r="732" spans="1:22" x14ac:dyDescent="0.2">
      <c r="A732" s="7">
        <v>100</v>
      </c>
      <c r="B732" s="1" t="s">
        <v>20</v>
      </c>
      <c r="C732" s="1" t="s">
        <v>21</v>
      </c>
      <c r="D732" s="1" t="s">
        <v>120</v>
      </c>
      <c r="G732" s="1" t="s">
        <v>25</v>
      </c>
      <c r="I732" s="1" t="s">
        <v>1527</v>
      </c>
      <c r="J732" s="1" t="s">
        <v>28</v>
      </c>
      <c r="K732" s="1" t="s">
        <v>1515</v>
      </c>
      <c r="L732" s="1" t="s">
        <v>1518</v>
      </c>
      <c r="M732" s="1" t="s">
        <v>1528</v>
      </c>
      <c r="N732" s="1" t="s">
        <v>1091</v>
      </c>
      <c r="O732" s="1" t="s">
        <v>156</v>
      </c>
      <c r="P732" s="1" t="s">
        <v>124</v>
      </c>
      <c r="R732" s="1" t="s">
        <v>49</v>
      </c>
      <c r="S732" s="1" t="s">
        <v>1515</v>
      </c>
      <c r="T732" s="1" t="s">
        <v>157</v>
      </c>
      <c r="U732" s="1" t="s">
        <v>158</v>
      </c>
      <c r="V732" s="1" t="s">
        <v>39</v>
      </c>
    </row>
    <row r="733" spans="1:22" x14ac:dyDescent="0.2">
      <c r="A733" s="7">
        <v>198.18</v>
      </c>
      <c r="B733" s="1" t="s">
        <v>20</v>
      </c>
      <c r="C733" s="1" t="s">
        <v>21</v>
      </c>
      <c r="D733" s="1" t="s">
        <v>22</v>
      </c>
      <c r="E733" s="1" t="s">
        <v>23</v>
      </c>
      <c r="F733" s="1" t="s">
        <v>1520</v>
      </c>
      <c r="G733" s="1" t="s">
        <v>25</v>
      </c>
      <c r="H733" s="1" t="s">
        <v>26</v>
      </c>
      <c r="I733" s="1" t="s">
        <v>1529</v>
      </c>
      <c r="J733" s="1" t="s">
        <v>28</v>
      </c>
      <c r="K733" s="1" t="s">
        <v>1515</v>
      </c>
      <c r="L733" s="1" t="s">
        <v>1142</v>
      </c>
      <c r="M733" s="1" t="s">
        <v>1530</v>
      </c>
      <c r="N733" s="1" t="s">
        <v>32</v>
      </c>
      <c r="O733" s="1" t="s">
        <v>33</v>
      </c>
      <c r="P733" s="1" t="s">
        <v>34</v>
      </c>
      <c r="Q733" s="1" t="s">
        <v>35</v>
      </c>
      <c r="R733" s="1" t="s">
        <v>36</v>
      </c>
      <c r="S733" s="1" t="s">
        <v>1515</v>
      </c>
      <c r="T733" s="1" t="s">
        <v>37</v>
      </c>
      <c r="U733" s="1" t="s">
        <v>38</v>
      </c>
      <c r="V733" s="1" t="s">
        <v>39</v>
      </c>
    </row>
    <row r="734" spans="1:22" x14ac:dyDescent="0.2">
      <c r="A734" s="7">
        <v>198.18</v>
      </c>
      <c r="B734" s="1" t="s">
        <v>20</v>
      </c>
      <c r="C734" s="1" t="s">
        <v>21</v>
      </c>
      <c r="D734" s="1" t="s">
        <v>22</v>
      </c>
      <c r="E734" s="1" t="s">
        <v>23</v>
      </c>
      <c r="F734" s="1" t="s">
        <v>1520</v>
      </c>
      <c r="G734" s="1" t="s">
        <v>25</v>
      </c>
      <c r="H734" s="1" t="s">
        <v>26</v>
      </c>
      <c r="I734" s="1" t="s">
        <v>1531</v>
      </c>
      <c r="J734" s="1" t="s">
        <v>136</v>
      </c>
      <c r="K734" s="1" t="s">
        <v>1515</v>
      </c>
      <c r="L734" s="1" t="s">
        <v>1142</v>
      </c>
      <c r="M734" s="1" t="s">
        <v>1532</v>
      </c>
      <c r="N734" s="1" t="s">
        <v>32</v>
      </c>
      <c r="O734" s="1" t="s">
        <v>33</v>
      </c>
      <c r="P734" s="1" t="s">
        <v>34</v>
      </c>
      <c r="Q734" s="1" t="s">
        <v>35</v>
      </c>
      <c r="R734" s="1" t="s">
        <v>36</v>
      </c>
      <c r="S734" s="1" t="s">
        <v>1515</v>
      </c>
      <c r="T734" s="1" t="s">
        <v>37</v>
      </c>
      <c r="U734" s="1" t="s">
        <v>38</v>
      </c>
      <c r="V734" s="1" t="s">
        <v>39</v>
      </c>
    </row>
    <row r="735" spans="1:22" x14ac:dyDescent="0.2">
      <c r="A735" s="7">
        <v>100</v>
      </c>
      <c r="B735" s="1" t="s">
        <v>20</v>
      </c>
      <c r="C735" s="1" t="s">
        <v>21</v>
      </c>
      <c r="D735" s="1" t="s">
        <v>120</v>
      </c>
      <c r="G735" s="1" t="s">
        <v>25</v>
      </c>
      <c r="I735" s="1" t="s">
        <v>1533</v>
      </c>
      <c r="J735" s="1" t="s">
        <v>28</v>
      </c>
      <c r="K735" s="1" t="s">
        <v>1515</v>
      </c>
      <c r="L735" s="1" t="s">
        <v>1518</v>
      </c>
      <c r="M735" s="1" t="s">
        <v>1534</v>
      </c>
      <c r="N735" s="1" t="s">
        <v>1091</v>
      </c>
      <c r="O735" s="1" t="s">
        <v>156</v>
      </c>
      <c r="P735" s="1" t="s">
        <v>124</v>
      </c>
      <c r="R735" s="1" t="s">
        <v>49</v>
      </c>
      <c r="S735" s="1" t="s">
        <v>1515</v>
      </c>
      <c r="T735" s="1" t="s">
        <v>157</v>
      </c>
      <c r="U735" s="1" t="s">
        <v>158</v>
      </c>
      <c r="V735" s="1" t="s">
        <v>39</v>
      </c>
    </row>
    <row r="736" spans="1:22" x14ac:dyDescent="0.2">
      <c r="A736" s="7">
        <v>199</v>
      </c>
      <c r="B736" s="1" t="s">
        <v>20</v>
      </c>
      <c r="C736" s="1" t="s">
        <v>1362</v>
      </c>
      <c r="D736" s="1" t="s">
        <v>1535</v>
      </c>
      <c r="E736" s="1" t="s">
        <v>1363</v>
      </c>
      <c r="F736" s="1" t="s">
        <v>1518</v>
      </c>
      <c r="G736" s="1" t="s">
        <v>25</v>
      </c>
      <c r="I736" s="1" t="s">
        <v>1536</v>
      </c>
      <c r="J736" s="1" t="s">
        <v>28</v>
      </c>
      <c r="K736" s="1" t="s">
        <v>1515</v>
      </c>
      <c r="L736" s="1" t="s">
        <v>1520</v>
      </c>
      <c r="M736" s="1" t="s">
        <v>1537</v>
      </c>
      <c r="N736" s="1" t="s">
        <v>32</v>
      </c>
      <c r="P736" s="1" t="s">
        <v>1367</v>
      </c>
      <c r="R736" s="1" t="s">
        <v>49</v>
      </c>
      <c r="S736" s="1" t="s">
        <v>1515</v>
      </c>
      <c r="T736" s="1" t="s">
        <v>1368</v>
      </c>
      <c r="U736" s="1" t="s">
        <v>3322</v>
      </c>
      <c r="V736" s="1" t="s">
        <v>39</v>
      </c>
    </row>
    <row r="737" spans="1:22" x14ac:dyDescent="0.2">
      <c r="A737" s="7">
        <v>100</v>
      </c>
      <c r="B737" s="1" t="s">
        <v>20</v>
      </c>
      <c r="C737" s="1" t="s">
        <v>1362</v>
      </c>
      <c r="D737" s="1" t="s">
        <v>43</v>
      </c>
      <c r="E737" s="1" t="s">
        <v>1363</v>
      </c>
      <c r="F737" s="1" t="s">
        <v>1518</v>
      </c>
      <c r="G737" s="1" t="s">
        <v>25</v>
      </c>
      <c r="I737" s="1" t="s">
        <v>1538</v>
      </c>
      <c r="J737" s="1" t="s">
        <v>28</v>
      </c>
      <c r="K737" s="1" t="s">
        <v>1515</v>
      </c>
      <c r="L737" s="1" t="s">
        <v>1520</v>
      </c>
      <c r="M737" s="1" t="s">
        <v>1539</v>
      </c>
      <c r="N737" s="1" t="s">
        <v>32</v>
      </c>
      <c r="P737" s="1" t="s">
        <v>1367</v>
      </c>
      <c r="R737" s="1" t="s">
        <v>36</v>
      </c>
      <c r="S737" s="1" t="s">
        <v>1515</v>
      </c>
      <c r="T737" s="1" t="s">
        <v>1368</v>
      </c>
      <c r="U737" s="1" t="s">
        <v>3322</v>
      </c>
      <c r="V737" s="1" t="s">
        <v>39</v>
      </c>
    </row>
    <row r="738" spans="1:22" x14ac:dyDescent="0.2">
      <c r="A738" s="7">
        <v>100</v>
      </c>
      <c r="B738" s="1" t="s">
        <v>20</v>
      </c>
      <c r="C738" s="1" t="s">
        <v>1362</v>
      </c>
      <c r="D738" s="1" t="s">
        <v>43</v>
      </c>
      <c r="E738" s="1" t="s">
        <v>1363</v>
      </c>
      <c r="F738" s="1" t="s">
        <v>1518</v>
      </c>
      <c r="G738" s="1" t="s">
        <v>25</v>
      </c>
      <c r="I738" s="1" t="s">
        <v>1540</v>
      </c>
      <c r="J738" s="1" t="s">
        <v>28</v>
      </c>
      <c r="K738" s="1" t="s">
        <v>1515</v>
      </c>
      <c r="L738" s="1" t="s">
        <v>1520</v>
      </c>
      <c r="M738" s="1" t="s">
        <v>1541</v>
      </c>
      <c r="N738" s="1" t="s">
        <v>32</v>
      </c>
      <c r="P738" s="1" t="s">
        <v>1367</v>
      </c>
      <c r="R738" s="1" t="s">
        <v>36</v>
      </c>
      <c r="S738" s="1" t="s">
        <v>1515</v>
      </c>
      <c r="T738" s="1" t="s">
        <v>1368</v>
      </c>
      <c r="U738" s="1" t="s">
        <v>3322</v>
      </c>
      <c r="V738" s="1" t="s">
        <v>39</v>
      </c>
    </row>
    <row r="739" spans="1:22" x14ac:dyDescent="0.2">
      <c r="A739" s="7">
        <v>199</v>
      </c>
      <c r="B739" s="1" t="s">
        <v>20</v>
      </c>
      <c r="C739" s="1" t="s">
        <v>21</v>
      </c>
      <c r="D739" s="1" t="s">
        <v>120</v>
      </c>
      <c r="G739" s="1" t="s">
        <v>25</v>
      </c>
      <c r="I739" s="1" t="s">
        <v>1542</v>
      </c>
      <c r="J739" s="1" t="s">
        <v>28</v>
      </c>
      <c r="K739" s="1" t="s">
        <v>1515</v>
      </c>
      <c r="L739" s="1" t="s">
        <v>1518</v>
      </c>
      <c r="M739" s="1" t="s">
        <v>1543</v>
      </c>
      <c r="N739" s="1" t="s">
        <v>32</v>
      </c>
      <c r="O739" s="1" t="s">
        <v>156</v>
      </c>
      <c r="P739" s="1" t="s">
        <v>124</v>
      </c>
      <c r="R739" s="1" t="s">
        <v>81</v>
      </c>
      <c r="S739" s="1" t="s">
        <v>1515</v>
      </c>
      <c r="T739" s="1" t="s">
        <v>157</v>
      </c>
      <c r="U739" s="1" t="s">
        <v>158</v>
      </c>
      <c r="V739" s="1" t="s">
        <v>39</v>
      </c>
    </row>
    <row r="740" spans="1:22" x14ac:dyDescent="0.2">
      <c r="A740" s="7">
        <v>100</v>
      </c>
      <c r="B740" s="1" t="s">
        <v>20</v>
      </c>
      <c r="C740" s="1" t="s">
        <v>21</v>
      </c>
      <c r="D740" s="1" t="s">
        <v>120</v>
      </c>
      <c r="G740" s="1" t="s">
        <v>25</v>
      </c>
      <c r="I740" s="1" t="s">
        <v>1544</v>
      </c>
      <c r="J740" s="1" t="s">
        <v>28</v>
      </c>
      <c r="K740" s="1" t="s">
        <v>1515</v>
      </c>
      <c r="L740" s="1" t="s">
        <v>1518</v>
      </c>
      <c r="M740" s="1" t="s">
        <v>1545</v>
      </c>
      <c r="N740" s="1" t="s">
        <v>32</v>
      </c>
      <c r="O740" s="1" t="s">
        <v>156</v>
      </c>
      <c r="P740" s="1" t="s">
        <v>124</v>
      </c>
      <c r="R740" s="1" t="s">
        <v>36</v>
      </c>
      <c r="S740" s="1" t="s">
        <v>1515</v>
      </c>
      <c r="T740" s="1" t="s">
        <v>157</v>
      </c>
      <c r="U740" s="1" t="s">
        <v>158</v>
      </c>
      <c r="V740" s="1" t="s">
        <v>39</v>
      </c>
    </row>
    <row r="741" spans="1:22" x14ac:dyDescent="0.2">
      <c r="A741" s="7">
        <v>100</v>
      </c>
      <c r="B741" s="1" t="s">
        <v>20</v>
      </c>
      <c r="C741" s="1" t="s">
        <v>21</v>
      </c>
      <c r="D741" s="1" t="s">
        <v>120</v>
      </c>
      <c r="G741" s="1" t="s">
        <v>25</v>
      </c>
      <c r="I741" s="1" t="s">
        <v>1546</v>
      </c>
      <c r="J741" s="1" t="s">
        <v>28</v>
      </c>
      <c r="K741" s="1" t="s">
        <v>1515</v>
      </c>
      <c r="L741" s="1" t="s">
        <v>1518</v>
      </c>
      <c r="M741" s="1" t="s">
        <v>1547</v>
      </c>
      <c r="N741" s="1" t="s">
        <v>32</v>
      </c>
      <c r="O741" s="1" t="s">
        <v>156</v>
      </c>
      <c r="P741" s="1" t="s">
        <v>124</v>
      </c>
      <c r="R741" s="1" t="s">
        <v>36</v>
      </c>
      <c r="S741" s="1" t="s">
        <v>1515</v>
      </c>
      <c r="T741" s="1" t="s">
        <v>157</v>
      </c>
      <c r="U741" s="1" t="s">
        <v>158</v>
      </c>
      <c r="V741" s="1" t="s">
        <v>39</v>
      </c>
    </row>
    <row r="742" spans="1:22" x14ac:dyDescent="0.2">
      <c r="A742" s="7">
        <v>100</v>
      </c>
      <c r="B742" s="1" t="s">
        <v>20</v>
      </c>
      <c r="C742" s="1" t="s">
        <v>1362</v>
      </c>
      <c r="D742" s="1" t="s">
        <v>43</v>
      </c>
      <c r="E742" s="1" t="s">
        <v>1363</v>
      </c>
      <c r="F742" s="1" t="s">
        <v>1518</v>
      </c>
      <c r="G742" s="1" t="s">
        <v>25</v>
      </c>
      <c r="I742" s="1" t="s">
        <v>1548</v>
      </c>
      <c r="J742" s="1" t="s">
        <v>28</v>
      </c>
      <c r="K742" s="1" t="s">
        <v>1515</v>
      </c>
      <c r="L742" s="1" t="s">
        <v>1520</v>
      </c>
      <c r="M742" s="1" t="s">
        <v>1549</v>
      </c>
      <c r="N742" s="1" t="s">
        <v>32</v>
      </c>
      <c r="P742" s="1" t="s">
        <v>1367</v>
      </c>
      <c r="R742" s="1" t="s">
        <v>36</v>
      </c>
      <c r="S742" s="1" t="s">
        <v>1515</v>
      </c>
      <c r="T742" s="1" t="s">
        <v>1368</v>
      </c>
      <c r="U742" s="1" t="s">
        <v>3322</v>
      </c>
      <c r="V742" s="1" t="s">
        <v>39</v>
      </c>
    </row>
    <row r="743" spans="1:22" x14ac:dyDescent="0.2">
      <c r="A743" s="7">
        <v>100</v>
      </c>
      <c r="B743" s="1" t="s">
        <v>20</v>
      </c>
      <c r="C743" s="1" t="s">
        <v>1362</v>
      </c>
      <c r="D743" s="1" t="s">
        <v>43</v>
      </c>
      <c r="E743" s="1" t="s">
        <v>1363</v>
      </c>
      <c r="F743" s="1" t="s">
        <v>1518</v>
      </c>
      <c r="G743" s="1" t="s">
        <v>25</v>
      </c>
      <c r="I743" s="1" t="s">
        <v>1550</v>
      </c>
      <c r="J743" s="1" t="s">
        <v>28</v>
      </c>
      <c r="K743" s="1" t="s">
        <v>1515</v>
      </c>
      <c r="L743" s="1" t="s">
        <v>1520</v>
      </c>
      <c r="M743" s="1" t="s">
        <v>1551</v>
      </c>
      <c r="N743" s="1" t="s">
        <v>32</v>
      </c>
      <c r="P743" s="1" t="s">
        <v>1367</v>
      </c>
      <c r="R743" s="1" t="s">
        <v>81</v>
      </c>
      <c r="S743" s="1" t="s">
        <v>1515</v>
      </c>
      <c r="T743" s="1" t="s">
        <v>1368</v>
      </c>
      <c r="U743" s="1" t="s">
        <v>3322</v>
      </c>
      <c r="V743" s="1" t="s">
        <v>39</v>
      </c>
    </row>
    <row r="744" spans="1:22" x14ac:dyDescent="0.2">
      <c r="A744" s="7">
        <v>100</v>
      </c>
      <c r="B744" s="1" t="s">
        <v>20</v>
      </c>
      <c r="C744" s="1" t="s">
        <v>21</v>
      </c>
      <c r="D744" s="1" t="s">
        <v>120</v>
      </c>
      <c r="G744" s="1" t="s">
        <v>25</v>
      </c>
      <c r="I744" s="1" t="s">
        <v>1552</v>
      </c>
      <c r="J744" s="1" t="s">
        <v>28</v>
      </c>
      <c r="K744" s="1" t="s">
        <v>1515</v>
      </c>
      <c r="L744" s="1" t="s">
        <v>1518</v>
      </c>
      <c r="M744" s="1" t="s">
        <v>1553</v>
      </c>
      <c r="N744" s="1" t="s">
        <v>32</v>
      </c>
      <c r="O744" s="1" t="s">
        <v>156</v>
      </c>
      <c r="P744" s="1" t="s">
        <v>124</v>
      </c>
      <c r="R744" s="1" t="s">
        <v>49</v>
      </c>
      <c r="S744" s="1" t="s">
        <v>1515</v>
      </c>
      <c r="T744" s="1" t="s">
        <v>157</v>
      </c>
      <c r="U744" s="1" t="s">
        <v>158</v>
      </c>
      <c r="V744" s="1" t="s">
        <v>39</v>
      </c>
    </row>
    <row r="745" spans="1:22" x14ac:dyDescent="0.2">
      <c r="A745" s="7">
        <v>100</v>
      </c>
      <c r="B745" s="1" t="s">
        <v>20</v>
      </c>
      <c r="C745" s="1" t="s">
        <v>21</v>
      </c>
      <c r="D745" s="1" t="s">
        <v>120</v>
      </c>
      <c r="G745" s="1" t="s">
        <v>25</v>
      </c>
      <c r="I745" s="1" t="s">
        <v>1554</v>
      </c>
      <c r="J745" s="1" t="s">
        <v>28</v>
      </c>
      <c r="K745" s="1" t="s">
        <v>1515</v>
      </c>
      <c r="L745" s="1" t="s">
        <v>1518</v>
      </c>
      <c r="M745" s="1" t="s">
        <v>1555</v>
      </c>
      <c r="N745" s="1" t="s">
        <v>32</v>
      </c>
      <c r="O745" s="1" t="s">
        <v>156</v>
      </c>
      <c r="P745" s="1" t="s">
        <v>124</v>
      </c>
      <c r="R745" s="1" t="s">
        <v>49</v>
      </c>
      <c r="S745" s="1" t="s">
        <v>1515</v>
      </c>
      <c r="T745" s="1" t="s">
        <v>157</v>
      </c>
      <c r="U745" s="1" t="s">
        <v>158</v>
      </c>
      <c r="V745" s="1" t="s">
        <v>39</v>
      </c>
    </row>
    <row r="746" spans="1:22" x14ac:dyDescent="0.2">
      <c r="A746" s="7">
        <v>100</v>
      </c>
      <c r="B746" s="1" t="s">
        <v>20</v>
      </c>
      <c r="C746" s="1" t="s">
        <v>21</v>
      </c>
      <c r="D746" s="1" t="s">
        <v>120</v>
      </c>
      <c r="G746" s="1" t="s">
        <v>25</v>
      </c>
      <c r="I746" s="1" t="s">
        <v>1556</v>
      </c>
      <c r="J746" s="1" t="s">
        <v>28</v>
      </c>
      <c r="K746" s="1" t="s">
        <v>1515</v>
      </c>
      <c r="L746" s="1" t="s">
        <v>1518</v>
      </c>
      <c r="M746" s="1" t="s">
        <v>1557</v>
      </c>
      <c r="N746" s="1" t="s">
        <v>32</v>
      </c>
      <c r="O746" s="1" t="s">
        <v>156</v>
      </c>
      <c r="P746" s="1" t="s">
        <v>124</v>
      </c>
      <c r="R746" s="1" t="s">
        <v>193</v>
      </c>
      <c r="S746" s="1" t="s">
        <v>1515</v>
      </c>
      <c r="T746" s="1" t="s">
        <v>157</v>
      </c>
      <c r="U746" s="1" t="s">
        <v>158</v>
      </c>
      <c r="V746" s="1" t="s">
        <v>39</v>
      </c>
    </row>
    <row r="747" spans="1:22" x14ac:dyDescent="0.2">
      <c r="A747" s="7">
        <v>100</v>
      </c>
      <c r="B747" s="1" t="s">
        <v>20</v>
      </c>
      <c r="C747" s="1" t="s">
        <v>21</v>
      </c>
      <c r="D747" s="1" t="s">
        <v>120</v>
      </c>
      <c r="G747" s="1" t="s">
        <v>25</v>
      </c>
      <c r="I747" s="1" t="s">
        <v>1558</v>
      </c>
      <c r="J747" s="1" t="s">
        <v>28</v>
      </c>
      <c r="K747" s="1" t="s">
        <v>1515</v>
      </c>
      <c r="L747" s="1" t="s">
        <v>1518</v>
      </c>
      <c r="M747" s="1" t="s">
        <v>1559</v>
      </c>
      <c r="N747" s="1" t="s">
        <v>32</v>
      </c>
      <c r="O747" s="1" t="s">
        <v>156</v>
      </c>
      <c r="P747" s="1" t="s">
        <v>124</v>
      </c>
      <c r="R747" s="1" t="s">
        <v>49</v>
      </c>
      <c r="S747" s="1" t="s">
        <v>1515</v>
      </c>
      <c r="T747" s="1" t="s">
        <v>157</v>
      </c>
      <c r="U747" s="1" t="s">
        <v>158</v>
      </c>
      <c r="V747" s="1" t="s">
        <v>39</v>
      </c>
    </row>
    <row r="748" spans="1:22" x14ac:dyDescent="0.2">
      <c r="A748" s="7">
        <v>470</v>
      </c>
      <c r="B748" s="1" t="s">
        <v>20</v>
      </c>
      <c r="C748" s="1" t="s">
        <v>1362</v>
      </c>
      <c r="D748" s="1" t="s">
        <v>1474</v>
      </c>
      <c r="E748" s="1" t="s">
        <v>1363</v>
      </c>
      <c r="F748" s="1" t="s">
        <v>1518</v>
      </c>
      <c r="G748" s="1" t="s">
        <v>25</v>
      </c>
      <c r="I748" s="1" t="s">
        <v>1560</v>
      </c>
      <c r="J748" s="1" t="s">
        <v>28</v>
      </c>
      <c r="K748" s="1" t="s">
        <v>1515</v>
      </c>
      <c r="L748" s="1" t="s">
        <v>1520</v>
      </c>
      <c r="M748" s="1" t="s">
        <v>1561</v>
      </c>
      <c r="N748" s="1" t="s">
        <v>32</v>
      </c>
      <c r="P748" s="1" t="s">
        <v>1367</v>
      </c>
      <c r="R748" s="1" t="s">
        <v>193</v>
      </c>
      <c r="S748" s="1" t="s">
        <v>1515</v>
      </c>
      <c r="T748" s="1" t="s">
        <v>1368</v>
      </c>
      <c r="U748" s="1" t="s">
        <v>3322</v>
      </c>
      <c r="V748" s="1" t="s">
        <v>39</v>
      </c>
    </row>
    <row r="749" spans="1:22" x14ac:dyDescent="0.2">
      <c r="A749" s="7">
        <v>121.75</v>
      </c>
      <c r="B749" s="1" t="s">
        <v>20</v>
      </c>
      <c r="C749" s="1" t="s">
        <v>21</v>
      </c>
      <c r="D749" s="1" t="s">
        <v>120</v>
      </c>
      <c r="E749" s="1" t="s">
        <v>23</v>
      </c>
      <c r="F749" s="1" t="s">
        <v>1520</v>
      </c>
      <c r="G749" s="1" t="s">
        <v>25</v>
      </c>
      <c r="I749" s="1" t="s">
        <v>1562</v>
      </c>
      <c r="J749" s="1" t="s">
        <v>28</v>
      </c>
      <c r="K749" s="1" t="s">
        <v>1515</v>
      </c>
      <c r="L749" s="1" t="s">
        <v>1142</v>
      </c>
      <c r="M749" s="1" t="s">
        <v>1563</v>
      </c>
      <c r="N749" s="1" t="s">
        <v>1091</v>
      </c>
      <c r="O749" s="1" t="s">
        <v>33</v>
      </c>
      <c r="P749" s="1" t="s">
        <v>34</v>
      </c>
      <c r="Q749" s="1" t="s">
        <v>35</v>
      </c>
      <c r="R749" s="1" t="s">
        <v>36</v>
      </c>
      <c r="S749" s="1" t="s">
        <v>1515</v>
      </c>
      <c r="T749" s="1" t="s">
        <v>37</v>
      </c>
      <c r="U749" s="1" t="s">
        <v>38</v>
      </c>
      <c r="V749" s="1" t="s">
        <v>39</v>
      </c>
    </row>
    <row r="750" spans="1:22" x14ac:dyDescent="0.2">
      <c r="A750" s="7">
        <v>198.18</v>
      </c>
      <c r="B750" s="1" t="s">
        <v>20</v>
      </c>
      <c r="C750" s="1" t="s">
        <v>21</v>
      </c>
      <c r="D750" s="1" t="s">
        <v>22</v>
      </c>
      <c r="E750" s="1" t="s">
        <v>23</v>
      </c>
      <c r="F750" s="1" t="s">
        <v>1564</v>
      </c>
      <c r="G750" s="1" t="s">
        <v>25</v>
      </c>
      <c r="H750" s="1" t="s">
        <v>26</v>
      </c>
      <c r="I750" s="1" t="s">
        <v>1565</v>
      </c>
      <c r="J750" s="1" t="s">
        <v>136</v>
      </c>
      <c r="K750" s="1" t="s">
        <v>1566</v>
      </c>
      <c r="L750" s="1" t="s">
        <v>1197</v>
      </c>
      <c r="M750" s="1" t="s">
        <v>1567</v>
      </c>
      <c r="N750" s="1" t="s">
        <v>32</v>
      </c>
      <c r="O750" s="1" t="s">
        <v>33</v>
      </c>
      <c r="P750" s="1" t="s">
        <v>34</v>
      </c>
      <c r="Q750" s="1" t="s">
        <v>35</v>
      </c>
      <c r="R750" s="1" t="s">
        <v>193</v>
      </c>
      <c r="S750" s="1" t="s">
        <v>1566</v>
      </c>
      <c r="T750" s="1" t="s">
        <v>37</v>
      </c>
      <c r="U750" s="1" t="s">
        <v>38</v>
      </c>
      <c r="V750" s="1" t="s">
        <v>39</v>
      </c>
    </row>
    <row r="751" spans="1:22" x14ac:dyDescent="0.2">
      <c r="A751" s="7">
        <v>198.18</v>
      </c>
      <c r="B751" s="1" t="s">
        <v>20</v>
      </c>
      <c r="C751" s="1" t="s">
        <v>21</v>
      </c>
      <c r="D751" s="1" t="s">
        <v>22</v>
      </c>
      <c r="E751" s="1" t="s">
        <v>23</v>
      </c>
      <c r="F751" s="1" t="s">
        <v>1564</v>
      </c>
      <c r="G751" s="1" t="s">
        <v>25</v>
      </c>
      <c r="H751" s="1" t="s">
        <v>26</v>
      </c>
      <c r="I751" s="1" t="s">
        <v>1568</v>
      </c>
      <c r="J751" s="1" t="s">
        <v>28</v>
      </c>
      <c r="K751" s="1" t="s">
        <v>1566</v>
      </c>
      <c r="L751" s="1" t="s">
        <v>1197</v>
      </c>
      <c r="M751" s="1" t="s">
        <v>1569</v>
      </c>
      <c r="N751" s="1" t="s">
        <v>32</v>
      </c>
      <c r="O751" s="1" t="s">
        <v>33</v>
      </c>
      <c r="P751" s="1" t="s">
        <v>34</v>
      </c>
      <c r="Q751" s="1" t="s">
        <v>35</v>
      </c>
      <c r="R751" s="1" t="s">
        <v>193</v>
      </c>
      <c r="S751" s="1" t="s">
        <v>1566</v>
      </c>
      <c r="T751" s="1" t="s">
        <v>37</v>
      </c>
      <c r="U751" s="1" t="s">
        <v>38</v>
      </c>
      <c r="V751" s="1" t="s">
        <v>39</v>
      </c>
    </row>
    <row r="752" spans="1:22" x14ac:dyDescent="0.2">
      <c r="A752" s="7">
        <v>0</v>
      </c>
      <c r="B752" s="1" t="s">
        <v>20</v>
      </c>
      <c r="D752" s="1" t="s">
        <v>120</v>
      </c>
      <c r="G752" s="1" t="s">
        <v>25</v>
      </c>
      <c r="I752" s="1" t="s">
        <v>1570</v>
      </c>
      <c r="K752" s="1" t="s">
        <v>1566</v>
      </c>
      <c r="L752" s="1" t="s">
        <v>1566</v>
      </c>
      <c r="N752" s="1" t="s">
        <v>32</v>
      </c>
      <c r="R752" s="1" t="s">
        <v>81</v>
      </c>
      <c r="S752" s="1" t="s">
        <v>1566</v>
      </c>
      <c r="V752" s="1" t="s">
        <v>39</v>
      </c>
    </row>
    <row r="753" spans="1:22" x14ac:dyDescent="0.2">
      <c r="A753" s="7">
        <v>0</v>
      </c>
      <c r="B753" s="1" t="s">
        <v>20</v>
      </c>
      <c r="D753" s="1" t="s">
        <v>120</v>
      </c>
      <c r="G753" s="1" t="s">
        <v>25</v>
      </c>
      <c r="I753" s="1" t="s">
        <v>1571</v>
      </c>
      <c r="K753" s="1" t="s">
        <v>1566</v>
      </c>
      <c r="L753" s="1" t="s">
        <v>1566</v>
      </c>
      <c r="N753" s="1" t="s">
        <v>32</v>
      </c>
      <c r="R753" s="1" t="s">
        <v>81</v>
      </c>
      <c r="S753" s="1" t="s">
        <v>1566</v>
      </c>
      <c r="V753" s="1" t="s">
        <v>39</v>
      </c>
    </row>
    <row r="754" spans="1:22" x14ac:dyDescent="0.2">
      <c r="A754" s="7">
        <v>0</v>
      </c>
      <c r="B754" s="1" t="s">
        <v>20</v>
      </c>
      <c r="D754" s="1" t="s">
        <v>120</v>
      </c>
      <c r="G754" s="1" t="s">
        <v>25</v>
      </c>
      <c r="I754" s="1" t="s">
        <v>1572</v>
      </c>
      <c r="K754" s="1" t="s">
        <v>1566</v>
      </c>
      <c r="L754" s="1" t="s">
        <v>1566</v>
      </c>
      <c r="N754" s="1" t="s">
        <v>32</v>
      </c>
      <c r="R754" s="1" t="s">
        <v>81</v>
      </c>
      <c r="S754" s="1" t="s">
        <v>1566</v>
      </c>
      <c r="V754" s="1" t="s">
        <v>39</v>
      </c>
    </row>
    <row r="755" spans="1:22" x14ac:dyDescent="0.2">
      <c r="A755" s="7">
        <v>100</v>
      </c>
      <c r="B755" s="1" t="s">
        <v>20</v>
      </c>
      <c r="C755" s="1" t="s">
        <v>21</v>
      </c>
      <c r="D755" s="1" t="s">
        <v>1573</v>
      </c>
      <c r="E755" s="1" t="s">
        <v>1574</v>
      </c>
      <c r="F755" s="1" t="s">
        <v>1564</v>
      </c>
      <c r="G755" s="1" t="s">
        <v>25</v>
      </c>
      <c r="I755" s="1" t="s">
        <v>1575</v>
      </c>
      <c r="J755" s="1" t="s">
        <v>28</v>
      </c>
      <c r="K755" s="1" t="s">
        <v>1566</v>
      </c>
      <c r="L755" s="1" t="s">
        <v>1576</v>
      </c>
      <c r="M755" s="1" t="s">
        <v>1577</v>
      </c>
      <c r="N755" s="1" t="s">
        <v>32</v>
      </c>
      <c r="R755" s="1" t="s">
        <v>81</v>
      </c>
      <c r="S755" s="1" t="s">
        <v>1566</v>
      </c>
      <c r="T755" s="1" t="s">
        <v>1578</v>
      </c>
      <c r="U755" s="1" t="s">
        <v>4594</v>
      </c>
      <c r="V755" s="1" t="s">
        <v>39</v>
      </c>
    </row>
    <row r="756" spans="1:22" x14ac:dyDescent="0.2">
      <c r="A756" s="7">
        <v>0</v>
      </c>
      <c r="B756" s="1" t="s">
        <v>20</v>
      </c>
      <c r="C756" s="1" t="s">
        <v>21</v>
      </c>
      <c r="D756" s="1" t="s">
        <v>120</v>
      </c>
      <c r="E756" s="1" t="s">
        <v>1574</v>
      </c>
      <c r="F756" s="1" t="s">
        <v>1564</v>
      </c>
      <c r="G756" s="1" t="s">
        <v>25</v>
      </c>
      <c r="I756" s="1" t="s">
        <v>1579</v>
      </c>
      <c r="K756" s="1" t="s">
        <v>1566</v>
      </c>
      <c r="L756" s="1" t="s">
        <v>1576</v>
      </c>
      <c r="M756" s="1" t="s">
        <v>1580</v>
      </c>
      <c r="N756" s="1" t="s">
        <v>32</v>
      </c>
      <c r="O756" s="1" t="s">
        <v>33</v>
      </c>
      <c r="P756" s="1" t="s">
        <v>124</v>
      </c>
      <c r="R756" s="1" t="s">
        <v>81</v>
      </c>
      <c r="S756" s="1" t="s">
        <v>1566</v>
      </c>
      <c r="T756" s="1" t="s">
        <v>1578</v>
      </c>
      <c r="U756" s="1" t="s">
        <v>4594</v>
      </c>
      <c r="V756" s="1" t="s">
        <v>39</v>
      </c>
    </row>
    <row r="757" spans="1:22" x14ac:dyDescent="0.2">
      <c r="A757" s="7">
        <v>0</v>
      </c>
      <c r="B757" s="1" t="s">
        <v>20</v>
      </c>
      <c r="D757" s="1" t="s">
        <v>120</v>
      </c>
      <c r="G757" s="1" t="s">
        <v>25</v>
      </c>
      <c r="I757" s="1" t="s">
        <v>1581</v>
      </c>
      <c r="K757" s="1" t="s">
        <v>1566</v>
      </c>
      <c r="L757" s="1" t="s">
        <v>1566</v>
      </c>
      <c r="N757" s="1" t="s">
        <v>32</v>
      </c>
      <c r="R757" s="1" t="s">
        <v>81</v>
      </c>
      <c r="S757" s="1" t="s">
        <v>1566</v>
      </c>
      <c r="V757" s="1" t="s">
        <v>39</v>
      </c>
    </row>
    <row r="758" spans="1:22" x14ac:dyDescent="0.2">
      <c r="A758" s="7">
        <v>0</v>
      </c>
      <c r="B758" s="1" t="s">
        <v>20</v>
      </c>
      <c r="D758" s="1" t="s">
        <v>120</v>
      </c>
      <c r="G758" s="1" t="s">
        <v>25</v>
      </c>
      <c r="I758" s="1" t="s">
        <v>1582</v>
      </c>
      <c r="K758" s="1" t="s">
        <v>1566</v>
      </c>
      <c r="L758" s="1" t="s">
        <v>1566</v>
      </c>
      <c r="N758" s="1" t="s">
        <v>32</v>
      </c>
      <c r="R758" s="1" t="s">
        <v>81</v>
      </c>
      <c r="S758" s="1" t="s">
        <v>1566</v>
      </c>
      <c r="V758" s="1" t="s">
        <v>39</v>
      </c>
    </row>
    <row r="759" spans="1:22" x14ac:dyDescent="0.2">
      <c r="A759" s="7">
        <v>0</v>
      </c>
      <c r="B759" s="1" t="s">
        <v>20</v>
      </c>
      <c r="D759" s="1" t="s">
        <v>120</v>
      </c>
      <c r="G759" s="1" t="s">
        <v>25</v>
      </c>
      <c r="I759" s="1" t="s">
        <v>1583</v>
      </c>
      <c r="K759" s="1" t="s">
        <v>1566</v>
      </c>
      <c r="L759" s="1" t="s">
        <v>1566</v>
      </c>
      <c r="N759" s="1" t="s">
        <v>32</v>
      </c>
      <c r="R759" s="1" t="s">
        <v>81</v>
      </c>
      <c r="S759" s="1" t="s">
        <v>1566</v>
      </c>
      <c r="V759" s="1" t="s">
        <v>39</v>
      </c>
    </row>
    <row r="760" spans="1:22" x14ac:dyDescent="0.2">
      <c r="A760" s="7">
        <v>100</v>
      </c>
      <c r="B760" s="1" t="s">
        <v>20</v>
      </c>
      <c r="C760" s="1" t="s">
        <v>1362</v>
      </c>
      <c r="D760" s="1" t="s">
        <v>43</v>
      </c>
      <c r="E760" s="1" t="s">
        <v>1363</v>
      </c>
      <c r="F760" s="1" t="s">
        <v>1576</v>
      </c>
      <c r="G760" s="1" t="s">
        <v>25</v>
      </c>
      <c r="I760" s="1" t="s">
        <v>1584</v>
      </c>
      <c r="J760" s="1" t="s">
        <v>28</v>
      </c>
      <c r="K760" s="1" t="s">
        <v>1566</v>
      </c>
      <c r="L760" s="1" t="s">
        <v>1564</v>
      </c>
      <c r="M760" s="1" t="s">
        <v>1585</v>
      </c>
      <c r="N760" s="1" t="s">
        <v>32</v>
      </c>
      <c r="O760" s="1" t="s">
        <v>33</v>
      </c>
      <c r="P760" s="1" t="s">
        <v>1367</v>
      </c>
      <c r="R760" s="1" t="s">
        <v>81</v>
      </c>
      <c r="S760" s="1" t="s">
        <v>1566</v>
      </c>
      <c r="T760" s="1" t="s">
        <v>1368</v>
      </c>
      <c r="U760" s="1" t="s">
        <v>3322</v>
      </c>
      <c r="V760" s="1" t="s">
        <v>39</v>
      </c>
    </row>
    <row r="761" spans="1:22" x14ac:dyDescent="0.2">
      <c r="A761" s="7">
        <v>100</v>
      </c>
      <c r="B761" s="1" t="s">
        <v>20</v>
      </c>
      <c r="C761" s="1" t="s">
        <v>21</v>
      </c>
      <c r="D761" s="1" t="s">
        <v>1573</v>
      </c>
      <c r="E761" s="1" t="s">
        <v>1574</v>
      </c>
      <c r="F761" s="1" t="s">
        <v>1564</v>
      </c>
      <c r="G761" s="1" t="s">
        <v>25</v>
      </c>
      <c r="I761" s="1" t="s">
        <v>1586</v>
      </c>
      <c r="J761" s="1" t="s">
        <v>28</v>
      </c>
      <c r="K761" s="1" t="s">
        <v>1566</v>
      </c>
      <c r="L761" s="1" t="s">
        <v>1576</v>
      </c>
      <c r="M761" s="1" t="s">
        <v>1587</v>
      </c>
      <c r="N761" s="1" t="s">
        <v>32</v>
      </c>
      <c r="O761" s="1" t="s">
        <v>33</v>
      </c>
      <c r="P761" s="1" t="s">
        <v>124</v>
      </c>
      <c r="R761" s="1" t="s">
        <v>81</v>
      </c>
      <c r="S761" s="1" t="s">
        <v>1566</v>
      </c>
      <c r="T761" s="1" t="s">
        <v>1578</v>
      </c>
      <c r="U761" s="1" t="s">
        <v>4594</v>
      </c>
      <c r="V761" s="1" t="s">
        <v>39</v>
      </c>
    </row>
    <row r="762" spans="1:22" x14ac:dyDescent="0.2">
      <c r="A762" s="7">
        <v>100</v>
      </c>
      <c r="B762" s="1" t="s">
        <v>20</v>
      </c>
      <c r="C762" s="1" t="s">
        <v>1362</v>
      </c>
      <c r="D762" s="1" t="s">
        <v>43</v>
      </c>
      <c r="E762" s="1" t="s">
        <v>1363</v>
      </c>
      <c r="F762" s="1" t="s">
        <v>1576</v>
      </c>
      <c r="G762" s="1" t="s">
        <v>25</v>
      </c>
      <c r="I762" s="1" t="s">
        <v>1588</v>
      </c>
      <c r="J762" s="1" t="s">
        <v>28</v>
      </c>
      <c r="K762" s="1" t="s">
        <v>1566</v>
      </c>
      <c r="L762" s="1" t="s">
        <v>1564</v>
      </c>
      <c r="M762" s="1" t="s">
        <v>1589</v>
      </c>
      <c r="N762" s="1" t="s">
        <v>32</v>
      </c>
      <c r="O762" s="1" t="s">
        <v>33</v>
      </c>
      <c r="P762" s="1" t="s">
        <v>1367</v>
      </c>
      <c r="R762" s="1" t="s">
        <v>81</v>
      </c>
      <c r="S762" s="1" t="s">
        <v>1566</v>
      </c>
      <c r="T762" s="1" t="s">
        <v>1368</v>
      </c>
      <c r="U762" s="1" t="s">
        <v>3322</v>
      </c>
      <c r="V762" s="1" t="s">
        <v>39</v>
      </c>
    </row>
    <row r="763" spans="1:22" x14ac:dyDescent="0.2">
      <c r="A763" s="7">
        <v>100</v>
      </c>
      <c r="B763" s="1" t="s">
        <v>20</v>
      </c>
      <c r="C763" s="1" t="s">
        <v>1362</v>
      </c>
      <c r="D763" s="1" t="s">
        <v>43</v>
      </c>
      <c r="E763" s="1" t="s">
        <v>1363</v>
      </c>
      <c r="F763" s="1" t="s">
        <v>1576</v>
      </c>
      <c r="G763" s="1" t="s">
        <v>25</v>
      </c>
      <c r="I763" s="1" t="s">
        <v>1590</v>
      </c>
      <c r="J763" s="1" t="s">
        <v>28</v>
      </c>
      <c r="K763" s="1" t="s">
        <v>1566</v>
      </c>
      <c r="L763" s="1" t="s">
        <v>1564</v>
      </c>
      <c r="M763" s="1" t="s">
        <v>1591</v>
      </c>
      <c r="N763" s="1" t="s">
        <v>32</v>
      </c>
      <c r="P763" s="1" t="s">
        <v>1367</v>
      </c>
      <c r="R763" s="1" t="s">
        <v>81</v>
      </c>
      <c r="S763" s="1" t="s">
        <v>1566</v>
      </c>
      <c r="T763" s="1" t="s">
        <v>1368</v>
      </c>
      <c r="U763" s="1" t="s">
        <v>3322</v>
      </c>
      <c r="V763" s="1" t="s">
        <v>39</v>
      </c>
    </row>
    <row r="764" spans="1:22" x14ac:dyDescent="0.2">
      <c r="A764" s="7">
        <v>0</v>
      </c>
      <c r="B764" s="1" t="s">
        <v>20</v>
      </c>
      <c r="D764" s="1" t="s">
        <v>120</v>
      </c>
      <c r="G764" s="1" t="s">
        <v>25</v>
      </c>
      <c r="I764" s="1" t="s">
        <v>1592</v>
      </c>
      <c r="K764" s="1" t="s">
        <v>1566</v>
      </c>
      <c r="L764" s="1" t="s">
        <v>1566</v>
      </c>
      <c r="N764" s="1" t="s">
        <v>32</v>
      </c>
      <c r="R764" s="1" t="s">
        <v>81</v>
      </c>
      <c r="S764" s="1" t="s">
        <v>1566</v>
      </c>
      <c r="V764" s="1" t="s">
        <v>39</v>
      </c>
    </row>
    <row r="765" spans="1:22" x14ac:dyDescent="0.2">
      <c r="A765" s="7">
        <v>0</v>
      </c>
      <c r="B765" s="1" t="s">
        <v>20</v>
      </c>
      <c r="D765" s="1" t="s">
        <v>120</v>
      </c>
      <c r="G765" s="1" t="s">
        <v>25</v>
      </c>
      <c r="I765" s="1" t="s">
        <v>1593</v>
      </c>
      <c r="K765" s="1" t="s">
        <v>1566</v>
      </c>
      <c r="L765" s="1" t="s">
        <v>1566</v>
      </c>
      <c r="N765" s="1" t="s">
        <v>32</v>
      </c>
      <c r="R765" s="1" t="s">
        <v>81</v>
      </c>
      <c r="S765" s="1" t="s">
        <v>1566</v>
      </c>
      <c r="V765" s="1" t="s">
        <v>39</v>
      </c>
    </row>
    <row r="766" spans="1:22" x14ac:dyDescent="0.2">
      <c r="A766" s="7">
        <v>121.75</v>
      </c>
      <c r="B766" s="1" t="s">
        <v>20</v>
      </c>
      <c r="C766" s="1" t="s">
        <v>21</v>
      </c>
      <c r="D766" s="1" t="s">
        <v>120</v>
      </c>
      <c r="E766" s="1" t="s">
        <v>23</v>
      </c>
      <c r="F766" s="1" t="s">
        <v>29</v>
      </c>
      <c r="G766" s="1" t="s">
        <v>25</v>
      </c>
      <c r="I766" s="1" t="s">
        <v>1594</v>
      </c>
      <c r="J766" s="1" t="s">
        <v>28</v>
      </c>
      <c r="K766" s="1" t="s">
        <v>1595</v>
      </c>
      <c r="L766" s="1" t="s">
        <v>1478</v>
      </c>
      <c r="M766" s="1" t="s">
        <v>1596</v>
      </c>
      <c r="N766" s="1" t="s">
        <v>1091</v>
      </c>
      <c r="O766" s="1" t="s">
        <v>33</v>
      </c>
      <c r="P766" s="1" t="s">
        <v>34</v>
      </c>
      <c r="Q766" s="1" t="s">
        <v>35</v>
      </c>
      <c r="R766" s="1" t="s">
        <v>36</v>
      </c>
      <c r="S766" s="1" t="s">
        <v>1595</v>
      </c>
      <c r="T766" s="1" t="s">
        <v>37</v>
      </c>
      <c r="U766" s="1" t="s">
        <v>38</v>
      </c>
      <c r="V766" s="1" t="s">
        <v>39</v>
      </c>
    </row>
    <row r="767" spans="1:22" x14ac:dyDescent="0.2">
      <c r="A767" s="7">
        <v>198.18</v>
      </c>
      <c r="B767" s="1" t="s">
        <v>20</v>
      </c>
      <c r="C767" s="1" t="s">
        <v>21</v>
      </c>
      <c r="D767" s="1" t="s">
        <v>22</v>
      </c>
      <c r="E767" s="1" t="s">
        <v>23</v>
      </c>
      <c r="F767" s="1" t="s">
        <v>29</v>
      </c>
      <c r="G767" s="1" t="s">
        <v>25</v>
      </c>
      <c r="H767" s="1" t="s">
        <v>26</v>
      </c>
      <c r="I767" s="1" t="s">
        <v>1597</v>
      </c>
      <c r="J767" s="1" t="s">
        <v>28</v>
      </c>
      <c r="K767" s="1" t="s">
        <v>1595</v>
      </c>
      <c r="L767" s="1" t="s">
        <v>1478</v>
      </c>
      <c r="M767" s="1" t="s">
        <v>1598</v>
      </c>
      <c r="N767" s="1" t="s">
        <v>32</v>
      </c>
      <c r="O767" s="1" t="s">
        <v>33</v>
      </c>
      <c r="P767" s="1" t="s">
        <v>34</v>
      </c>
      <c r="Q767" s="1" t="s">
        <v>35</v>
      </c>
      <c r="R767" s="1" t="s">
        <v>49</v>
      </c>
      <c r="S767" s="1" t="s">
        <v>1595</v>
      </c>
      <c r="T767" s="1" t="s">
        <v>37</v>
      </c>
      <c r="U767" s="1" t="s">
        <v>38</v>
      </c>
      <c r="V767" s="1" t="s">
        <v>39</v>
      </c>
    </row>
    <row r="768" spans="1:22" x14ac:dyDescent="0.2">
      <c r="A768" s="7">
        <v>198.18</v>
      </c>
      <c r="B768" s="1" t="s">
        <v>20</v>
      </c>
      <c r="C768" s="1" t="s">
        <v>21</v>
      </c>
      <c r="D768" s="1" t="s">
        <v>22</v>
      </c>
      <c r="E768" s="1" t="s">
        <v>23</v>
      </c>
      <c r="F768" s="1" t="s">
        <v>29</v>
      </c>
      <c r="G768" s="1" t="s">
        <v>25</v>
      </c>
      <c r="H768" s="1" t="s">
        <v>26</v>
      </c>
      <c r="I768" s="1" t="s">
        <v>1599</v>
      </c>
      <c r="J768" s="1" t="s">
        <v>136</v>
      </c>
      <c r="K768" s="1" t="s">
        <v>1595</v>
      </c>
      <c r="L768" s="1" t="s">
        <v>1478</v>
      </c>
      <c r="M768" s="1" t="s">
        <v>1600</v>
      </c>
      <c r="N768" s="1" t="s">
        <v>32</v>
      </c>
      <c r="O768" s="1" t="s">
        <v>33</v>
      </c>
      <c r="P768" s="1" t="s">
        <v>34</v>
      </c>
      <c r="Q768" s="1" t="s">
        <v>35</v>
      </c>
      <c r="R768" s="1" t="s">
        <v>36</v>
      </c>
      <c r="S768" s="1" t="s">
        <v>1595</v>
      </c>
      <c r="T768" s="1" t="s">
        <v>37</v>
      </c>
      <c r="U768" s="1" t="s">
        <v>38</v>
      </c>
      <c r="V768" s="1" t="s">
        <v>39</v>
      </c>
    </row>
    <row r="769" spans="1:22" x14ac:dyDescent="0.2">
      <c r="A769" s="7">
        <v>121.75</v>
      </c>
      <c r="B769" s="1" t="s">
        <v>20</v>
      </c>
      <c r="C769" s="1" t="s">
        <v>21</v>
      </c>
      <c r="D769" s="1" t="s">
        <v>120</v>
      </c>
      <c r="E769" s="1" t="s">
        <v>23</v>
      </c>
      <c r="F769" s="1" t="s">
        <v>592</v>
      </c>
      <c r="G769" s="1" t="s">
        <v>25</v>
      </c>
      <c r="I769" s="1" t="s">
        <v>1601</v>
      </c>
      <c r="J769" s="1" t="s">
        <v>28</v>
      </c>
      <c r="K769" s="1" t="s">
        <v>1602</v>
      </c>
      <c r="L769" s="1" t="s">
        <v>1520</v>
      </c>
      <c r="M769" s="1" t="s">
        <v>1603</v>
      </c>
      <c r="N769" s="1" t="s">
        <v>1091</v>
      </c>
      <c r="O769" s="1" t="s">
        <v>33</v>
      </c>
      <c r="P769" s="1" t="s">
        <v>34</v>
      </c>
      <c r="Q769" s="1" t="s">
        <v>35</v>
      </c>
      <c r="R769" s="1" t="s">
        <v>193</v>
      </c>
      <c r="S769" s="1" t="s">
        <v>1602</v>
      </c>
      <c r="T769" s="1" t="s">
        <v>37</v>
      </c>
      <c r="U769" s="1" t="s">
        <v>38</v>
      </c>
      <c r="V769" s="1" t="s">
        <v>39</v>
      </c>
    </row>
    <row r="770" spans="1:22" x14ac:dyDescent="0.2">
      <c r="A770" s="7">
        <v>198.18</v>
      </c>
      <c r="B770" s="1" t="s">
        <v>20</v>
      </c>
      <c r="C770" s="1" t="s">
        <v>21</v>
      </c>
      <c r="D770" s="1" t="s">
        <v>22</v>
      </c>
      <c r="E770" s="1" t="s">
        <v>23</v>
      </c>
      <c r="F770" s="1" t="s">
        <v>592</v>
      </c>
      <c r="G770" s="1" t="s">
        <v>25</v>
      </c>
      <c r="H770" s="1" t="s">
        <v>26</v>
      </c>
      <c r="I770" s="1" t="s">
        <v>1604</v>
      </c>
      <c r="J770" s="1" t="s">
        <v>28</v>
      </c>
      <c r="K770" s="1" t="s">
        <v>1602</v>
      </c>
      <c r="L770" s="1" t="s">
        <v>1520</v>
      </c>
      <c r="M770" s="1" t="s">
        <v>1605</v>
      </c>
      <c r="N770" s="1" t="s">
        <v>32</v>
      </c>
      <c r="O770" s="1" t="s">
        <v>33</v>
      </c>
      <c r="P770" s="1" t="s">
        <v>34</v>
      </c>
      <c r="Q770" s="1" t="s">
        <v>35</v>
      </c>
      <c r="R770" s="1" t="s">
        <v>193</v>
      </c>
      <c r="S770" s="1" t="s">
        <v>1602</v>
      </c>
      <c r="T770" s="1" t="s">
        <v>37</v>
      </c>
      <c r="U770" s="1" t="s">
        <v>38</v>
      </c>
      <c r="V770" s="1" t="s">
        <v>39</v>
      </c>
    </row>
    <row r="771" spans="1:22" x14ac:dyDescent="0.2">
      <c r="A771" s="7">
        <v>198.18</v>
      </c>
      <c r="B771" s="1" t="s">
        <v>20</v>
      </c>
      <c r="C771" s="1" t="s">
        <v>21</v>
      </c>
      <c r="D771" s="1" t="s">
        <v>22</v>
      </c>
      <c r="E771" s="1" t="s">
        <v>23</v>
      </c>
      <c r="F771" s="1" t="s">
        <v>592</v>
      </c>
      <c r="G771" s="1" t="s">
        <v>25</v>
      </c>
      <c r="H771" s="1" t="s">
        <v>26</v>
      </c>
      <c r="I771" s="1" t="s">
        <v>1606</v>
      </c>
      <c r="J771" s="1" t="s">
        <v>136</v>
      </c>
      <c r="K771" s="1" t="s">
        <v>1602</v>
      </c>
      <c r="L771" s="1" t="s">
        <v>1520</v>
      </c>
      <c r="M771" s="1" t="s">
        <v>1607</v>
      </c>
      <c r="N771" s="1" t="s">
        <v>32</v>
      </c>
      <c r="O771" s="1" t="s">
        <v>33</v>
      </c>
      <c r="P771" s="1" t="s">
        <v>34</v>
      </c>
      <c r="Q771" s="1" t="s">
        <v>35</v>
      </c>
      <c r="R771" s="1" t="s">
        <v>193</v>
      </c>
      <c r="S771" s="1" t="s">
        <v>1602</v>
      </c>
      <c r="T771" s="1" t="s">
        <v>37</v>
      </c>
      <c r="U771" s="1" t="s">
        <v>38</v>
      </c>
      <c r="V771" s="1" t="s">
        <v>39</v>
      </c>
    </row>
    <row r="772" spans="1:22" x14ac:dyDescent="0.2">
      <c r="A772" s="7">
        <v>121.75</v>
      </c>
      <c r="B772" s="1" t="s">
        <v>20</v>
      </c>
      <c r="C772" s="1" t="s">
        <v>21</v>
      </c>
      <c r="D772" s="1" t="s">
        <v>120</v>
      </c>
      <c r="E772" s="1" t="s">
        <v>23</v>
      </c>
      <c r="F772" s="1" t="s">
        <v>592</v>
      </c>
      <c r="G772" s="1" t="s">
        <v>25</v>
      </c>
      <c r="I772" s="1" t="s">
        <v>1608</v>
      </c>
      <c r="J772" s="1" t="s">
        <v>28</v>
      </c>
      <c r="K772" s="1" t="s">
        <v>1602</v>
      </c>
      <c r="L772" s="1" t="s">
        <v>1520</v>
      </c>
      <c r="M772" s="1" t="s">
        <v>1609</v>
      </c>
      <c r="N772" s="1" t="s">
        <v>1091</v>
      </c>
      <c r="O772" s="1" t="s">
        <v>33</v>
      </c>
      <c r="P772" s="1" t="s">
        <v>34</v>
      </c>
      <c r="Q772" s="1" t="s">
        <v>35</v>
      </c>
      <c r="R772" s="1" t="s">
        <v>193</v>
      </c>
      <c r="S772" s="1" t="s">
        <v>1602</v>
      </c>
      <c r="T772" s="1" t="s">
        <v>37</v>
      </c>
      <c r="U772" s="1" t="s">
        <v>38</v>
      </c>
      <c r="V772" s="1" t="s">
        <v>39</v>
      </c>
    </row>
    <row r="773" spans="1:22" x14ac:dyDescent="0.2">
      <c r="A773" s="7">
        <v>198.18</v>
      </c>
      <c r="B773" s="1" t="s">
        <v>20</v>
      </c>
      <c r="C773" s="1" t="s">
        <v>21</v>
      </c>
      <c r="D773" s="1" t="s">
        <v>22</v>
      </c>
      <c r="E773" s="1" t="s">
        <v>23</v>
      </c>
      <c r="F773" s="1" t="s">
        <v>592</v>
      </c>
      <c r="G773" s="1" t="s">
        <v>25</v>
      </c>
      <c r="H773" s="1" t="s">
        <v>26</v>
      </c>
      <c r="I773" s="1" t="s">
        <v>1610</v>
      </c>
      <c r="J773" s="1" t="s">
        <v>28</v>
      </c>
      <c r="K773" s="1" t="s">
        <v>1602</v>
      </c>
      <c r="L773" s="1" t="s">
        <v>1520</v>
      </c>
      <c r="M773" s="1" t="s">
        <v>1611</v>
      </c>
      <c r="N773" s="1" t="s">
        <v>32</v>
      </c>
      <c r="O773" s="1" t="s">
        <v>33</v>
      </c>
      <c r="P773" s="1" t="s">
        <v>34</v>
      </c>
      <c r="Q773" s="1" t="s">
        <v>35</v>
      </c>
      <c r="R773" s="1" t="s">
        <v>193</v>
      </c>
      <c r="S773" s="1" t="s">
        <v>1602</v>
      </c>
      <c r="T773" s="1" t="s">
        <v>37</v>
      </c>
      <c r="U773" s="1" t="s">
        <v>38</v>
      </c>
      <c r="V773" s="1" t="s">
        <v>39</v>
      </c>
    </row>
    <row r="774" spans="1:22" x14ac:dyDescent="0.2">
      <c r="A774" s="7">
        <v>198.18</v>
      </c>
      <c r="B774" s="1" t="s">
        <v>20</v>
      </c>
      <c r="C774" s="1" t="s">
        <v>21</v>
      </c>
      <c r="D774" s="1" t="s">
        <v>22</v>
      </c>
      <c r="E774" s="1" t="s">
        <v>23</v>
      </c>
      <c r="F774" s="1" t="s">
        <v>592</v>
      </c>
      <c r="G774" s="1" t="s">
        <v>25</v>
      </c>
      <c r="H774" s="1" t="s">
        <v>26</v>
      </c>
      <c r="I774" s="1" t="s">
        <v>1612</v>
      </c>
      <c r="J774" s="1" t="s">
        <v>136</v>
      </c>
      <c r="K774" s="1" t="s">
        <v>1602</v>
      </c>
      <c r="L774" s="1" t="s">
        <v>1520</v>
      </c>
      <c r="M774" s="1" t="s">
        <v>1613</v>
      </c>
      <c r="N774" s="1" t="s">
        <v>32</v>
      </c>
      <c r="O774" s="1" t="s">
        <v>33</v>
      </c>
      <c r="P774" s="1" t="s">
        <v>34</v>
      </c>
      <c r="Q774" s="1" t="s">
        <v>35</v>
      </c>
      <c r="R774" s="1" t="s">
        <v>193</v>
      </c>
      <c r="S774" s="1" t="s">
        <v>1602</v>
      </c>
      <c r="T774" s="1" t="s">
        <v>37</v>
      </c>
      <c r="U774" s="1" t="s">
        <v>38</v>
      </c>
      <c r="V774" s="1" t="s">
        <v>39</v>
      </c>
    </row>
    <row r="775" spans="1:22" x14ac:dyDescent="0.2">
      <c r="A775" s="7">
        <v>100</v>
      </c>
      <c r="B775" s="1" t="s">
        <v>20</v>
      </c>
      <c r="C775" s="1" t="s">
        <v>1362</v>
      </c>
      <c r="D775" s="1" t="s">
        <v>43</v>
      </c>
      <c r="E775" s="1" t="s">
        <v>1363</v>
      </c>
      <c r="F775" s="1" t="s">
        <v>1614</v>
      </c>
      <c r="G775" s="1" t="s">
        <v>25</v>
      </c>
      <c r="I775" s="1" t="s">
        <v>1615</v>
      </c>
      <c r="J775" s="1" t="s">
        <v>28</v>
      </c>
      <c r="K775" s="1" t="s">
        <v>1602</v>
      </c>
      <c r="L775" s="1" t="s">
        <v>592</v>
      </c>
      <c r="M775" s="1" t="s">
        <v>1616</v>
      </c>
      <c r="N775" s="1" t="s">
        <v>32</v>
      </c>
      <c r="P775" s="1" t="s">
        <v>1367</v>
      </c>
      <c r="R775" s="1" t="s">
        <v>81</v>
      </c>
      <c r="S775" s="1" t="s">
        <v>1602</v>
      </c>
      <c r="T775" s="1" t="s">
        <v>1368</v>
      </c>
      <c r="U775" s="1" t="s">
        <v>3322</v>
      </c>
      <c r="V775" s="1" t="s">
        <v>39</v>
      </c>
    </row>
    <row r="776" spans="1:22" x14ac:dyDescent="0.2">
      <c r="A776" s="7">
        <v>0</v>
      </c>
      <c r="B776" s="1" t="s">
        <v>20</v>
      </c>
      <c r="D776" s="1" t="s">
        <v>120</v>
      </c>
      <c r="G776" s="1" t="s">
        <v>25</v>
      </c>
      <c r="I776" s="1" t="s">
        <v>1617</v>
      </c>
      <c r="K776" s="1" t="s">
        <v>1602</v>
      </c>
      <c r="L776" s="1" t="s">
        <v>1602</v>
      </c>
      <c r="N776" s="1" t="s">
        <v>32</v>
      </c>
      <c r="R776" s="1" t="s">
        <v>81</v>
      </c>
      <c r="S776" s="1" t="s">
        <v>1602</v>
      </c>
      <c r="V776" s="1" t="s">
        <v>39</v>
      </c>
    </row>
    <row r="777" spans="1:22" x14ac:dyDescent="0.2">
      <c r="A777" s="7">
        <v>100</v>
      </c>
      <c r="B777" s="1" t="s">
        <v>20</v>
      </c>
      <c r="C777" s="1" t="s">
        <v>1362</v>
      </c>
      <c r="D777" s="1" t="s">
        <v>43</v>
      </c>
      <c r="E777" s="1" t="s">
        <v>1363</v>
      </c>
      <c r="F777" s="1" t="s">
        <v>1614</v>
      </c>
      <c r="G777" s="1" t="s">
        <v>25</v>
      </c>
      <c r="I777" s="1" t="s">
        <v>1618</v>
      </c>
      <c r="J777" s="1" t="s">
        <v>28</v>
      </c>
      <c r="K777" s="1" t="s">
        <v>1602</v>
      </c>
      <c r="L777" s="1" t="s">
        <v>592</v>
      </c>
      <c r="M777" s="1" t="s">
        <v>1619</v>
      </c>
      <c r="N777" s="1" t="s">
        <v>32</v>
      </c>
      <c r="O777" s="1" t="s">
        <v>33</v>
      </c>
      <c r="P777" s="1" t="s">
        <v>1367</v>
      </c>
      <c r="R777" s="1" t="s">
        <v>193</v>
      </c>
      <c r="S777" s="1" t="s">
        <v>1602</v>
      </c>
      <c r="T777" s="1" t="s">
        <v>1368</v>
      </c>
      <c r="U777" s="1" t="s">
        <v>3322</v>
      </c>
      <c r="V777" s="1" t="s">
        <v>39</v>
      </c>
    </row>
    <row r="778" spans="1:22" x14ac:dyDescent="0.2">
      <c r="A778" s="7">
        <v>100</v>
      </c>
      <c r="B778" s="1" t="s">
        <v>20</v>
      </c>
      <c r="C778" s="1" t="s">
        <v>1362</v>
      </c>
      <c r="D778" s="1" t="s">
        <v>43</v>
      </c>
      <c r="E778" s="1" t="s">
        <v>1363</v>
      </c>
      <c r="F778" s="1" t="s">
        <v>1614</v>
      </c>
      <c r="G778" s="1" t="s">
        <v>25</v>
      </c>
      <c r="I778" s="1" t="s">
        <v>1620</v>
      </c>
      <c r="J778" s="1" t="s">
        <v>28</v>
      </c>
      <c r="K778" s="1" t="s">
        <v>1602</v>
      </c>
      <c r="L778" s="1" t="s">
        <v>592</v>
      </c>
      <c r="M778" s="1" t="s">
        <v>1621</v>
      </c>
      <c r="N778" s="1" t="s">
        <v>32</v>
      </c>
      <c r="P778" s="1" t="s">
        <v>1367</v>
      </c>
      <c r="R778" s="1" t="s">
        <v>81</v>
      </c>
      <c r="S778" s="1" t="s">
        <v>1602</v>
      </c>
      <c r="T778" s="1" t="s">
        <v>1368</v>
      </c>
      <c r="U778" s="1" t="s">
        <v>3322</v>
      </c>
      <c r="V778" s="1" t="s">
        <v>39</v>
      </c>
    </row>
    <row r="779" spans="1:22" x14ac:dyDescent="0.2">
      <c r="A779" s="7">
        <v>0</v>
      </c>
      <c r="B779" s="1" t="s">
        <v>20</v>
      </c>
      <c r="D779" s="1" t="s">
        <v>120</v>
      </c>
      <c r="G779" s="1" t="s">
        <v>25</v>
      </c>
      <c r="I779" s="1" t="s">
        <v>1622</v>
      </c>
      <c r="K779" s="1" t="s">
        <v>1602</v>
      </c>
      <c r="L779" s="1" t="s">
        <v>1602</v>
      </c>
      <c r="N779" s="1" t="s">
        <v>32</v>
      </c>
      <c r="R779" s="1" t="s">
        <v>81</v>
      </c>
      <c r="S779" s="1" t="s">
        <v>1602</v>
      </c>
      <c r="V779" s="1" t="s">
        <v>39</v>
      </c>
    </row>
    <row r="780" spans="1:22" x14ac:dyDescent="0.2">
      <c r="A780" s="7">
        <v>0</v>
      </c>
      <c r="B780" s="1" t="s">
        <v>20</v>
      </c>
      <c r="D780" s="1" t="s">
        <v>120</v>
      </c>
      <c r="G780" s="1" t="s">
        <v>25</v>
      </c>
      <c r="I780" s="1" t="s">
        <v>1623</v>
      </c>
      <c r="K780" s="1" t="s">
        <v>1602</v>
      </c>
      <c r="L780" s="1" t="s">
        <v>1602</v>
      </c>
      <c r="N780" s="1" t="s">
        <v>32</v>
      </c>
      <c r="R780" s="1" t="s">
        <v>81</v>
      </c>
      <c r="S780" s="1" t="s">
        <v>1602</v>
      </c>
      <c r="V780" s="1" t="s">
        <v>39</v>
      </c>
    </row>
    <row r="781" spans="1:22" x14ac:dyDescent="0.2">
      <c r="A781" s="7">
        <v>100</v>
      </c>
      <c r="B781" s="1" t="s">
        <v>20</v>
      </c>
      <c r="C781" s="1" t="s">
        <v>1362</v>
      </c>
      <c r="D781" s="1" t="s">
        <v>43</v>
      </c>
      <c r="E781" s="1" t="s">
        <v>1363</v>
      </c>
      <c r="F781" s="1" t="s">
        <v>1614</v>
      </c>
      <c r="G781" s="1" t="s">
        <v>25</v>
      </c>
      <c r="I781" s="1" t="s">
        <v>1624</v>
      </c>
      <c r="J781" s="1" t="s">
        <v>28</v>
      </c>
      <c r="K781" s="1" t="s">
        <v>1602</v>
      </c>
      <c r="L781" s="1" t="s">
        <v>592</v>
      </c>
      <c r="M781" s="1" t="s">
        <v>1625</v>
      </c>
      <c r="N781" s="1" t="s">
        <v>32</v>
      </c>
      <c r="P781" s="1" t="s">
        <v>1367</v>
      </c>
      <c r="R781" s="1" t="s">
        <v>81</v>
      </c>
      <c r="S781" s="1" t="s">
        <v>1602</v>
      </c>
      <c r="T781" s="1" t="s">
        <v>1368</v>
      </c>
      <c r="U781" s="1" t="s">
        <v>3322</v>
      </c>
      <c r="V781" s="1" t="s">
        <v>39</v>
      </c>
    </row>
    <row r="782" spans="1:22" x14ac:dyDescent="0.2">
      <c r="A782" s="7">
        <v>0</v>
      </c>
      <c r="B782" s="1" t="s">
        <v>20</v>
      </c>
      <c r="D782" s="1" t="s">
        <v>120</v>
      </c>
      <c r="G782" s="1" t="s">
        <v>25</v>
      </c>
      <c r="I782" s="1" t="s">
        <v>1626</v>
      </c>
      <c r="K782" s="1" t="s">
        <v>1602</v>
      </c>
      <c r="L782" s="1" t="s">
        <v>1602</v>
      </c>
      <c r="N782" s="1" t="s">
        <v>32</v>
      </c>
      <c r="R782" s="1" t="s">
        <v>81</v>
      </c>
      <c r="S782" s="1" t="s">
        <v>1602</v>
      </c>
      <c r="V782" s="1" t="s">
        <v>39</v>
      </c>
    </row>
    <row r="783" spans="1:22" x14ac:dyDescent="0.2">
      <c r="A783" s="7">
        <v>100</v>
      </c>
      <c r="B783" s="1" t="s">
        <v>20</v>
      </c>
      <c r="C783" s="1" t="s">
        <v>1362</v>
      </c>
      <c r="D783" s="1" t="s">
        <v>43</v>
      </c>
      <c r="E783" s="1" t="s">
        <v>1363</v>
      </c>
      <c r="F783" s="1" t="s">
        <v>1614</v>
      </c>
      <c r="G783" s="1" t="s">
        <v>25</v>
      </c>
      <c r="I783" s="1" t="s">
        <v>1627</v>
      </c>
      <c r="J783" s="1" t="s">
        <v>28</v>
      </c>
      <c r="K783" s="1" t="s">
        <v>1602</v>
      </c>
      <c r="L783" s="1" t="s">
        <v>592</v>
      </c>
      <c r="M783" s="1" t="s">
        <v>1628</v>
      </c>
      <c r="N783" s="1" t="s">
        <v>32</v>
      </c>
      <c r="P783" s="1" t="s">
        <v>1367</v>
      </c>
      <c r="R783" s="1" t="s">
        <v>81</v>
      </c>
      <c r="S783" s="1" t="s">
        <v>1602</v>
      </c>
      <c r="T783" s="1" t="s">
        <v>1368</v>
      </c>
      <c r="U783" s="1" t="s">
        <v>3322</v>
      </c>
      <c r="V783" s="1" t="s">
        <v>39</v>
      </c>
    </row>
    <row r="784" spans="1:22" x14ac:dyDescent="0.2">
      <c r="A784" s="7">
        <v>0</v>
      </c>
      <c r="B784" s="1" t="s">
        <v>20</v>
      </c>
      <c r="C784" s="1" t="s">
        <v>1362</v>
      </c>
      <c r="D784" s="1" t="s">
        <v>120</v>
      </c>
      <c r="E784" s="1" t="s">
        <v>1363</v>
      </c>
      <c r="F784" s="1" t="s">
        <v>1614</v>
      </c>
      <c r="G784" s="1" t="s">
        <v>25</v>
      </c>
      <c r="I784" s="1" t="s">
        <v>1629</v>
      </c>
      <c r="J784" s="1" t="s">
        <v>28</v>
      </c>
      <c r="K784" s="1" t="s">
        <v>1602</v>
      </c>
      <c r="L784" s="1" t="s">
        <v>592</v>
      </c>
      <c r="N784" s="1" t="s">
        <v>32</v>
      </c>
      <c r="P784" s="1" t="s">
        <v>1367</v>
      </c>
      <c r="R784" s="1" t="s">
        <v>81</v>
      </c>
      <c r="S784" s="1" t="s">
        <v>1602</v>
      </c>
      <c r="T784" s="1" t="s">
        <v>1368</v>
      </c>
      <c r="U784" s="1" t="s">
        <v>3322</v>
      </c>
      <c r="V784" s="1" t="s">
        <v>39</v>
      </c>
    </row>
    <row r="785" spans="1:22" x14ac:dyDescent="0.2">
      <c r="A785" s="7">
        <v>100</v>
      </c>
      <c r="B785" s="1" t="s">
        <v>20</v>
      </c>
      <c r="C785" s="1" t="s">
        <v>1362</v>
      </c>
      <c r="D785" s="1" t="s">
        <v>43</v>
      </c>
      <c r="E785" s="1" t="s">
        <v>1363</v>
      </c>
      <c r="F785" s="1" t="s">
        <v>1614</v>
      </c>
      <c r="G785" s="1" t="s">
        <v>25</v>
      </c>
      <c r="I785" s="1" t="s">
        <v>1630</v>
      </c>
      <c r="J785" s="1" t="s">
        <v>28</v>
      </c>
      <c r="K785" s="1" t="s">
        <v>1602</v>
      </c>
      <c r="L785" s="1" t="s">
        <v>592</v>
      </c>
      <c r="M785" s="1" t="s">
        <v>1631</v>
      </c>
      <c r="N785" s="1" t="s">
        <v>32</v>
      </c>
      <c r="P785" s="1" t="s">
        <v>1367</v>
      </c>
      <c r="R785" s="1" t="s">
        <v>81</v>
      </c>
      <c r="S785" s="1" t="s">
        <v>1602</v>
      </c>
      <c r="T785" s="1" t="s">
        <v>1368</v>
      </c>
      <c r="U785" s="1" t="s">
        <v>3322</v>
      </c>
      <c r="V785" s="1" t="s">
        <v>39</v>
      </c>
    </row>
    <row r="786" spans="1:22" x14ac:dyDescent="0.2">
      <c r="A786" s="7">
        <v>100</v>
      </c>
      <c r="B786" s="1" t="s">
        <v>20</v>
      </c>
      <c r="C786" s="1" t="s">
        <v>1362</v>
      </c>
      <c r="D786" s="1" t="s">
        <v>43</v>
      </c>
      <c r="E786" s="1" t="s">
        <v>1363</v>
      </c>
      <c r="F786" s="1" t="s">
        <v>1614</v>
      </c>
      <c r="G786" s="1" t="s">
        <v>25</v>
      </c>
      <c r="I786" s="1" t="s">
        <v>1632</v>
      </c>
      <c r="J786" s="1" t="s">
        <v>28</v>
      </c>
      <c r="K786" s="1" t="s">
        <v>1602</v>
      </c>
      <c r="L786" s="1" t="s">
        <v>592</v>
      </c>
      <c r="M786" s="1" t="s">
        <v>1633</v>
      </c>
      <c r="N786" s="1" t="s">
        <v>32</v>
      </c>
      <c r="P786" s="1" t="s">
        <v>1367</v>
      </c>
      <c r="R786" s="1" t="s">
        <v>81</v>
      </c>
      <c r="S786" s="1" t="s">
        <v>1602</v>
      </c>
      <c r="T786" s="1" t="s">
        <v>1368</v>
      </c>
      <c r="U786" s="1" t="s">
        <v>3322</v>
      </c>
      <c r="V786" s="1" t="s">
        <v>39</v>
      </c>
    </row>
    <row r="787" spans="1:22" x14ac:dyDescent="0.2">
      <c r="A787" s="7">
        <v>0</v>
      </c>
      <c r="B787" s="1" t="s">
        <v>20</v>
      </c>
      <c r="D787" s="1" t="s">
        <v>120</v>
      </c>
      <c r="G787" s="1" t="s">
        <v>25</v>
      </c>
      <c r="I787" s="1" t="s">
        <v>1634</v>
      </c>
      <c r="K787" s="1" t="s">
        <v>1602</v>
      </c>
      <c r="L787" s="1" t="s">
        <v>1602</v>
      </c>
      <c r="N787" s="1" t="s">
        <v>32</v>
      </c>
      <c r="R787" s="1" t="s">
        <v>81</v>
      </c>
      <c r="S787" s="1" t="s">
        <v>1602</v>
      </c>
      <c r="V787" s="1" t="s">
        <v>39</v>
      </c>
    </row>
    <row r="788" spans="1:22" x14ac:dyDescent="0.2">
      <c r="A788" s="7">
        <v>100</v>
      </c>
      <c r="B788" s="1" t="s">
        <v>20</v>
      </c>
      <c r="C788" s="1" t="s">
        <v>1362</v>
      </c>
      <c r="D788" s="1" t="s">
        <v>43</v>
      </c>
      <c r="E788" s="1" t="s">
        <v>1363</v>
      </c>
      <c r="F788" s="1" t="s">
        <v>1614</v>
      </c>
      <c r="G788" s="1" t="s">
        <v>25</v>
      </c>
      <c r="I788" s="1" t="s">
        <v>1635</v>
      </c>
      <c r="J788" s="1" t="s">
        <v>28</v>
      </c>
      <c r="K788" s="1" t="s">
        <v>1602</v>
      </c>
      <c r="L788" s="1" t="s">
        <v>592</v>
      </c>
      <c r="M788" s="1" t="s">
        <v>1636</v>
      </c>
      <c r="N788" s="1" t="s">
        <v>32</v>
      </c>
      <c r="P788" s="1" t="s">
        <v>1367</v>
      </c>
      <c r="R788" s="1" t="s">
        <v>81</v>
      </c>
      <c r="S788" s="1" t="s">
        <v>1602</v>
      </c>
      <c r="T788" s="1" t="s">
        <v>1368</v>
      </c>
      <c r="U788" s="1" t="s">
        <v>3322</v>
      </c>
      <c r="V788" s="1" t="s">
        <v>39</v>
      </c>
    </row>
    <row r="789" spans="1:22" x14ac:dyDescent="0.2">
      <c r="A789" s="7">
        <v>100</v>
      </c>
      <c r="B789" s="1" t="s">
        <v>20</v>
      </c>
      <c r="C789" s="1" t="s">
        <v>1362</v>
      </c>
      <c r="D789" s="1" t="s">
        <v>43</v>
      </c>
      <c r="E789" s="1" t="s">
        <v>1363</v>
      </c>
      <c r="F789" s="1" t="s">
        <v>1614</v>
      </c>
      <c r="G789" s="1" t="s">
        <v>25</v>
      </c>
      <c r="I789" s="1" t="s">
        <v>1637</v>
      </c>
      <c r="J789" s="1" t="s">
        <v>28</v>
      </c>
      <c r="K789" s="1" t="s">
        <v>1602</v>
      </c>
      <c r="L789" s="1" t="s">
        <v>592</v>
      </c>
      <c r="M789" s="1" t="s">
        <v>1638</v>
      </c>
      <c r="N789" s="1" t="s">
        <v>32</v>
      </c>
      <c r="P789" s="1" t="s">
        <v>1367</v>
      </c>
      <c r="R789" s="1" t="s">
        <v>1045</v>
      </c>
      <c r="S789" s="1" t="s">
        <v>1602</v>
      </c>
      <c r="T789" s="1" t="s">
        <v>1368</v>
      </c>
      <c r="U789" s="1" t="s">
        <v>3322</v>
      </c>
      <c r="V789" s="1" t="s">
        <v>39</v>
      </c>
    </row>
    <row r="790" spans="1:22" x14ac:dyDescent="0.2">
      <c r="A790" s="7">
        <v>100</v>
      </c>
      <c r="B790" s="1" t="s">
        <v>20</v>
      </c>
      <c r="C790" s="1" t="s">
        <v>1362</v>
      </c>
      <c r="D790" s="1" t="s">
        <v>43</v>
      </c>
      <c r="E790" s="1" t="s">
        <v>1363</v>
      </c>
      <c r="F790" s="1" t="s">
        <v>1614</v>
      </c>
      <c r="G790" s="1" t="s">
        <v>25</v>
      </c>
      <c r="I790" s="1" t="s">
        <v>1639</v>
      </c>
      <c r="J790" s="1" t="s">
        <v>28</v>
      </c>
      <c r="K790" s="1" t="s">
        <v>1602</v>
      </c>
      <c r="L790" s="1" t="s">
        <v>592</v>
      </c>
      <c r="M790" s="1" t="s">
        <v>1640</v>
      </c>
      <c r="N790" s="1" t="s">
        <v>32</v>
      </c>
      <c r="P790" s="1" t="s">
        <v>1367</v>
      </c>
      <c r="R790" s="1" t="s">
        <v>81</v>
      </c>
      <c r="S790" s="1" t="s">
        <v>1602</v>
      </c>
      <c r="T790" s="1" t="s">
        <v>1368</v>
      </c>
      <c r="U790" s="1" t="s">
        <v>3322</v>
      </c>
      <c r="V790" s="1" t="s">
        <v>39</v>
      </c>
    </row>
    <row r="791" spans="1:22" x14ac:dyDescent="0.2">
      <c r="A791" s="7">
        <v>100</v>
      </c>
      <c r="B791" s="1" t="s">
        <v>20</v>
      </c>
      <c r="C791" s="1" t="s">
        <v>1362</v>
      </c>
      <c r="D791" s="1" t="s">
        <v>43</v>
      </c>
      <c r="E791" s="1" t="s">
        <v>1363</v>
      </c>
      <c r="F791" s="1" t="s">
        <v>1614</v>
      </c>
      <c r="G791" s="1" t="s">
        <v>25</v>
      </c>
      <c r="I791" s="1" t="s">
        <v>1641</v>
      </c>
      <c r="J791" s="1" t="s">
        <v>28</v>
      </c>
      <c r="K791" s="1" t="s">
        <v>1602</v>
      </c>
      <c r="L791" s="1" t="s">
        <v>592</v>
      </c>
      <c r="M791" s="1" t="s">
        <v>1642</v>
      </c>
      <c r="N791" s="1" t="s">
        <v>32</v>
      </c>
      <c r="P791" s="1" t="s">
        <v>1367</v>
      </c>
      <c r="R791" s="1" t="s">
        <v>1045</v>
      </c>
      <c r="S791" s="1" t="s">
        <v>1602</v>
      </c>
      <c r="T791" s="1" t="s">
        <v>1368</v>
      </c>
      <c r="U791" s="1" t="s">
        <v>3322</v>
      </c>
      <c r="V791" s="1" t="s">
        <v>39</v>
      </c>
    </row>
    <row r="792" spans="1:22" x14ac:dyDescent="0.2">
      <c r="A792" s="7">
        <v>121.75</v>
      </c>
      <c r="B792" s="1" t="s">
        <v>20</v>
      </c>
      <c r="C792" s="1" t="s">
        <v>21</v>
      </c>
      <c r="D792" s="1" t="s">
        <v>120</v>
      </c>
      <c r="E792" s="1" t="s">
        <v>23</v>
      </c>
      <c r="F792" s="1" t="s">
        <v>1088</v>
      </c>
      <c r="G792" s="1" t="s">
        <v>25</v>
      </c>
      <c r="I792" s="1" t="s">
        <v>1643</v>
      </c>
      <c r="J792" s="1" t="s">
        <v>28</v>
      </c>
      <c r="K792" s="1" t="s">
        <v>1644</v>
      </c>
      <c r="L792" s="1" t="s">
        <v>1564</v>
      </c>
      <c r="M792" s="1" t="s">
        <v>1645</v>
      </c>
      <c r="N792" s="1" t="s">
        <v>1091</v>
      </c>
      <c r="O792" s="1" t="s">
        <v>33</v>
      </c>
      <c r="P792" s="1" t="s">
        <v>34</v>
      </c>
      <c r="Q792" s="1" t="s">
        <v>35</v>
      </c>
      <c r="R792" s="1" t="s">
        <v>36</v>
      </c>
      <c r="S792" s="1" t="s">
        <v>1644</v>
      </c>
      <c r="T792" s="1" t="s">
        <v>37</v>
      </c>
      <c r="U792" s="1" t="s">
        <v>38</v>
      </c>
      <c r="V792" s="1" t="s">
        <v>39</v>
      </c>
    </row>
    <row r="793" spans="1:22" x14ac:dyDescent="0.2">
      <c r="A793" s="7">
        <v>198.18</v>
      </c>
      <c r="B793" s="1" t="s">
        <v>20</v>
      </c>
      <c r="C793" s="1" t="s">
        <v>21</v>
      </c>
      <c r="D793" s="1" t="s">
        <v>22</v>
      </c>
      <c r="E793" s="1" t="s">
        <v>23</v>
      </c>
      <c r="F793" s="1" t="s">
        <v>1088</v>
      </c>
      <c r="G793" s="1" t="s">
        <v>25</v>
      </c>
      <c r="H793" s="1" t="s">
        <v>26</v>
      </c>
      <c r="I793" s="1" t="s">
        <v>1646</v>
      </c>
      <c r="J793" s="1" t="s">
        <v>28</v>
      </c>
      <c r="K793" s="1" t="s">
        <v>1644</v>
      </c>
      <c r="L793" s="1" t="s">
        <v>1564</v>
      </c>
      <c r="M793" s="1" t="s">
        <v>1647</v>
      </c>
      <c r="N793" s="1" t="s">
        <v>32</v>
      </c>
      <c r="O793" s="1" t="s">
        <v>33</v>
      </c>
      <c r="P793" s="1" t="s">
        <v>34</v>
      </c>
      <c r="Q793" s="1" t="s">
        <v>35</v>
      </c>
      <c r="R793" s="1" t="s">
        <v>36</v>
      </c>
      <c r="S793" s="1" t="s">
        <v>1644</v>
      </c>
      <c r="T793" s="1" t="s">
        <v>37</v>
      </c>
      <c r="U793" s="1" t="s">
        <v>38</v>
      </c>
      <c r="V793" s="1" t="s">
        <v>39</v>
      </c>
    </row>
    <row r="794" spans="1:22" x14ac:dyDescent="0.2">
      <c r="A794" s="7">
        <v>198.18</v>
      </c>
      <c r="B794" s="1" t="s">
        <v>20</v>
      </c>
      <c r="C794" s="1" t="s">
        <v>21</v>
      </c>
      <c r="D794" s="1" t="s">
        <v>22</v>
      </c>
      <c r="E794" s="1" t="s">
        <v>23</v>
      </c>
      <c r="F794" s="1" t="s">
        <v>1088</v>
      </c>
      <c r="G794" s="1" t="s">
        <v>25</v>
      </c>
      <c r="H794" s="1" t="s">
        <v>26</v>
      </c>
      <c r="I794" s="1" t="s">
        <v>1648</v>
      </c>
      <c r="J794" s="1" t="s">
        <v>136</v>
      </c>
      <c r="K794" s="1" t="s">
        <v>1644</v>
      </c>
      <c r="L794" s="1" t="s">
        <v>1564</v>
      </c>
      <c r="M794" s="1" t="s">
        <v>1649</v>
      </c>
      <c r="N794" s="1" t="s">
        <v>32</v>
      </c>
      <c r="O794" s="1" t="s">
        <v>33</v>
      </c>
      <c r="P794" s="1" t="s">
        <v>34</v>
      </c>
      <c r="Q794" s="1" t="s">
        <v>35</v>
      </c>
      <c r="R794" s="1" t="s">
        <v>36</v>
      </c>
      <c r="S794" s="1" t="s">
        <v>1644</v>
      </c>
      <c r="T794" s="1" t="s">
        <v>37</v>
      </c>
      <c r="U794" s="1" t="s">
        <v>38</v>
      </c>
      <c r="V794" s="1" t="s">
        <v>39</v>
      </c>
    </row>
    <row r="795" spans="1:22" x14ac:dyDescent="0.2">
      <c r="A795" s="7">
        <v>198.18</v>
      </c>
      <c r="B795" s="1" t="s">
        <v>20</v>
      </c>
      <c r="C795" s="1" t="s">
        <v>21</v>
      </c>
      <c r="D795" s="1" t="s">
        <v>22</v>
      </c>
      <c r="E795" s="1" t="s">
        <v>23</v>
      </c>
      <c r="F795" s="1" t="s">
        <v>1088</v>
      </c>
      <c r="G795" s="1" t="s">
        <v>25</v>
      </c>
      <c r="H795" s="1" t="s">
        <v>26</v>
      </c>
      <c r="I795" s="1" t="s">
        <v>1650</v>
      </c>
      <c r="J795" s="1" t="s">
        <v>136</v>
      </c>
      <c r="K795" s="1" t="s">
        <v>1644</v>
      </c>
      <c r="L795" s="1" t="s">
        <v>1564</v>
      </c>
      <c r="M795" s="1" t="s">
        <v>1651</v>
      </c>
      <c r="N795" s="1" t="s">
        <v>32</v>
      </c>
      <c r="O795" s="1" t="s">
        <v>33</v>
      </c>
      <c r="P795" s="1" t="s">
        <v>34</v>
      </c>
      <c r="Q795" s="1" t="s">
        <v>35</v>
      </c>
      <c r="R795" s="1" t="s">
        <v>81</v>
      </c>
      <c r="S795" s="1" t="s">
        <v>1644</v>
      </c>
      <c r="T795" s="1" t="s">
        <v>37</v>
      </c>
      <c r="U795" s="1" t="s">
        <v>38</v>
      </c>
      <c r="V795" s="1" t="s">
        <v>39</v>
      </c>
    </row>
    <row r="796" spans="1:22" x14ac:dyDescent="0.2">
      <c r="A796" s="7">
        <v>198.18</v>
      </c>
      <c r="B796" s="1" t="s">
        <v>20</v>
      </c>
      <c r="C796" s="1" t="s">
        <v>21</v>
      </c>
      <c r="D796" s="1" t="s">
        <v>22</v>
      </c>
      <c r="E796" s="1" t="s">
        <v>23</v>
      </c>
      <c r="F796" s="1" t="s">
        <v>1088</v>
      </c>
      <c r="G796" s="1" t="s">
        <v>25</v>
      </c>
      <c r="H796" s="1" t="s">
        <v>26</v>
      </c>
      <c r="I796" s="1" t="s">
        <v>1652</v>
      </c>
      <c r="J796" s="1" t="s">
        <v>28</v>
      </c>
      <c r="K796" s="1" t="s">
        <v>1644</v>
      </c>
      <c r="L796" s="1" t="s">
        <v>1564</v>
      </c>
      <c r="M796" s="1" t="s">
        <v>1653</v>
      </c>
      <c r="N796" s="1" t="s">
        <v>32</v>
      </c>
      <c r="O796" s="1" t="s">
        <v>33</v>
      </c>
      <c r="P796" s="1" t="s">
        <v>34</v>
      </c>
      <c r="Q796" s="1" t="s">
        <v>35</v>
      </c>
      <c r="R796" s="1" t="s">
        <v>81</v>
      </c>
      <c r="S796" s="1" t="s">
        <v>1644</v>
      </c>
      <c r="T796" s="1" t="s">
        <v>37</v>
      </c>
      <c r="U796" s="1" t="s">
        <v>38</v>
      </c>
      <c r="V796" s="1" t="s">
        <v>39</v>
      </c>
    </row>
    <row r="797" spans="1:22" x14ac:dyDescent="0.2">
      <c r="A797" s="7">
        <v>0</v>
      </c>
      <c r="B797" s="1" t="s">
        <v>20</v>
      </c>
      <c r="D797" s="1" t="s">
        <v>120</v>
      </c>
      <c r="G797" s="1" t="s">
        <v>25</v>
      </c>
      <c r="I797" s="1" t="s">
        <v>1654</v>
      </c>
      <c r="K797" s="1" t="s">
        <v>1644</v>
      </c>
      <c r="L797" s="1" t="s">
        <v>1644</v>
      </c>
      <c r="N797" s="1" t="s">
        <v>1091</v>
      </c>
      <c r="R797" s="1" t="s">
        <v>1516</v>
      </c>
      <c r="S797" s="1" t="s">
        <v>1644</v>
      </c>
      <c r="V797" s="1" t="s">
        <v>39</v>
      </c>
    </row>
    <row r="798" spans="1:22" x14ac:dyDescent="0.2">
      <c r="A798" s="7">
        <v>0</v>
      </c>
      <c r="B798" s="1" t="s">
        <v>20</v>
      </c>
      <c r="D798" s="1" t="s">
        <v>120</v>
      </c>
      <c r="G798" s="1" t="s">
        <v>25</v>
      </c>
      <c r="I798" s="1" t="s">
        <v>1655</v>
      </c>
      <c r="K798" s="1" t="s">
        <v>1644</v>
      </c>
      <c r="L798" s="1" t="s">
        <v>1644</v>
      </c>
      <c r="N798" s="1" t="s">
        <v>32</v>
      </c>
      <c r="R798" s="1" t="s">
        <v>81</v>
      </c>
      <c r="S798" s="1" t="s">
        <v>1644</v>
      </c>
      <c r="V798" s="1" t="s">
        <v>39</v>
      </c>
    </row>
    <row r="799" spans="1:22" x14ac:dyDescent="0.2">
      <c r="A799" s="7">
        <v>0</v>
      </c>
      <c r="B799" s="1" t="s">
        <v>20</v>
      </c>
      <c r="D799" s="1" t="s">
        <v>120</v>
      </c>
      <c r="G799" s="1" t="s">
        <v>25</v>
      </c>
      <c r="I799" s="1" t="s">
        <v>1656</v>
      </c>
      <c r="K799" s="1" t="s">
        <v>1644</v>
      </c>
      <c r="L799" s="1" t="s">
        <v>1644</v>
      </c>
      <c r="N799" s="1" t="s">
        <v>32</v>
      </c>
      <c r="R799" s="1" t="s">
        <v>81</v>
      </c>
      <c r="S799" s="1" t="s">
        <v>1644</v>
      </c>
      <c r="V799" s="1" t="s">
        <v>39</v>
      </c>
    </row>
    <row r="800" spans="1:22" x14ac:dyDescent="0.2">
      <c r="A800" s="7">
        <v>0</v>
      </c>
      <c r="B800" s="1" t="s">
        <v>20</v>
      </c>
      <c r="D800" s="1" t="s">
        <v>120</v>
      </c>
      <c r="G800" s="1" t="s">
        <v>25</v>
      </c>
      <c r="I800" s="1" t="s">
        <v>1657</v>
      </c>
      <c r="K800" s="1" t="s">
        <v>1644</v>
      </c>
      <c r="L800" s="1" t="s">
        <v>1644</v>
      </c>
      <c r="N800" s="1" t="s">
        <v>32</v>
      </c>
      <c r="R800" s="1" t="s">
        <v>81</v>
      </c>
      <c r="S800" s="1" t="s">
        <v>1644</v>
      </c>
      <c r="V800" s="1" t="s">
        <v>39</v>
      </c>
    </row>
    <row r="801" spans="1:22" x14ac:dyDescent="0.2">
      <c r="A801" s="7">
        <v>0</v>
      </c>
      <c r="B801" s="1" t="s">
        <v>20</v>
      </c>
      <c r="D801" s="1" t="s">
        <v>120</v>
      </c>
      <c r="G801" s="1" t="s">
        <v>25</v>
      </c>
      <c r="I801" s="1" t="s">
        <v>1658</v>
      </c>
      <c r="K801" s="1" t="s">
        <v>1644</v>
      </c>
      <c r="L801" s="1" t="s">
        <v>1644</v>
      </c>
      <c r="N801" s="1" t="s">
        <v>32</v>
      </c>
      <c r="R801" s="1" t="s">
        <v>81</v>
      </c>
      <c r="S801" s="1" t="s">
        <v>1644</v>
      </c>
      <c r="V801" s="1" t="s">
        <v>39</v>
      </c>
    </row>
    <row r="802" spans="1:22" x14ac:dyDescent="0.2">
      <c r="A802" s="7">
        <v>0</v>
      </c>
      <c r="B802" s="1" t="s">
        <v>20</v>
      </c>
      <c r="D802" s="1" t="s">
        <v>120</v>
      </c>
      <c r="G802" s="1" t="s">
        <v>25</v>
      </c>
      <c r="I802" s="1" t="s">
        <v>1659</v>
      </c>
      <c r="K802" s="1" t="s">
        <v>1644</v>
      </c>
      <c r="L802" s="1" t="s">
        <v>1644</v>
      </c>
      <c r="N802" s="1" t="s">
        <v>32</v>
      </c>
      <c r="R802" s="1" t="s">
        <v>81</v>
      </c>
      <c r="S802" s="1" t="s">
        <v>1644</v>
      </c>
      <c r="V802" s="1" t="s">
        <v>39</v>
      </c>
    </row>
    <row r="803" spans="1:22" x14ac:dyDescent="0.2">
      <c r="A803" s="7">
        <v>0</v>
      </c>
      <c r="B803" s="1" t="s">
        <v>20</v>
      </c>
      <c r="D803" s="1" t="s">
        <v>120</v>
      </c>
      <c r="G803" s="1" t="s">
        <v>25</v>
      </c>
      <c r="I803" s="1" t="s">
        <v>1660</v>
      </c>
      <c r="K803" s="1" t="s">
        <v>1644</v>
      </c>
      <c r="L803" s="1" t="s">
        <v>1644</v>
      </c>
      <c r="N803" s="1" t="s">
        <v>32</v>
      </c>
      <c r="R803" s="1" t="s">
        <v>81</v>
      </c>
      <c r="S803" s="1" t="s">
        <v>1644</v>
      </c>
      <c r="V803" s="1" t="s">
        <v>39</v>
      </c>
    </row>
    <row r="804" spans="1:22" x14ac:dyDescent="0.2">
      <c r="A804" s="7">
        <v>0</v>
      </c>
      <c r="B804" s="1" t="s">
        <v>20</v>
      </c>
      <c r="D804" s="1" t="s">
        <v>120</v>
      </c>
      <c r="G804" s="1" t="s">
        <v>25</v>
      </c>
      <c r="I804" s="1" t="s">
        <v>1661</v>
      </c>
      <c r="K804" s="1" t="s">
        <v>1644</v>
      </c>
      <c r="L804" s="1" t="s">
        <v>1644</v>
      </c>
      <c r="N804" s="1" t="s">
        <v>32</v>
      </c>
      <c r="R804" s="1" t="s">
        <v>81</v>
      </c>
      <c r="S804" s="1" t="s">
        <v>1644</v>
      </c>
      <c r="V804" s="1" t="s">
        <v>39</v>
      </c>
    </row>
    <row r="805" spans="1:22" x14ac:dyDescent="0.2">
      <c r="A805" s="7">
        <v>0</v>
      </c>
      <c r="B805" s="1" t="s">
        <v>20</v>
      </c>
      <c r="D805" s="1" t="s">
        <v>120</v>
      </c>
      <c r="G805" s="1" t="s">
        <v>25</v>
      </c>
      <c r="I805" s="1" t="s">
        <v>1662</v>
      </c>
      <c r="K805" s="1" t="s">
        <v>1644</v>
      </c>
      <c r="L805" s="1" t="s">
        <v>1644</v>
      </c>
      <c r="N805" s="1" t="s">
        <v>32</v>
      </c>
      <c r="R805" s="1" t="s">
        <v>81</v>
      </c>
      <c r="S805" s="1" t="s">
        <v>1644</v>
      </c>
      <c r="V805" s="1" t="s">
        <v>39</v>
      </c>
    </row>
    <row r="806" spans="1:22" x14ac:dyDescent="0.2">
      <c r="A806" s="7">
        <v>0</v>
      </c>
      <c r="B806" s="1" t="s">
        <v>20</v>
      </c>
      <c r="D806" s="1" t="s">
        <v>120</v>
      </c>
      <c r="G806" s="1" t="s">
        <v>25</v>
      </c>
      <c r="I806" s="1" t="s">
        <v>1663</v>
      </c>
      <c r="K806" s="1" t="s">
        <v>1644</v>
      </c>
      <c r="L806" s="1" t="s">
        <v>1644</v>
      </c>
      <c r="N806" s="1" t="s">
        <v>32</v>
      </c>
      <c r="R806" s="1" t="s">
        <v>81</v>
      </c>
      <c r="S806" s="1" t="s">
        <v>1644</v>
      </c>
      <c r="V806" s="1" t="s">
        <v>39</v>
      </c>
    </row>
    <row r="807" spans="1:22" x14ac:dyDescent="0.2">
      <c r="A807" s="7">
        <v>0</v>
      </c>
      <c r="B807" s="1" t="s">
        <v>20</v>
      </c>
      <c r="D807" s="1" t="s">
        <v>120</v>
      </c>
      <c r="G807" s="1" t="s">
        <v>25</v>
      </c>
      <c r="I807" s="1" t="s">
        <v>1664</v>
      </c>
      <c r="K807" s="1" t="s">
        <v>1644</v>
      </c>
      <c r="L807" s="1" t="s">
        <v>1644</v>
      </c>
      <c r="N807" s="1" t="s">
        <v>32</v>
      </c>
      <c r="R807" s="1" t="s">
        <v>81</v>
      </c>
      <c r="S807" s="1" t="s">
        <v>1644</v>
      </c>
      <c r="V807" s="1" t="s">
        <v>39</v>
      </c>
    </row>
    <row r="808" spans="1:22" x14ac:dyDescent="0.2">
      <c r="A808" s="7">
        <v>100</v>
      </c>
      <c r="B808" s="1" t="s">
        <v>20</v>
      </c>
      <c r="C808" s="1" t="s">
        <v>1362</v>
      </c>
      <c r="D808" s="1" t="s">
        <v>43</v>
      </c>
      <c r="E808" s="1" t="s">
        <v>1363</v>
      </c>
      <c r="F808" s="1" t="s">
        <v>1665</v>
      </c>
      <c r="G808" s="1" t="s">
        <v>25</v>
      </c>
      <c r="I808" s="1" t="s">
        <v>1666</v>
      </c>
      <c r="J808" s="1" t="s">
        <v>28</v>
      </c>
      <c r="K808" s="1" t="s">
        <v>1644</v>
      </c>
      <c r="L808" s="1" t="s">
        <v>1088</v>
      </c>
      <c r="M808" s="1" t="s">
        <v>1667</v>
      </c>
      <c r="N808" s="1" t="s">
        <v>32</v>
      </c>
      <c r="P808" s="1" t="s">
        <v>1367</v>
      </c>
      <c r="R808" s="1" t="s">
        <v>193</v>
      </c>
      <c r="S808" s="1" t="s">
        <v>1644</v>
      </c>
      <c r="T808" s="1" t="s">
        <v>1368</v>
      </c>
      <c r="U808" s="1" t="s">
        <v>3322</v>
      </c>
      <c r="V808" s="1" t="s">
        <v>39</v>
      </c>
    </row>
    <row r="809" spans="1:22" x14ac:dyDescent="0.2">
      <c r="A809" s="7">
        <v>0</v>
      </c>
      <c r="B809" s="1" t="s">
        <v>20</v>
      </c>
      <c r="D809" s="1" t="s">
        <v>120</v>
      </c>
      <c r="G809" s="1" t="s">
        <v>25</v>
      </c>
      <c r="I809" s="1" t="s">
        <v>1668</v>
      </c>
      <c r="K809" s="1" t="s">
        <v>1644</v>
      </c>
      <c r="L809" s="1" t="s">
        <v>1644</v>
      </c>
      <c r="N809" s="1" t="s">
        <v>32</v>
      </c>
      <c r="R809" s="1" t="s">
        <v>81</v>
      </c>
      <c r="S809" s="1" t="s">
        <v>1644</v>
      </c>
      <c r="V809" s="1" t="s">
        <v>39</v>
      </c>
    </row>
    <row r="810" spans="1:22" x14ac:dyDescent="0.2">
      <c r="A810" s="7">
        <v>121.75</v>
      </c>
      <c r="B810" s="1" t="s">
        <v>20</v>
      </c>
      <c r="C810" s="1" t="s">
        <v>21</v>
      </c>
      <c r="D810" s="1" t="s">
        <v>120</v>
      </c>
      <c r="E810" s="1" t="s">
        <v>23</v>
      </c>
      <c r="F810" s="1" t="s">
        <v>1144</v>
      </c>
      <c r="G810" s="1" t="s">
        <v>25</v>
      </c>
      <c r="I810" s="1" t="s">
        <v>1669</v>
      </c>
      <c r="J810" s="1" t="s">
        <v>28</v>
      </c>
      <c r="K810" s="1" t="s">
        <v>1670</v>
      </c>
      <c r="L810" s="1" t="s">
        <v>1671</v>
      </c>
      <c r="M810" s="1" t="s">
        <v>1672</v>
      </c>
      <c r="N810" s="1" t="s">
        <v>1091</v>
      </c>
      <c r="O810" s="1" t="s">
        <v>33</v>
      </c>
      <c r="P810" s="1" t="s">
        <v>34</v>
      </c>
      <c r="Q810" s="1" t="s">
        <v>35</v>
      </c>
      <c r="R810" s="1" t="s">
        <v>36</v>
      </c>
      <c r="S810" s="1" t="s">
        <v>1670</v>
      </c>
      <c r="T810" s="1" t="s">
        <v>37</v>
      </c>
      <c r="U810" s="1" t="s">
        <v>38</v>
      </c>
      <c r="V810" s="1" t="s">
        <v>39</v>
      </c>
    </row>
    <row r="811" spans="1:22" x14ac:dyDescent="0.2">
      <c r="A811" s="7">
        <v>198.18</v>
      </c>
      <c r="B811" s="1" t="s">
        <v>20</v>
      </c>
      <c r="C811" s="1" t="s">
        <v>21</v>
      </c>
      <c r="D811" s="1" t="s">
        <v>22</v>
      </c>
      <c r="E811" s="1" t="s">
        <v>23</v>
      </c>
      <c r="F811" s="1" t="s">
        <v>1144</v>
      </c>
      <c r="G811" s="1" t="s">
        <v>25</v>
      </c>
      <c r="H811" s="1" t="s">
        <v>26</v>
      </c>
      <c r="I811" s="1" t="s">
        <v>1673</v>
      </c>
      <c r="J811" s="1" t="s">
        <v>136</v>
      </c>
      <c r="K811" s="1" t="s">
        <v>1670</v>
      </c>
      <c r="L811" s="1" t="s">
        <v>1671</v>
      </c>
      <c r="M811" s="1" t="s">
        <v>1674</v>
      </c>
      <c r="N811" s="1" t="s">
        <v>32</v>
      </c>
      <c r="O811" s="1" t="s">
        <v>33</v>
      </c>
      <c r="P811" s="1" t="s">
        <v>34</v>
      </c>
      <c r="Q811" s="1" t="s">
        <v>35</v>
      </c>
      <c r="R811" s="1" t="s">
        <v>36</v>
      </c>
      <c r="S811" s="1" t="s">
        <v>1670</v>
      </c>
      <c r="T811" s="1" t="s">
        <v>37</v>
      </c>
      <c r="U811" s="1" t="s">
        <v>38</v>
      </c>
      <c r="V811" s="1" t="s">
        <v>39</v>
      </c>
    </row>
    <row r="812" spans="1:22" x14ac:dyDescent="0.2">
      <c r="A812" s="7">
        <v>198.18</v>
      </c>
      <c r="B812" s="1" t="s">
        <v>20</v>
      </c>
      <c r="C812" s="1" t="s">
        <v>21</v>
      </c>
      <c r="D812" s="1" t="s">
        <v>22</v>
      </c>
      <c r="E812" s="1" t="s">
        <v>23</v>
      </c>
      <c r="F812" s="1" t="s">
        <v>1144</v>
      </c>
      <c r="G812" s="1" t="s">
        <v>25</v>
      </c>
      <c r="H812" s="1" t="s">
        <v>26</v>
      </c>
      <c r="I812" s="1" t="s">
        <v>1675</v>
      </c>
      <c r="J812" s="1" t="s">
        <v>28</v>
      </c>
      <c r="K812" s="1" t="s">
        <v>1670</v>
      </c>
      <c r="L812" s="1" t="s">
        <v>1671</v>
      </c>
      <c r="M812" s="1" t="s">
        <v>1676</v>
      </c>
      <c r="N812" s="1" t="s">
        <v>32</v>
      </c>
      <c r="O812" s="1" t="s">
        <v>33</v>
      </c>
      <c r="P812" s="1" t="s">
        <v>34</v>
      </c>
      <c r="Q812" s="1" t="s">
        <v>35</v>
      </c>
      <c r="R812" s="1" t="s">
        <v>36</v>
      </c>
      <c r="S812" s="1" t="s">
        <v>1670</v>
      </c>
      <c r="T812" s="1" t="s">
        <v>37</v>
      </c>
      <c r="U812" s="1" t="s">
        <v>38</v>
      </c>
      <c r="V812" s="1" t="s">
        <v>39</v>
      </c>
    </row>
    <row r="813" spans="1:22" x14ac:dyDescent="0.2">
      <c r="A813" s="7">
        <v>198.18</v>
      </c>
      <c r="B813" s="1" t="s">
        <v>20</v>
      </c>
      <c r="C813" s="1" t="s">
        <v>21</v>
      </c>
      <c r="D813" s="1" t="s">
        <v>22</v>
      </c>
      <c r="E813" s="1" t="s">
        <v>23</v>
      </c>
      <c r="F813" s="1" t="s">
        <v>1144</v>
      </c>
      <c r="G813" s="1" t="s">
        <v>25</v>
      </c>
      <c r="H813" s="1" t="s">
        <v>26</v>
      </c>
      <c r="I813" s="1" t="s">
        <v>1677</v>
      </c>
      <c r="J813" s="1" t="s">
        <v>136</v>
      </c>
      <c r="K813" s="1" t="s">
        <v>1670</v>
      </c>
      <c r="L813" s="1" t="s">
        <v>1671</v>
      </c>
      <c r="M813" s="1" t="s">
        <v>1678</v>
      </c>
      <c r="N813" s="1" t="s">
        <v>32</v>
      </c>
      <c r="O813" s="1" t="s">
        <v>33</v>
      </c>
      <c r="P813" s="1" t="s">
        <v>34</v>
      </c>
      <c r="Q813" s="1" t="s">
        <v>35</v>
      </c>
      <c r="R813" s="1" t="s">
        <v>81</v>
      </c>
      <c r="S813" s="1" t="s">
        <v>1670</v>
      </c>
      <c r="T813" s="1" t="s">
        <v>37</v>
      </c>
      <c r="U813" s="1" t="s">
        <v>38</v>
      </c>
      <c r="V813" s="1" t="s">
        <v>39</v>
      </c>
    </row>
    <row r="814" spans="1:22" x14ac:dyDescent="0.2">
      <c r="A814" s="7">
        <v>198.18</v>
      </c>
      <c r="B814" s="1" t="s">
        <v>20</v>
      </c>
      <c r="C814" s="1" t="s">
        <v>21</v>
      </c>
      <c r="D814" s="1" t="s">
        <v>22</v>
      </c>
      <c r="E814" s="1" t="s">
        <v>23</v>
      </c>
      <c r="F814" s="1" t="s">
        <v>1144</v>
      </c>
      <c r="G814" s="1" t="s">
        <v>25</v>
      </c>
      <c r="H814" s="1" t="s">
        <v>26</v>
      </c>
      <c r="I814" s="1" t="s">
        <v>1679</v>
      </c>
      <c r="J814" s="1" t="s">
        <v>28</v>
      </c>
      <c r="K814" s="1" t="s">
        <v>1670</v>
      </c>
      <c r="L814" s="1" t="s">
        <v>1671</v>
      </c>
      <c r="M814" s="1" t="s">
        <v>1680</v>
      </c>
      <c r="N814" s="1" t="s">
        <v>32</v>
      </c>
      <c r="O814" s="1" t="s">
        <v>33</v>
      </c>
      <c r="P814" s="1" t="s">
        <v>34</v>
      </c>
      <c r="Q814" s="1" t="s">
        <v>35</v>
      </c>
      <c r="R814" s="1" t="s">
        <v>81</v>
      </c>
      <c r="S814" s="1" t="s">
        <v>1670</v>
      </c>
      <c r="T814" s="1" t="s">
        <v>37</v>
      </c>
      <c r="U814" s="1" t="s">
        <v>38</v>
      </c>
      <c r="V814" s="1" t="s">
        <v>39</v>
      </c>
    </row>
    <row r="815" spans="1:22" x14ac:dyDescent="0.2">
      <c r="A815" s="7">
        <v>0</v>
      </c>
      <c r="B815" s="1" t="s">
        <v>20</v>
      </c>
      <c r="D815" s="1" t="s">
        <v>120</v>
      </c>
      <c r="G815" s="1" t="s">
        <v>25</v>
      </c>
      <c r="I815" s="1" t="s">
        <v>1681</v>
      </c>
      <c r="K815" s="1" t="s">
        <v>1670</v>
      </c>
      <c r="L815" s="1" t="s">
        <v>1670</v>
      </c>
      <c r="N815" s="1" t="s">
        <v>1091</v>
      </c>
      <c r="R815" s="1" t="s">
        <v>1516</v>
      </c>
      <c r="S815" s="1" t="s">
        <v>1670</v>
      </c>
      <c r="V815" s="1" t="s">
        <v>39</v>
      </c>
    </row>
    <row r="816" spans="1:22" x14ac:dyDescent="0.2">
      <c r="A816" s="7">
        <v>121.75</v>
      </c>
      <c r="B816" s="1" t="s">
        <v>20</v>
      </c>
      <c r="C816" s="1" t="s">
        <v>21</v>
      </c>
      <c r="D816" s="1" t="s">
        <v>120</v>
      </c>
      <c r="E816" s="1" t="s">
        <v>23</v>
      </c>
      <c r="F816" s="1" t="s">
        <v>1199</v>
      </c>
      <c r="G816" s="1" t="s">
        <v>25</v>
      </c>
      <c r="I816" s="1" t="s">
        <v>1682</v>
      </c>
      <c r="J816" s="1" t="s">
        <v>28</v>
      </c>
      <c r="K816" s="1" t="s">
        <v>1683</v>
      </c>
      <c r="L816" s="1" t="s">
        <v>29</v>
      </c>
      <c r="M816" s="1" t="s">
        <v>1684</v>
      </c>
      <c r="N816" s="1" t="s">
        <v>1091</v>
      </c>
      <c r="O816" s="1" t="s">
        <v>33</v>
      </c>
      <c r="P816" s="1" t="s">
        <v>34</v>
      </c>
      <c r="Q816" s="1" t="s">
        <v>35</v>
      </c>
      <c r="R816" s="1" t="s">
        <v>36</v>
      </c>
      <c r="S816" s="1" t="s">
        <v>1683</v>
      </c>
      <c r="T816" s="1" t="s">
        <v>37</v>
      </c>
      <c r="U816" s="1" t="s">
        <v>38</v>
      </c>
      <c r="V816" s="1" t="s">
        <v>39</v>
      </c>
    </row>
    <row r="817" spans="1:22" x14ac:dyDescent="0.2">
      <c r="A817" s="7">
        <v>198.18</v>
      </c>
      <c r="B817" s="1" t="s">
        <v>20</v>
      </c>
      <c r="C817" s="1" t="s">
        <v>21</v>
      </c>
      <c r="D817" s="1" t="s">
        <v>22</v>
      </c>
      <c r="E817" s="1" t="s">
        <v>23</v>
      </c>
      <c r="F817" s="1" t="s">
        <v>1199</v>
      </c>
      <c r="G817" s="1" t="s">
        <v>25</v>
      </c>
      <c r="H817" s="1" t="s">
        <v>26</v>
      </c>
      <c r="I817" s="1" t="s">
        <v>1685</v>
      </c>
      <c r="J817" s="1" t="s">
        <v>136</v>
      </c>
      <c r="K817" s="1" t="s">
        <v>1683</v>
      </c>
      <c r="L817" s="1" t="s">
        <v>29</v>
      </c>
      <c r="M817" s="1" t="s">
        <v>1686</v>
      </c>
      <c r="N817" s="1" t="s">
        <v>32</v>
      </c>
      <c r="O817" s="1" t="s">
        <v>33</v>
      </c>
      <c r="P817" s="1" t="s">
        <v>34</v>
      </c>
      <c r="Q817" s="1" t="s">
        <v>35</v>
      </c>
      <c r="R817" s="1" t="s">
        <v>193</v>
      </c>
      <c r="S817" s="1" t="s">
        <v>1683</v>
      </c>
      <c r="T817" s="1" t="s">
        <v>37</v>
      </c>
      <c r="U817" s="1" t="s">
        <v>38</v>
      </c>
      <c r="V817" s="1" t="s">
        <v>39</v>
      </c>
    </row>
    <row r="818" spans="1:22" x14ac:dyDescent="0.2">
      <c r="A818" s="7">
        <v>198.18</v>
      </c>
      <c r="B818" s="1" t="s">
        <v>20</v>
      </c>
      <c r="C818" s="1" t="s">
        <v>21</v>
      </c>
      <c r="D818" s="1" t="s">
        <v>22</v>
      </c>
      <c r="E818" s="1" t="s">
        <v>23</v>
      </c>
      <c r="F818" s="1" t="s">
        <v>1199</v>
      </c>
      <c r="G818" s="1" t="s">
        <v>25</v>
      </c>
      <c r="H818" s="1" t="s">
        <v>26</v>
      </c>
      <c r="I818" s="1" t="s">
        <v>1687</v>
      </c>
      <c r="J818" s="1" t="s">
        <v>28</v>
      </c>
      <c r="K818" s="1" t="s">
        <v>1683</v>
      </c>
      <c r="L818" s="1" t="s">
        <v>29</v>
      </c>
      <c r="M818" s="1" t="s">
        <v>1688</v>
      </c>
      <c r="N818" s="1" t="s">
        <v>32</v>
      </c>
      <c r="O818" s="1" t="s">
        <v>33</v>
      </c>
      <c r="P818" s="1" t="s">
        <v>34</v>
      </c>
      <c r="Q818" s="1" t="s">
        <v>35</v>
      </c>
      <c r="R818" s="1" t="s">
        <v>36</v>
      </c>
      <c r="S818" s="1" t="s">
        <v>1683</v>
      </c>
      <c r="T818" s="1" t="s">
        <v>37</v>
      </c>
      <c r="U818" s="1" t="s">
        <v>38</v>
      </c>
      <c r="V818" s="1" t="s">
        <v>39</v>
      </c>
    </row>
    <row r="819" spans="1:22" x14ac:dyDescent="0.2">
      <c r="A819" s="7">
        <v>198.18</v>
      </c>
      <c r="B819" s="1" t="s">
        <v>20</v>
      </c>
      <c r="C819" s="1" t="s">
        <v>21</v>
      </c>
      <c r="D819" s="1" t="s">
        <v>22</v>
      </c>
      <c r="E819" s="1" t="s">
        <v>23</v>
      </c>
      <c r="F819" s="1" t="s">
        <v>1199</v>
      </c>
      <c r="G819" s="1" t="s">
        <v>25</v>
      </c>
      <c r="H819" s="1" t="s">
        <v>26</v>
      </c>
      <c r="I819" s="1" t="s">
        <v>1689</v>
      </c>
      <c r="J819" s="1" t="s">
        <v>28</v>
      </c>
      <c r="K819" s="1" t="s">
        <v>1683</v>
      </c>
      <c r="L819" s="1" t="s">
        <v>29</v>
      </c>
      <c r="M819" s="1" t="s">
        <v>1690</v>
      </c>
      <c r="N819" s="1" t="s">
        <v>32</v>
      </c>
      <c r="O819" s="1" t="s">
        <v>33</v>
      </c>
      <c r="P819" s="1" t="s">
        <v>34</v>
      </c>
      <c r="Q819" s="1" t="s">
        <v>35</v>
      </c>
      <c r="R819" s="1" t="s">
        <v>81</v>
      </c>
      <c r="S819" s="1" t="s">
        <v>1683</v>
      </c>
      <c r="T819" s="1" t="s">
        <v>37</v>
      </c>
      <c r="U819" s="1" t="s">
        <v>38</v>
      </c>
      <c r="V819" s="1" t="s">
        <v>39</v>
      </c>
    </row>
    <row r="820" spans="1:22" x14ac:dyDescent="0.2">
      <c r="A820" s="7">
        <v>198.18</v>
      </c>
      <c r="B820" s="1" t="s">
        <v>20</v>
      </c>
      <c r="C820" s="1" t="s">
        <v>21</v>
      </c>
      <c r="D820" s="1" t="s">
        <v>22</v>
      </c>
      <c r="E820" s="1" t="s">
        <v>23</v>
      </c>
      <c r="F820" s="1" t="s">
        <v>1199</v>
      </c>
      <c r="G820" s="1" t="s">
        <v>25</v>
      </c>
      <c r="H820" s="1" t="s">
        <v>26</v>
      </c>
      <c r="I820" s="1" t="s">
        <v>1691</v>
      </c>
      <c r="J820" s="1" t="s">
        <v>136</v>
      </c>
      <c r="K820" s="1" t="s">
        <v>1683</v>
      </c>
      <c r="L820" s="1" t="s">
        <v>29</v>
      </c>
      <c r="M820" s="1" t="s">
        <v>1692</v>
      </c>
      <c r="N820" s="1" t="s">
        <v>32</v>
      </c>
      <c r="O820" s="1" t="s">
        <v>33</v>
      </c>
      <c r="P820" s="1" t="s">
        <v>34</v>
      </c>
      <c r="Q820" s="1" t="s">
        <v>35</v>
      </c>
      <c r="R820" s="1" t="s">
        <v>81</v>
      </c>
      <c r="S820" s="1" t="s">
        <v>1683</v>
      </c>
      <c r="T820" s="1" t="s">
        <v>37</v>
      </c>
      <c r="U820" s="1" t="s">
        <v>38</v>
      </c>
      <c r="V820" s="1" t="s">
        <v>39</v>
      </c>
    </row>
    <row r="821" spans="1:22" x14ac:dyDescent="0.2">
      <c r="A821" s="7">
        <v>0</v>
      </c>
      <c r="B821" s="1" t="s">
        <v>20</v>
      </c>
      <c r="D821" s="1" t="s">
        <v>120</v>
      </c>
      <c r="G821" s="1" t="s">
        <v>25</v>
      </c>
      <c r="I821" s="1" t="s">
        <v>1693</v>
      </c>
      <c r="K821" s="1" t="s">
        <v>1683</v>
      </c>
      <c r="L821" s="1" t="s">
        <v>1683</v>
      </c>
      <c r="N821" s="1" t="s">
        <v>1091</v>
      </c>
      <c r="R821" s="1" t="s">
        <v>1516</v>
      </c>
      <c r="S821" s="1" t="s">
        <v>1683</v>
      </c>
      <c r="V821" s="1" t="s">
        <v>39</v>
      </c>
    </row>
    <row r="822" spans="1:22" x14ac:dyDescent="0.2">
      <c r="A822" s="7">
        <v>0</v>
      </c>
      <c r="B822" s="1" t="s">
        <v>20</v>
      </c>
      <c r="D822" s="1" t="s">
        <v>120</v>
      </c>
      <c r="G822" s="1" t="s">
        <v>25</v>
      </c>
      <c r="I822" s="1" t="s">
        <v>1694</v>
      </c>
      <c r="K822" s="1" t="s">
        <v>1683</v>
      </c>
      <c r="L822" s="1" t="s">
        <v>1683</v>
      </c>
      <c r="N822" s="1" t="s">
        <v>32</v>
      </c>
      <c r="R822" s="1" t="s">
        <v>81</v>
      </c>
      <c r="S822" s="1" t="s">
        <v>1683</v>
      </c>
      <c r="V822" s="1" t="s">
        <v>39</v>
      </c>
    </row>
    <row r="823" spans="1:22" x14ac:dyDescent="0.2">
      <c r="A823" s="7">
        <v>-100</v>
      </c>
      <c r="B823" s="1" t="s">
        <v>20</v>
      </c>
      <c r="C823" s="1" t="s">
        <v>1362</v>
      </c>
      <c r="D823" s="1" t="s">
        <v>1695</v>
      </c>
      <c r="E823" s="1" t="s">
        <v>1363</v>
      </c>
      <c r="F823" s="1" t="s">
        <v>1696</v>
      </c>
      <c r="G823" s="1" t="s">
        <v>25</v>
      </c>
      <c r="I823" s="1" t="s">
        <v>1697</v>
      </c>
      <c r="J823" s="1" t="s">
        <v>28</v>
      </c>
      <c r="K823" s="1" t="s">
        <v>1683</v>
      </c>
      <c r="L823" s="1" t="s">
        <v>1199</v>
      </c>
      <c r="M823" s="1" t="s">
        <v>1698</v>
      </c>
      <c r="N823" s="1" t="s">
        <v>32</v>
      </c>
      <c r="P823" s="1" t="s">
        <v>1367</v>
      </c>
      <c r="R823" s="1" t="s">
        <v>36</v>
      </c>
      <c r="S823" s="1" t="s">
        <v>1683</v>
      </c>
      <c r="T823" s="1" t="s">
        <v>1368</v>
      </c>
      <c r="U823" s="1" t="s">
        <v>3322</v>
      </c>
      <c r="V823" s="1" t="s">
        <v>39</v>
      </c>
    </row>
    <row r="824" spans="1:22" x14ac:dyDescent="0.2">
      <c r="A824" s="7">
        <v>0</v>
      </c>
      <c r="B824" s="1" t="s">
        <v>20</v>
      </c>
      <c r="D824" s="1" t="s">
        <v>120</v>
      </c>
      <c r="G824" s="1" t="s">
        <v>25</v>
      </c>
      <c r="I824" s="1" t="s">
        <v>1699</v>
      </c>
      <c r="K824" s="1" t="s">
        <v>1683</v>
      </c>
      <c r="L824" s="1" t="s">
        <v>1683</v>
      </c>
      <c r="N824" s="1" t="s">
        <v>32</v>
      </c>
      <c r="R824" s="1" t="s">
        <v>81</v>
      </c>
      <c r="S824" s="1" t="s">
        <v>1683</v>
      </c>
      <c r="V824" s="1" t="s">
        <v>39</v>
      </c>
    </row>
    <row r="825" spans="1:22" x14ac:dyDescent="0.2">
      <c r="A825" s="7">
        <v>0</v>
      </c>
      <c r="B825" s="1" t="s">
        <v>20</v>
      </c>
      <c r="D825" s="1" t="s">
        <v>120</v>
      </c>
      <c r="G825" s="1" t="s">
        <v>25</v>
      </c>
      <c r="I825" s="1" t="s">
        <v>1700</v>
      </c>
      <c r="K825" s="1" t="s">
        <v>1683</v>
      </c>
      <c r="L825" s="1" t="s">
        <v>1683</v>
      </c>
      <c r="N825" s="1" t="s">
        <v>32</v>
      </c>
      <c r="R825" s="1" t="s">
        <v>81</v>
      </c>
      <c r="S825" s="1" t="s">
        <v>1683</v>
      </c>
      <c r="V825" s="1" t="s">
        <v>39</v>
      </c>
    </row>
    <row r="826" spans="1:22" x14ac:dyDescent="0.2">
      <c r="A826" s="7">
        <v>0</v>
      </c>
      <c r="B826" s="1" t="s">
        <v>20</v>
      </c>
      <c r="D826" s="1" t="s">
        <v>120</v>
      </c>
      <c r="G826" s="1" t="s">
        <v>25</v>
      </c>
      <c r="I826" s="1" t="s">
        <v>1701</v>
      </c>
      <c r="K826" s="1" t="s">
        <v>1683</v>
      </c>
      <c r="L826" s="1" t="s">
        <v>1683</v>
      </c>
      <c r="N826" s="1" t="s">
        <v>32</v>
      </c>
      <c r="R826" s="1" t="s">
        <v>81</v>
      </c>
      <c r="S826" s="1" t="s">
        <v>1683</v>
      </c>
      <c r="V826" s="1" t="s">
        <v>39</v>
      </c>
    </row>
    <row r="827" spans="1:22" x14ac:dyDescent="0.2">
      <c r="A827" s="7">
        <v>0</v>
      </c>
      <c r="B827" s="1" t="s">
        <v>20</v>
      </c>
      <c r="D827" s="1" t="s">
        <v>120</v>
      </c>
      <c r="G827" s="1" t="s">
        <v>25</v>
      </c>
      <c r="I827" s="1" t="s">
        <v>1702</v>
      </c>
      <c r="K827" s="1" t="s">
        <v>1683</v>
      </c>
      <c r="L827" s="1" t="s">
        <v>1683</v>
      </c>
      <c r="N827" s="1" t="s">
        <v>32</v>
      </c>
      <c r="R827" s="1" t="s">
        <v>81</v>
      </c>
      <c r="S827" s="1" t="s">
        <v>1683</v>
      </c>
      <c r="V827" s="1" t="s">
        <v>39</v>
      </c>
    </row>
    <row r="828" spans="1:22" x14ac:dyDescent="0.2">
      <c r="A828" s="7">
        <v>0</v>
      </c>
      <c r="B828" s="1" t="s">
        <v>20</v>
      </c>
      <c r="D828" s="1" t="s">
        <v>120</v>
      </c>
      <c r="G828" s="1" t="s">
        <v>25</v>
      </c>
      <c r="I828" s="1" t="s">
        <v>1703</v>
      </c>
      <c r="K828" s="1" t="s">
        <v>1683</v>
      </c>
      <c r="L828" s="1" t="s">
        <v>1683</v>
      </c>
      <c r="N828" s="1" t="s">
        <v>32</v>
      </c>
      <c r="R828" s="1" t="s">
        <v>81</v>
      </c>
      <c r="S828" s="1" t="s">
        <v>1683</v>
      </c>
      <c r="V828" s="1" t="s">
        <v>39</v>
      </c>
    </row>
    <row r="829" spans="1:22" x14ac:dyDescent="0.2">
      <c r="A829" s="7">
        <v>0</v>
      </c>
      <c r="B829" s="1" t="s">
        <v>20</v>
      </c>
      <c r="D829" s="1" t="s">
        <v>120</v>
      </c>
      <c r="G829" s="1" t="s">
        <v>25</v>
      </c>
      <c r="I829" s="1" t="s">
        <v>1704</v>
      </c>
      <c r="K829" s="1" t="s">
        <v>1683</v>
      </c>
      <c r="L829" s="1" t="s">
        <v>1683</v>
      </c>
      <c r="N829" s="1" t="s">
        <v>32</v>
      </c>
      <c r="R829" s="1" t="s">
        <v>81</v>
      </c>
      <c r="S829" s="1" t="s">
        <v>1683</v>
      </c>
      <c r="V829" s="1" t="s">
        <v>39</v>
      </c>
    </row>
    <row r="830" spans="1:22" x14ac:dyDescent="0.2">
      <c r="A830" s="7">
        <v>-100</v>
      </c>
      <c r="B830" s="1" t="s">
        <v>20</v>
      </c>
      <c r="C830" s="1" t="s">
        <v>1362</v>
      </c>
      <c r="D830" s="1" t="s">
        <v>1695</v>
      </c>
      <c r="E830" s="1" t="s">
        <v>1363</v>
      </c>
      <c r="F830" s="1" t="s">
        <v>1696</v>
      </c>
      <c r="G830" s="1" t="s">
        <v>25</v>
      </c>
      <c r="I830" s="1" t="s">
        <v>1705</v>
      </c>
      <c r="J830" s="1" t="s">
        <v>28</v>
      </c>
      <c r="K830" s="1" t="s">
        <v>1683</v>
      </c>
      <c r="L830" s="1" t="s">
        <v>1199</v>
      </c>
      <c r="M830" s="1" t="s">
        <v>1706</v>
      </c>
      <c r="N830" s="1" t="s">
        <v>32</v>
      </c>
      <c r="P830" s="1" t="s">
        <v>1367</v>
      </c>
      <c r="R830" s="1" t="s">
        <v>36</v>
      </c>
      <c r="S830" s="1" t="s">
        <v>1683</v>
      </c>
      <c r="T830" s="1" t="s">
        <v>1368</v>
      </c>
      <c r="U830" s="1" t="s">
        <v>3322</v>
      </c>
      <c r="V830" s="1" t="s">
        <v>39</v>
      </c>
    </row>
    <row r="831" spans="1:22" x14ac:dyDescent="0.2">
      <c r="A831" s="7">
        <v>0</v>
      </c>
      <c r="B831" s="1" t="s">
        <v>20</v>
      </c>
      <c r="D831" s="1" t="s">
        <v>120</v>
      </c>
      <c r="G831" s="1" t="s">
        <v>25</v>
      </c>
      <c r="I831" s="1" t="s">
        <v>1707</v>
      </c>
      <c r="K831" s="1" t="s">
        <v>1683</v>
      </c>
      <c r="L831" s="1" t="s">
        <v>1683</v>
      </c>
      <c r="N831" s="1" t="s">
        <v>32</v>
      </c>
      <c r="R831" s="1" t="s">
        <v>81</v>
      </c>
      <c r="S831" s="1" t="s">
        <v>1683</v>
      </c>
      <c r="V831" s="1" t="s">
        <v>39</v>
      </c>
    </row>
    <row r="832" spans="1:22" x14ac:dyDescent="0.2">
      <c r="A832" s="7">
        <v>0</v>
      </c>
      <c r="B832" s="1" t="s">
        <v>20</v>
      </c>
      <c r="D832" s="1" t="s">
        <v>120</v>
      </c>
      <c r="G832" s="1" t="s">
        <v>25</v>
      </c>
      <c r="I832" s="1" t="s">
        <v>1708</v>
      </c>
      <c r="K832" s="1" t="s">
        <v>1683</v>
      </c>
      <c r="L832" s="1" t="s">
        <v>1683</v>
      </c>
      <c r="N832" s="1" t="s">
        <v>32</v>
      </c>
      <c r="R832" s="1" t="s">
        <v>81</v>
      </c>
      <c r="S832" s="1" t="s">
        <v>1683</v>
      </c>
      <c r="V832" s="1" t="s">
        <v>39</v>
      </c>
    </row>
    <row r="833" spans="1:22" x14ac:dyDescent="0.2">
      <c r="A833" s="7">
        <v>100</v>
      </c>
      <c r="B833" s="1" t="s">
        <v>20</v>
      </c>
      <c r="C833" s="1" t="s">
        <v>1362</v>
      </c>
      <c r="D833" s="1" t="s">
        <v>43</v>
      </c>
      <c r="E833" s="1" t="s">
        <v>1363</v>
      </c>
      <c r="F833" s="1" t="s">
        <v>1696</v>
      </c>
      <c r="G833" s="1" t="s">
        <v>25</v>
      </c>
      <c r="I833" s="1" t="s">
        <v>1709</v>
      </c>
      <c r="J833" s="1" t="s">
        <v>28</v>
      </c>
      <c r="K833" s="1" t="s">
        <v>1683</v>
      </c>
      <c r="L833" s="1" t="s">
        <v>1199</v>
      </c>
      <c r="M833" s="1" t="s">
        <v>1710</v>
      </c>
      <c r="N833" s="1" t="s">
        <v>32</v>
      </c>
      <c r="P833" s="1" t="s">
        <v>1367</v>
      </c>
      <c r="R833" s="1" t="s">
        <v>36</v>
      </c>
      <c r="S833" s="1" t="s">
        <v>1683</v>
      </c>
      <c r="T833" s="1" t="s">
        <v>1368</v>
      </c>
      <c r="U833" s="1" t="s">
        <v>3322</v>
      </c>
      <c r="V833" s="1" t="s">
        <v>39</v>
      </c>
    </row>
    <row r="834" spans="1:22" x14ac:dyDescent="0.2">
      <c r="A834" s="7">
        <v>100</v>
      </c>
      <c r="B834" s="1" t="s">
        <v>20</v>
      </c>
      <c r="C834" s="1" t="s">
        <v>21</v>
      </c>
      <c r="D834" s="1" t="s">
        <v>1573</v>
      </c>
      <c r="E834" s="1" t="s">
        <v>1574</v>
      </c>
      <c r="F834" s="1" t="s">
        <v>1387</v>
      </c>
      <c r="G834" s="1" t="s">
        <v>25</v>
      </c>
      <c r="I834" s="1" t="s">
        <v>1711</v>
      </c>
      <c r="J834" s="1" t="s">
        <v>28</v>
      </c>
      <c r="K834" s="1" t="s">
        <v>1712</v>
      </c>
      <c r="L834" s="1" t="s">
        <v>1713</v>
      </c>
      <c r="M834" s="1" t="s">
        <v>1714</v>
      </c>
      <c r="N834" s="1" t="s">
        <v>32</v>
      </c>
      <c r="O834" s="1" t="s">
        <v>33</v>
      </c>
      <c r="P834" s="1" t="s">
        <v>124</v>
      </c>
      <c r="R834" s="1" t="s">
        <v>81</v>
      </c>
      <c r="S834" s="1" t="s">
        <v>1712</v>
      </c>
      <c r="T834" s="1" t="s">
        <v>1578</v>
      </c>
      <c r="U834" s="1" t="s">
        <v>4594</v>
      </c>
      <c r="V834" s="1" t="s">
        <v>39</v>
      </c>
    </row>
    <row r="835" spans="1:22" x14ac:dyDescent="0.2">
      <c r="A835" s="7">
        <v>0</v>
      </c>
      <c r="B835" s="1" t="s">
        <v>20</v>
      </c>
      <c r="D835" s="1" t="s">
        <v>120</v>
      </c>
      <c r="G835" s="1" t="s">
        <v>25</v>
      </c>
      <c r="I835" s="1" t="s">
        <v>1715</v>
      </c>
      <c r="K835" s="1" t="s">
        <v>1712</v>
      </c>
      <c r="L835" s="1" t="s">
        <v>1712</v>
      </c>
      <c r="N835" s="1" t="s">
        <v>32</v>
      </c>
      <c r="R835" s="1" t="s">
        <v>81</v>
      </c>
      <c r="S835" s="1" t="s">
        <v>1712</v>
      </c>
      <c r="V835" s="1" t="s">
        <v>39</v>
      </c>
    </row>
    <row r="836" spans="1:22" x14ac:dyDescent="0.2">
      <c r="A836" s="7">
        <v>0</v>
      </c>
      <c r="B836" s="1" t="s">
        <v>20</v>
      </c>
      <c r="D836" s="1" t="s">
        <v>120</v>
      </c>
      <c r="G836" s="1" t="s">
        <v>25</v>
      </c>
      <c r="I836" s="1" t="s">
        <v>1716</v>
      </c>
      <c r="K836" s="1" t="s">
        <v>1712</v>
      </c>
      <c r="L836" s="1" t="s">
        <v>1712</v>
      </c>
      <c r="N836" s="1" t="s">
        <v>32</v>
      </c>
      <c r="R836" s="1" t="s">
        <v>81</v>
      </c>
      <c r="S836" s="1" t="s">
        <v>1712</v>
      </c>
      <c r="V836" s="1" t="s">
        <v>39</v>
      </c>
    </row>
    <row r="837" spans="1:22" x14ac:dyDescent="0.2">
      <c r="A837" s="7">
        <v>100</v>
      </c>
      <c r="B837" s="1" t="s">
        <v>20</v>
      </c>
      <c r="C837" s="1" t="s">
        <v>1362</v>
      </c>
      <c r="D837" s="1" t="s">
        <v>43</v>
      </c>
      <c r="E837" s="1" t="s">
        <v>1363</v>
      </c>
      <c r="F837" s="1" t="s">
        <v>1713</v>
      </c>
      <c r="G837" s="1" t="s">
        <v>25</v>
      </c>
      <c r="I837" s="1" t="s">
        <v>1717</v>
      </c>
      <c r="J837" s="1" t="s">
        <v>28</v>
      </c>
      <c r="K837" s="1" t="s">
        <v>1712</v>
      </c>
      <c r="L837" s="1" t="s">
        <v>1387</v>
      </c>
      <c r="M837" s="1" t="s">
        <v>1718</v>
      </c>
      <c r="N837" s="1" t="s">
        <v>32</v>
      </c>
      <c r="P837" s="1" t="s">
        <v>1367</v>
      </c>
      <c r="R837" s="1" t="s">
        <v>36</v>
      </c>
      <c r="S837" s="1" t="s">
        <v>1712</v>
      </c>
      <c r="T837" s="1" t="s">
        <v>1368</v>
      </c>
      <c r="U837" s="1" t="s">
        <v>3322</v>
      </c>
      <c r="V837" s="1" t="s">
        <v>39</v>
      </c>
    </row>
    <row r="838" spans="1:22" x14ac:dyDescent="0.2">
      <c r="A838" s="7">
        <v>0</v>
      </c>
      <c r="B838" s="1" t="s">
        <v>20</v>
      </c>
      <c r="D838" s="1" t="s">
        <v>120</v>
      </c>
      <c r="G838" s="1" t="s">
        <v>25</v>
      </c>
      <c r="I838" s="1" t="s">
        <v>1719</v>
      </c>
      <c r="K838" s="1" t="s">
        <v>1712</v>
      </c>
      <c r="L838" s="1" t="s">
        <v>1712</v>
      </c>
      <c r="N838" s="1" t="s">
        <v>32</v>
      </c>
      <c r="R838" s="1" t="s">
        <v>81</v>
      </c>
      <c r="S838" s="1" t="s">
        <v>1712</v>
      </c>
      <c r="V838" s="1" t="s">
        <v>39</v>
      </c>
    </row>
    <row r="839" spans="1:22" x14ac:dyDescent="0.2">
      <c r="A839" s="7">
        <v>100</v>
      </c>
      <c r="B839" s="1" t="s">
        <v>20</v>
      </c>
      <c r="C839" s="1" t="s">
        <v>1362</v>
      </c>
      <c r="D839" s="1" t="s">
        <v>43</v>
      </c>
      <c r="E839" s="1" t="s">
        <v>1363</v>
      </c>
      <c r="F839" s="1" t="s">
        <v>1713</v>
      </c>
      <c r="G839" s="1" t="s">
        <v>25</v>
      </c>
      <c r="I839" s="1" t="s">
        <v>1720</v>
      </c>
      <c r="J839" s="1" t="s">
        <v>28</v>
      </c>
      <c r="K839" s="1" t="s">
        <v>1712</v>
      </c>
      <c r="L839" s="1" t="s">
        <v>1387</v>
      </c>
      <c r="M839" s="1" t="s">
        <v>1721</v>
      </c>
      <c r="N839" s="1" t="s">
        <v>32</v>
      </c>
      <c r="P839" s="1" t="s">
        <v>1367</v>
      </c>
      <c r="R839" s="1" t="s">
        <v>81</v>
      </c>
      <c r="S839" s="1" t="s">
        <v>1712</v>
      </c>
      <c r="T839" s="1" t="s">
        <v>1368</v>
      </c>
      <c r="U839" s="1" t="s">
        <v>3322</v>
      </c>
      <c r="V839" s="1" t="s">
        <v>39</v>
      </c>
    </row>
    <row r="840" spans="1:22" x14ac:dyDescent="0.2">
      <c r="A840" s="7">
        <v>200</v>
      </c>
      <c r="B840" s="1" t="s">
        <v>20</v>
      </c>
      <c r="C840" s="1" t="s">
        <v>1362</v>
      </c>
      <c r="D840" s="1" t="s">
        <v>1722</v>
      </c>
      <c r="E840" s="1" t="s">
        <v>1363</v>
      </c>
      <c r="F840" s="1" t="s">
        <v>1713</v>
      </c>
      <c r="G840" s="1" t="s">
        <v>25</v>
      </c>
      <c r="I840" s="1" t="s">
        <v>1723</v>
      </c>
      <c r="J840" s="1" t="s">
        <v>28</v>
      </c>
      <c r="K840" s="1" t="s">
        <v>1712</v>
      </c>
      <c r="L840" s="1" t="s">
        <v>1387</v>
      </c>
      <c r="M840" s="1" t="s">
        <v>1724</v>
      </c>
      <c r="N840" s="1" t="s">
        <v>32</v>
      </c>
      <c r="P840" s="1" t="s">
        <v>1367</v>
      </c>
      <c r="R840" s="1" t="s">
        <v>36</v>
      </c>
      <c r="S840" s="1" t="s">
        <v>1712</v>
      </c>
      <c r="T840" s="1" t="s">
        <v>1368</v>
      </c>
      <c r="U840" s="1" t="s">
        <v>3322</v>
      </c>
      <c r="V840" s="1" t="s">
        <v>39</v>
      </c>
    </row>
    <row r="841" spans="1:22" x14ac:dyDescent="0.2">
      <c r="A841" s="7">
        <v>100</v>
      </c>
      <c r="B841" s="1" t="s">
        <v>20</v>
      </c>
      <c r="C841" s="1" t="s">
        <v>1362</v>
      </c>
      <c r="D841" s="1" t="s">
        <v>43</v>
      </c>
      <c r="E841" s="1" t="s">
        <v>1363</v>
      </c>
      <c r="F841" s="1" t="s">
        <v>1713</v>
      </c>
      <c r="G841" s="1" t="s">
        <v>25</v>
      </c>
      <c r="I841" s="1" t="s">
        <v>1725</v>
      </c>
      <c r="J841" s="1" t="s">
        <v>28</v>
      </c>
      <c r="K841" s="1" t="s">
        <v>1712</v>
      </c>
      <c r="L841" s="1" t="s">
        <v>1387</v>
      </c>
      <c r="M841" s="1" t="s">
        <v>1726</v>
      </c>
      <c r="N841" s="1" t="s">
        <v>32</v>
      </c>
      <c r="P841" s="1" t="s">
        <v>1367</v>
      </c>
      <c r="R841" s="1" t="s">
        <v>81</v>
      </c>
      <c r="S841" s="1" t="s">
        <v>1712</v>
      </c>
      <c r="T841" s="1" t="s">
        <v>1368</v>
      </c>
      <c r="U841" s="1" t="s">
        <v>3322</v>
      </c>
      <c r="V841" s="1" t="s">
        <v>39</v>
      </c>
    </row>
    <row r="842" spans="1:22" x14ac:dyDescent="0.2">
      <c r="A842" s="7">
        <v>0</v>
      </c>
      <c r="B842" s="1" t="s">
        <v>20</v>
      </c>
      <c r="D842" s="1" t="s">
        <v>120</v>
      </c>
      <c r="G842" s="1" t="s">
        <v>25</v>
      </c>
      <c r="I842" s="1" t="s">
        <v>1727</v>
      </c>
      <c r="K842" s="1" t="s">
        <v>1712</v>
      </c>
      <c r="L842" s="1" t="s">
        <v>1712</v>
      </c>
      <c r="N842" s="1" t="s">
        <v>32</v>
      </c>
      <c r="R842" s="1" t="s">
        <v>81</v>
      </c>
      <c r="S842" s="1" t="s">
        <v>1712</v>
      </c>
      <c r="V842" s="1" t="s">
        <v>39</v>
      </c>
    </row>
    <row r="843" spans="1:22" x14ac:dyDescent="0.2">
      <c r="A843" s="7">
        <v>0</v>
      </c>
      <c r="B843" s="1" t="s">
        <v>20</v>
      </c>
      <c r="D843" s="1" t="s">
        <v>120</v>
      </c>
      <c r="G843" s="1" t="s">
        <v>25</v>
      </c>
      <c r="I843" s="1" t="s">
        <v>1728</v>
      </c>
      <c r="K843" s="1" t="s">
        <v>1712</v>
      </c>
      <c r="L843" s="1" t="s">
        <v>1712</v>
      </c>
      <c r="N843" s="1" t="s">
        <v>32</v>
      </c>
      <c r="R843" s="1" t="s">
        <v>81</v>
      </c>
      <c r="S843" s="1" t="s">
        <v>1712</v>
      </c>
      <c r="V843" s="1" t="s">
        <v>39</v>
      </c>
    </row>
    <row r="844" spans="1:22" x14ac:dyDescent="0.2">
      <c r="A844" s="7">
        <v>0</v>
      </c>
      <c r="B844" s="1" t="s">
        <v>20</v>
      </c>
      <c r="D844" s="1" t="s">
        <v>120</v>
      </c>
      <c r="G844" s="1" t="s">
        <v>25</v>
      </c>
      <c r="I844" s="1" t="s">
        <v>1729</v>
      </c>
      <c r="K844" s="1" t="s">
        <v>1712</v>
      </c>
      <c r="L844" s="1" t="s">
        <v>1712</v>
      </c>
      <c r="N844" s="1" t="s">
        <v>32</v>
      </c>
      <c r="R844" s="1" t="s">
        <v>81</v>
      </c>
      <c r="S844" s="1" t="s">
        <v>1712</v>
      </c>
      <c r="V844" s="1" t="s">
        <v>39</v>
      </c>
    </row>
    <row r="845" spans="1:22" x14ac:dyDescent="0.2">
      <c r="A845" s="7">
        <v>200</v>
      </c>
      <c r="B845" s="1" t="s">
        <v>20</v>
      </c>
      <c r="C845" s="1" t="s">
        <v>1362</v>
      </c>
      <c r="D845" s="1" t="s">
        <v>1722</v>
      </c>
      <c r="E845" s="1" t="s">
        <v>1363</v>
      </c>
      <c r="F845" s="1" t="s">
        <v>1713</v>
      </c>
      <c r="G845" s="1" t="s">
        <v>25</v>
      </c>
      <c r="I845" s="1" t="s">
        <v>1730</v>
      </c>
      <c r="J845" s="1" t="s">
        <v>28</v>
      </c>
      <c r="K845" s="1" t="s">
        <v>1712</v>
      </c>
      <c r="L845" s="1" t="s">
        <v>1387</v>
      </c>
      <c r="M845" s="1" t="s">
        <v>1731</v>
      </c>
      <c r="N845" s="1" t="s">
        <v>32</v>
      </c>
      <c r="P845" s="1" t="s">
        <v>1367</v>
      </c>
      <c r="R845" s="1" t="s">
        <v>36</v>
      </c>
      <c r="S845" s="1" t="s">
        <v>1712</v>
      </c>
      <c r="T845" s="1" t="s">
        <v>1368</v>
      </c>
      <c r="U845" s="1" t="s">
        <v>3322</v>
      </c>
      <c r="V845" s="1" t="s">
        <v>39</v>
      </c>
    </row>
    <row r="846" spans="1:22" x14ac:dyDescent="0.2">
      <c r="A846" s="7">
        <v>0</v>
      </c>
      <c r="B846" s="1" t="s">
        <v>20</v>
      </c>
      <c r="D846" s="1" t="s">
        <v>120</v>
      </c>
      <c r="G846" s="1" t="s">
        <v>25</v>
      </c>
      <c r="I846" s="1" t="s">
        <v>1732</v>
      </c>
      <c r="K846" s="1" t="s">
        <v>1712</v>
      </c>
      <c r="L846" s="1" t="s">
        <v>1712</v>
      </c>
      <c r="N846" s="1" t="s">
        <v>46</v>
      </c>
      <c r="R846" s="1" t="s">
        <v>81</v>
      </c>
      <c r="S846" s="1" t="s">
        <v>1712</v>
      </c>
      <c r="V846" s="1" t="s">
        <v>39</v>
      </c>
    </row>
    <row r="847" spans="1:22" x14ac:dyDescent="0.2">
      <c r="A847" s="7">
        <v>0</v>
      </c>
      <c r="B847" s="1" t="s">
        <v>20</v>
      </c>
      <c r="D847" s="1" t="s">
        <v>120</v>
      </c>
      <c r="G847" s="1" t="s">
        <v>25</v>
      </c>
      <c r="I847" s="1" t="s">
        <v>1733</v>
      </c>
      <c r="K847" s="1" t="s">
        <v>1712</v>
      </c>
      <c r="L847" s="1" t="s">
        <v>1712</v>
      </c>
      <c r="N847" s="1" t="s">
        <v>46</v>
      </c>
      <c r="R847" s="1" t="s">
        <v>81</v>
      </c>
      <c r="S847" s="1" t="s">
        <v>1712</v>
      </c>
      <c r="V847" s="1" t="s">
        <v>39</v>
      </c>
    </row>
    <row r="848" spans="1:22" x14ac:dyDescent="0.2">
      <c r="A848" s="7">
        <v>0</v>
      </c>
      <c r="B848" s="1" t="s">
        <v>20</v>
      </c>
      <c r="D848" s="1" t="s">
        <v>120</v>
      </c>
      <c r="G848" s="1" t="s">
        <v>25</v>
      </c>
      <c r="I848" s="1" t="s">
        <v>1734</v>
      </c>
      <c r="K848" s="1" t="s">
        <v>1712</v>
      </c>
      <c r="L848" s="1" t="s">
        <v>1712</v>
      </c>
      <c r="N848" s="1" t="s">
        <v>46</v>
      </c>
      <c r="R848" s="1" t="s">
        <v>81</v>
      </c>
      <c r="S848" s="1" t="s">
        <v>1712</v>
      </c>
      <c r="V848" s="1" t="s">
        <v>39</v>
      </c>
    </row>
    <row r="849" spans="1:22" x14ac:dyDescent="0.2">
      <c r="A849" s="7">
        <v>0</v>
      </c>
      <c r="B849" s="1" t="s">
        <v>20</v>
      </c>
      <c r="D849" s="1" t="s">
        <v>120</v>
      </c>
      <c r="G849" s="1" t="s">
        <v>25</v>
      </c>
      <c r="I849" s="1" t="s">
        <v>1735</v>
      </c>
      <c r="K849" s="1" t="s">
        <v>1712</v>
      </c>
      <c r="L849" s="1" t="s">
        <v>1712</v>
      </c>
      <c r="N849" s="1" t="s">
        <v>46</v>
      </c>
      <c r="R849" s="1" t="s">
        <v>81</v>
      </c>
      <c r="S849" s="1" t="s">
        <v>1712</v>
      </c>
      <c r="V849" s="1" t="s">
        <v>39</v>
      </c>
    </row>
    <row r="850" spans="1:22" x14ac:dyDescent="0.2">
      <c r="A850" s="7">
        <v>0</v>
      </c>
      <c r="B850" s="1" t="s">
        <v>20</v>
      </c>
      <c r="D850" s="1" t="s">
        <v>120</v>
      </c>
      <c r="G850" s="1" t="s">
        <v>25</v>
      </c>
      <c r="I850" s="1" t="s">
        <v>1736</v>
      </c>
      <c r="K850" s="1" t="s">
        <v>1712</v>
      </c>
      <c r="L850" s="1" t="s">
        <v>1712</v>
      </c>
      <c r="N850" s="1" t="s">
        <v>46</v>
      </c>
      <c r="R850" s="1" t="s">
        <v>81</v>
      </c>
      <c r="S850" s="1" t="s">
        <v>1712</v>
      </c>
      <c r="V850" s="1" t="s">
        <v>39</v>
      </c>
    </row>
    <row r="851" spans="1:22" x14ac:dyDescent="0.2">
      <c r="A851" s="7">
        <v>0</v>
      </c>
      <c r="B851" s="1" t="s">
        <v>20</v>
      </c>
      <c r="D851" s="1" t="s">
        <v>120</v>
      </c>
      <c r="G851" s="1" t="s">
        <v>25</v>
      </c>
      <c r="I851" s="1" t="s">
        <v>1737</v>
      </c>
      <c r="K851" s="1" t="s">
        <v>1712</v>
      </c>
      <c r="L851" s="1" t="s">
        <v>1712</v>
      </c>
      <c r="N851" s="1" t="s">
        <v>46</v>
      </c>
      <c r="R851" s="1" t="s">
        <v>81</v>
      </c>
      <c r="S851" s="1" t="s">
        <v>1712</v>
      </c>
      <c r="V851" s="1" t="s">
        <v>39</v>
      </c>
    </row>
    <row r="852" spans="1:22" x14ac:dyDescent="0.2">
      <c r="A852" s="7">
        <v>0</v>
      </c>
      <c r="B852" s="1" t="s">
        <v>20</v>
      </c>
      <c r="D852" s="1" t="s">
        <v>120</v>
      </c>
      <c r="G852" s="1" t="s">
        <v>25</v>
      </c>
      <c r="I852" s="1" t="s">
        <v>1738</v>
      </c>
      <c r="K852" s="1" t="s">
        <v>1712</v>
      </c>
      <c r="L852" s="1" t="s">
        <v>1712</v>
      </c>
      <c r="N852" s="1" t="s">
        <v>46</v>
      </c>
      <c r="R852" s="1" t="s">
        <v>81</v>
      </c>
      <c r="S852" s="1" t="s">
        <v>1712</v>
      </c>
      <c r="V852" s="1" t="s">
        <v>39</v>
      </c>
    </row>
    <row r="853" spans="1:22" x14ac:dyDescent="0.2">
      <c r="A853" s="7">
        <v>0</v>
      </c>
      <c r="B853" s="1" t="s">
        <v>20</v>
      </c>
      <c r="D853" s="1" t="s">
        <v>120</v>
      </c>
      <c r="G853" s="1" t="s">
        <v>25</v>
      </c>
      <c r="I853" s="1" t="s">
        <v>1739</v>
      </c>
      <c r="K853" s="1" t="s">
        <v>1712</v>
      </c>
      <c r="L853" s="1" t="s">
        <v>1712</v>
      </c>
      <c r="N853" s="1" t="s">
        <v>46</v>
      </c>
      <c r="R853" s="1" t="s">
        <v>81</v>
      </c>
      <c r="S853" s="1" t="s">
        <v>1712</v>
      </c>
      <c r="V853" s="1" t="s">
        <v>39</v>
      </c>
    </row>
    <row r="854" spans="1:22" x14ac:dyDescent="0.2">
      <c r="A854" s="7">
        <v>0</v>
      </c>
      <c r="B854" s="1" t="s">
        <v>20</v>
      </c>
      <c r="D854" s="1" t="s">
        <v>120</v>
      </c>
      <c r="G854" s="1" t="s">
        <v>25</v>
      </c>
      <c r="I854" s="1" t="s">
        <v>1740</v>
      </c>
      <c r="K854" s="1" t="s">
        <v>1712</v>
      </c>
      <c r="L854" s="1" t="s">
        <v>1712</v>
      </c>
      <c r="N854" s="1" t="s">
        <v>46</v>
      </c>
      <c r="R854" s="1" t="s">
        <v>81</v>
      </c>
      <c r="S854" s="1" t="s">
        <v>1712</v>
      </c>
      <c r="V854" s="1" t="s">
        <v>39</v>
      </c>
    </row>
    <row r="855" spans="1:22" x14ac:dyDescent="0.2">
      <c r="A855" s="7">
        <v>0</v>
      </c>
      <c r="B855" s="1" t="s">
        <v>20</v>
      </c>
      <c r="D855" s="1" t="s">
        <v>120</v>
      </c>
      <c r="G855" s="1" t="s">
        <v>25</v>
      </c>
      <c r="I855" s="1" t="s">
        <v>1741</v>
      </c>
      <c r="K855" s="1" t="s">
        <v>1712</v>
      </c>
      <c r="L855" s="1" t="s">
        <v>1712</v>
      </c>
      <c r="N855" s="1" t="s">
        <v>46</v>
      </c>
      <c r="R855" s="1" t="s">
        <v>81</v>
      </c>
      <c r="S855" s="1" t="s">
        <v>1712</v>
      </c>
      <c r="V855" s="1" t="s">
        <v>39</v>
      </c>
    </row>
    <row r="856" spans="1:22" x14ac:dyDescent="0.2">
      <c r="A856" s="7">
        <v>0</v>
      </c>
      <c r="B856" s="1" t="s">
        <v>20</v>
      </c>
      <c r="D856" s="1" t="s">
        <v>120</v>
      </c>
      <c r="G856" s="1" t="s">
        <v>25</v>
      </c>
      <c r="I856" s="1" t="s">
        <v>1742</v>
      </c>
      <c r="K856" s="1" t="s">
        <v>1712</v>
      </c>
      <c r="L856" s="1" t="s">
        <v>1712</v>
      </c>
      <c r="N856" s="1" t="s">
        <v>46</v>
      </c>
      <c r="R856" s="1" t="s">
        <v>81</v>
      </c>
      <c r="S856" s="1" t="s">
        <v>1712</v>
      </c>
      <c r="V856" s="1" t="s">
        <v>39</v>
      </c>
    </row>
    <row r="857" spans="1:22" x14ac:dyDescent="0.2">
      <c r="A857" s="7">
        <v>0</v>
      </c>
      <c r="B857" s="1" t="s">
        <v>20</v>
      </c>
      <c r="D857" s="1" t="s">
        <v>120</v>
      </c>
      <c r="G857" s="1" t="s">
        <v>25</v>
      </c>
      <c r="I857" s="1" t="s">
        <v>1743</v>
      </c>
      <c r="K857" s="1" t="s">
        <v>1712</v>
      </c>
      <c r="L857" s="1" t="s">
        <v>1712</v>
      </c>
      <c r="N857" s="1" t="s">
        <v>46</v>
      </c>
      <c r="R857" s="1" t="s">
        <v>81</v>
      </c>
      <c r="S857" s="1" t="s">
        <v>1712</v>
      </c>
      <c r="V857" s="1" t="s">
        <v>39</v>
      </c>
    </row>
    <row r="858" spans="1:22" x14ac:dyDescent="0.2">
      <c r="A858" s="7">
        <v>100</v>
      </c>
      <c r="B858" s="1" t="s">
        <v>20</v>
      </c>
      <c r="C858" s="1" t="s">
        <v>1362</v>
      </c>
      <c r="D858" s="1" t="s">
        <v>43</v>
      </c>
      <c r="E858" s="1" t="s">
        <v>1363</v>
      </c>
      <c r="F858" s="1" t="s">
        <v>1713</v>
      </c>
      <c r="G858" s="1" t="s">
        <v>25</v>
      </c>
      <c r="I858" s="1" t="s">
        <v>1744</v>
      </c>
      <c r="J858" s="1" t="s">
        <v>28</v>
      </c>
      <c r="K858" s="1" t="s">
        <v>1712</v>
      </c>
      <c r="L858" s="1" t="s">
        <v>1387</v>
      </c>
      <c r="M858" s="1" t="s">
        <v>1745</v>
      </c>
      <c r="N858" s="1" t="s">
        <v>32</v>
      </c>
      <c r="P858" s="1" t="s">
        <v>1367</v>
      </c>
      <c r="R858" s="1" t="s">
        <v>81</v>
      </c>
      <c r="S858" s="1" t="s">
        <v>1712</v>
      </c>
      <c r="T858" s="1" t="s">
        <v>1368</v>
      </c>
      <c r="U858" s="1" t="s">
        <v>3322</v>
      </c>
      <c r="V858" s="1" t="s">
        <v>39</v>
      </c>
    </row>
    <row r="859" spans="1:22" x14ac:dyDescent="0.2">
      <c r="A859" s="7">
        <v>200</v>
      </c>
      <c r="B859" s="1" t="s">
        <v>20</v>
      </c>
      <c r="C859" s="1" t="s">
        <v>1362</v>
      </c>
      <c r="D859" s="1" t="s">
        <v>1722</v>
      </c>
      <c r="E859" s="1" t="s">
        <v>1363</v>
      </c>
      <c r="F859" s="1" t="s">
        <v>1713</v>
      </c>
      <c r="G859" s="1" t="s">
        <v>25</v>
      </c>
      <c r="I859" s="1" t="s">
        <v>1746</v>
      </c>
      <c r="J859" s="1" t="s">
        <v>28</v>
      </c>
      <c r="K859" s="1" t="s">
        <v>1712</v>
      </c>
      <c r="L859" s="1" t="s">
        <v>1387</v>
      </c>
      <c r="M859" s="1" t="s">
        <v>1747</v>
      </c>
      <c r="N859" s="1" t="s">
        <v>32</v>
      </c>
      <c r="P859" s="1" t="s">
        <v>1367</v>
      </c>
      <c r="R859" s="1" t="s">
        <v>36</v>
      </c>
      <c r="S859" s="1" t="s">
        <v>1712</v>
      </c>
      <c r="T859" s="1" t="s">
        <v>1368</v>
      </c>
      <c r="U859" s="1" t="s">
        <v>3322</v>
      </c>
      <c r="V859" s="1" t="s">
        <v>39</v>
      </c>
    </row>
    <row r="860" spans="1:22" x14ac:dyDescent="0.2">
      <c r="A860" s="7">
        <v>0</v>
      </c>
      <c r="B860" s="1" t="s">
        <v>20</v>
      </c>
      <c r="D860" s="1" t="s">
        <v>120</v>
      </c>
      <c r="G860" s="1" t="s">
        <v>25</v>
      </c>
      <c r="I860" s="1" t="s">
        <v>1748</v>
      </c>
      <c r="K860" s="1" t="s">
        <v>1712</v>
      </c>
      <c r="L860" s="1" t="s">
        <v>1712</v>
      </c>
      <c r="N860" s="1" t="s">
        <v>46</v>
      </c>
      <c r="R860" s="1" t="s">
        <v>81</v>
      </c>
      <c r="S860" s="1" t="s">
        <v>1712</v>
      </c>
      <c r="V860" s="1" t="s">
        <v>39</v>
      </c>
    </row>
    <row r="861" spans="1:22" x14ac:dyDescent="0.2">
      <c r="A861" s="7">
        <v>200</v>
      </c>
      <c r="B861" s="1" t="s">
        <v>20</v>
      </c>
      <c r="C861" s="1" t="s">
        <v>1362</v>
      </c>
      <c r="D861" s="1" t="s">
        <v>1722</v>
      </c>
      <c r="E861" s="1" t="s">
        <v>1363</v>
      </c>
      <c r="F861" s="1" t="s">
        <v>1713</v>
      </c>
      <c r="G861" s="1" t="s">
        <v>25</v>
      </c>
      <c r="I861" s="1" t="s">
        <v>1749</v>
      </c>
      <c r="J861" s="1" t="s">
        <v>28</v>
      </c>
      <c r="K861" s="1" t="s">
        <v>1712</v>
      </c>
      <c r="L861" s="1" t="s">
        <v>1387</v>
      </c>
      <c r="M861" s="1" t="s">
        <v>1750</v>
      </c>
      <c r="N861" s="1" t="s">
        <v>32</v>
      </c>
      <c r="P861" s="1" t="s">
        <v>1367</v>
      </c>
      <c r="R861" s="1" t="s">
        <v>1751</v>
      </c>
      <c r="S861" s="1" t="s">
        <v>1712</v>
      </c>
      <c r="T861" s="1" t="s">
        <v>1368</v>
      </c>
      <c r="U861" s="1" t="s">
        <v>3322</v>
      </c>
      <c r="V861" s="1" t="s">
        <v>39</v>
      </c>
    </row>
    <row r="862" spans="1:22" x14ac:dyDescent="0.2">
      <c r="A862" s="7">
        <v>200</v>
      </c>
      <c r="B862" s="1" t="s">
        <v>20</v>
      </c>
      <c r="C862" s="1" t="s">
        <v>21</v>
      </c>
      <c r="D862" s="1" t="s">
        <v>1752</v>
      </c>
      <c r="E862" s="1" t="s">
        <v>1574</v>
      </c>
      <c r="F862" s="1" t="s">
        <v>1387</v>
      </c>
      <c r="G862" s="1" t="s">
        <v>25</v>
      </c>
      <c r="I862" s="1" t="s">
        <v>1753</v>
      </c>
      <c r="J862" s="1" t="s">
        <v>28</v>
      </c>
      <c r="K862" s="1" t="s">
        <v>1712</v>
      </c>
      <c r="L862" s="1" t="s">
        <v>1713</v>
      </c>
      <c r="M862" s="1" t="s">
        <v>1754</v>
      </c>
      <c r="N862" s="1" t="s">
        <v>32</v>
      </c>
      <c r="O862" s="1" t="s">
        <v>33</v>
      </c>
      <c r="P862" s="1" t="s">
        <v>124</v>
      </c>
      <c r="R862" s="1" t="s">
        <v>1751</v>
      </c>
      <c r="S862" s="1" t="s">
        <v>1712</v>
      </c>
      <c r="T862" s="1" t="s">
        <v>1578</v>
      </c>
      <c r="U862" s="1" t="s">
        <v>4594</v>
      </c>
      <c r="V862" s="1" t="s">
        <v>39</v>
      </c>
    </row>
    <row r="863" spans="1:22" x14ac:dyDescent="0.2">
      <c r="A863" s="7">
        <v>100</v>
      </c>
      <c r="B863" s="1" t="s">
        <v>20</v>
      </c>
      <c r="C863" s="1" t="s">
        <v>1362</v>
      </c>
      <c r="D863" s="1" t="s">
        <v>43</v>
      </c>
      <c r="E863" s="1" t="s">
        <v>1363</v>
      </c>
      <c r="F863" s="1" t="s">
        <v>1713</v>
      </c>
      <c r="G863" s="1" t="s">
        <v>25</v>
      </c>
      <c r="I863" s="1" t="s">
        <v>1755</v>
      </c>
      <c r="J863" s="1" t="s">
        <v>28</v>
      </c>
      <c r="K863" s="1" t="s">
        <v>1712</v>
      </c>
      <c r="L863" s="1" t="s">
        <v>1387</v>
      </c>
      <c r="M863" s="1" t="s">
        <v>1756</v>
      </c>
      <c r="N863" s="1" t="s">
        <v>32</v>
      </c>
      <c r="P863" s="1" t="s">
        <v>1367</v>
      </c>
      <c r="R863" s="1" t="s">
        <v>36</v>
      </c>
      <c r="S863" s="1" t="s">
        <v>1712</v>
      </c>
      <c r="T863" s="1" t="s">
        <v>1368</v>
      </c>
      <c r="U863" s="1" t="s">
        <v>3322</v>
      </c>
      <c r="V863" s="1" t="s">
        <v>39</v>
      </c>
    </row>
    <row r="864" spans="1:22" x14ac:dyDescent="0.2">
      <c r="A864" s="7">
        <v>200</v>
      </c>
      <c r="B864" s="1" t="s">
        <v>20</v>
      </c>
      <c r="C864" s="1" t="s">
        <v>1362</v>
      </c>
      <c r="D864" s="1" t="s">
        <v>1722</v>
      </c>
      <c r="E864" s="1" t="s">
        <v>1363</v>
      </c>
      <c r="F864" s="1" t="s">
        <v>1713</v>
      </c>
      <c r="G864" s="1" t="s">
        <v>25</v>
      </c>
      <c r="I864" s="1" t="s">
        <v>1757</v>
      </c>
      <c r="J864" s="1" t="s">
        <v>28</v>
      </c>
      <c r="K864" s="1" t="s">
        <v>1712</v>
      </c>
      <c r="L864" s="1" t="s">
        <v>1387</v>
      </c>
      <c r="M864" s="1" t="s">
        <v>1758</v>
      </c>
      <c r="N864" s="1" t="s">
        <v>32</v>
      </c>
      <c r="P864" s="1" t="s">
        <v>1367</v>
      </c>
      <c r="R864" s="1" t="s">
        <v>36</v>
      </c>
      <c r="S864" s="1" t="s">
        <v>1712</v>
      </c>
      <c r="T864" s="1" t="s">
        <v>1368</v>
      </c>
      <c r="U864" s="1" t="s">
        <v>3322</v>
      </c>
      <c r="V864" s="1" t="s">
        <v>39</v>
      </c>
    </row>
    <row r="865" spans="1:22" x14ac:dyDescent="0.2">
      <c r="A865" s="7">
        <v>100</v>
      </c>
      <c r="B865" s="1" t="s">
        <v>20</v>
      </c>
      <c r="C865" s="1" t="s">
        <v>1362</v>
      </c>
      <c r="D865" s="1" t="s">
        <v>43</v>
      </c>
      <c r="E865" s="1" t="s">
        <v>1363</v>
      </c>
      <c r="F865" s="1" t="s">
        <v>1713</v>
      </c>
      <c r="G865" s="1" t="s">
        <v>25</v>
      </c>
      <c r="I865" s="1" t="s">
        <v>1759</v>
      </c>
      <c r="J865" s="1" t="s">
        <v>28</v>
      </c>
      <c r="K865" s="1" t="s">
        <v>1712</v>
      </c>
      <c r="L865" s="1" t="s">
        <v>1387</v>
      </c>
      <c r="M865" s="1" t="s">
        <v>1760</v>
      </c>
      <c r="N865" s="1" t="s">
        <v>32</v>
      </c>
      <c r="P865" s="1" t="s">
        <v>1367</v>
      </c>
      <c r="R865" s="1" t="s">
        <v>36</v>
      </c>
      <c r="S865" s="1" t="s">
        <v>1712</v>
      </c>
      <c r="T865" s="1" t="s">
        <v>1368</v>
      </c>
      <c r="U865" s="1" t="s">
        <v>3322</v>
      </c>
      <c r="V865" s="1" t="s">
        <v>39</v>
      </c>
    </row>
    <row r="866" spans="1:22" x14ac:dyDescent="0.2">
      <c r="A866" s="7">
        <v>0</v>
      </c>
      <c r="B866" s="1" t="s">
        <v>20</v>
      </c>
      <c r="D866" s="1" t="s">
        <v>120</v>
      </c>
      <c r="G866" s="1" t="s">
        <v>25</v>
      </c>
      <c r="I866" s="1" t="s">
        <v>1761</v>
      </c>
      <c r="K866" s="1" t="s">
        <v>1712</v>
      </c>
      <c r="L866" s="1" t="s">
        <v>1712</v>
      </c>
      <c r="N866" s="1" t="s">
        <v>46</v>
      </c>
      <c r="R866" s="1" t="s">
        <v>81</v>
      </c>
      <c r="S866" s="1" t="s">
        <v>1712</v>
      </c>
      <c r="V866" s="1" t="s">
        <v>39</v>
      </c>
    </row>
    <row r="867" spans="1:22" x14ac:dyDescent="0.2">
      <c r="A867" s="7">
        <v>0</v>
      </c>
      <c r="B867" s="1" t="s">
        <v>20</v>
      </c>
      <c r="D867" s="1" t="s">
        <v>120</v>
      </c>
      <c r="G867" s="1" t="s">
        <v>25</v>
      </c>
      <c r="I867" s="1" t="s">
        <v>1762</v>
      </c>
      <c r="K867" s="1" t="s">
        <v>1712</v>
      </c>
      <c r="L867" s="1" t="s">
        <v>1712</v>
      </c>
      <c r="N867" s="1" t="s">
        <v>46</v>
      </c>
      <c r="R867" s="1" t="s">
        <v>81</v>
      </c>
      <c r="S867" s="1" t="s">
        <v>1712</v>
      </c>
      <c r="V867" s="1" t="s">
        <v>39</v>
      </c>
    </row>
    <row r="868" spans="1:22" x14ac:dyDescent="0.2">
      <c r="A868" s="7">
        <v>200</v>
      </c>
      <c r="B868" s="1" t="s">
        <v>20</v>
      </c>
      <c r="C868" s="1" t="s">
        <v>1362</v>
      </c>
      <c r="D868" s="1" t="s">
        <v>1722</v>
      </c>
      <c r="E868" s="1" t="s">
        <v>1363</v>
      </c>
      <c r="F868" s="1" t="s">
        <v>1713</v>
      </c>
      <c r="G868" s="1" t="s">
        <v>25</v>
      </c>
      <c r="I868" s="1" t="s">
        <v>1763</v>
      </c>
      <c r="J868" s="1" t="s">
        <v>28</v>
      </c>
      <c r="K868" s="1" t="s">
        <v>1712</v>
      </c>
      <c r="L868" s="1" t="s">
        <v>1387</v>
      </c>
      <c r="M868" s="1" t="s">
        <v>1764</v>
      </c>
      <c r="N868" s="1" t="s">
        <v>32</v>
      </c>
      <c r="P868" s="1" t="s">
        <v>1367</v>
      </c>
      <c r="R868" s="1" t="s">
        <v>36</v>
      </c>
      <c r="S868" s="1" t="s">
        <v>1712</v>
      </c>
      <c r="T868" s="1" t="s">
        <v>1368</v>
      </c>
      <c r="U868" s="1" t="s">
        <v>3322</v>
      </c>
      <c r="V868" s="1" t="s">
        <v>39</v>
      </c>
    </row>
    <row r="869" spans="1:22" x14ac:dyDescent="0.2">
      <c r="A869" s="7">
        <v>0</v>
      </c>
      <c r="B869" s="1" t="s">
        <v>20</v>
      </c>
      <c r="D869" s="1" t="s">
        <v>120</v>
      </c>
      <c r="G869" s="1" t="s">
        <v>25</v>
      </c>
      <c r="I869" s="1" t="s">
        <v>1765</v>
      </c>
      <c r="K869" s="1" t="s">
        <v>1712</v>
      </c>
      <c r="L869" s="1" t="s">
        <v>1712</v>
      </c>
      <c r="N869" s="1" t="s">
        <v>46</v>
      </c>
      <c r="R869" s="1" t="s">
        <v>81</v>
      </c>
      <c r="S869" s="1" t="s">
        <v>1712</v>
      </c>
      <c r="V869" s="1" t="s">
        <v>39</v>
      </c>
    </row>
    <row r="870" spans="1:22" x14ac:dyDescent="0.2">
      <c r="A870" s="7">
        <v>100</v>
      </c>
      <c r="B870" s="1" t="s">
        <v>20</v>
      </c>
      <c r="C870" s="1" t="s">
        <v>1362</v>
      </c>
      <c r="D870" s="1" t="s">
        <v>43</v>
      </c>
      <c r="E870" s="1" t="s">
        <v>1363</v>
      </c>
      <c r="F870" s="1" t="s">
        <v>1713</v>
      </c>
      <c r="G870" s="1" t="s">
        <v>25</v>
      </c>
      <c r="I870" s="1" t="s">
        <v>1766</v>
      </c>
      <c r="J870" s="1" t="s">
        <v>28</v>
      </c>
      <c r="K870" s="1" t="s">
        <v>1712</v>
      </c>
      <c r="L870" s="1" t="s">
        <v>1387</v>
      </c>
      <c r="M870" s="1" t="s">
        <v>1767</v>
      </c>
      <c r="N870" s="1" t="s">
        <v>32</v>
      </c>
      <c r="P870" s="1" t="s">
        <v>1367</v>
      </c>
      <c r="R870" s="1" t="s">
        <v>81</v>
      </c>
      <c r="S870" s="1" t="s">
        <v>1712</v>
      </c>
      <c r="T870" s="1" t="s">
        <v>1368</v>
      </c>
      <c r="U870" s="1" t="s">
        <v>3322</v>
      </c>
      <c r="V870" s="1" t="s">
        <v>39</v>
      </c>
    </row>
    <row r="871" spans="1:22" x14ac:dyDescent="0.2">
      <c r="A871" s="7">
        <v>107.25</v>
      </c>
      <c r="B871" s="1" t="s">
        <v>20</v>
      </c>
      <c r="C871" s="1" t="s">
        <v>21</v>
      </c>
      <c r="D871" s="1" t="s">
        <v>22</v>
      </c>
      <c r="E871" s="1" t="s">
        <v>23</v>
      </c>
      <c r="F871" s="1" t="s">
        <v>1480</v>
      </c>
      <c r="G871" s="1" t="s">
        <v>25</v>
      </c>
      <c r="H871" s="1" t="s">
        <v>26</v>
      </c>
      <c r="I871" s="1" t="s">
        <v>1768</v>
      </c>
      <c r="J871" s="1" t="s">
        <v>28</v>
      </c>
      <c r="K871" s="1" t="s">
        <v>1769</v>
      </c>
      <c r="L871" s="1" t="s">
        <v>1088</v>
      </c>
      <c r="M871" s="1" t="s">
        <v>1770</v>
      </c>
      <c r="N871" s="1" t="s">
        <v>46</v>
      </c>
      <c r="O871" s="1" t="s">
        <v>33</v>
      </c>
      <c r="P871" s="1" t="s">
        <v>124</v>
      </c>
      <c r="Q871" s="1" t="s">
        <v>35</v>
      </c>
      <c r="R871" s="1" t="s">
        <v>36</v>
      </c>
      <c r="S871" s="1" t="s">
        <v>1769</v>
      </c>
      <c r="T871" s="1" t="s">
        <v>37</v>
      </c>
      <c r="U871" s="1" t="s">
        <v>38</v>
      </c>
      <c r="V871" s="1" t="s">
        <v>39</v>
      </c>
    </row>
    <row r="872" spans="1:22" x14ac:dyDescent="0.2">
      <c r="A872" s="7">
        <v>121.75</v>
      </c>
      <c r="B872" s="1" t="s">
        <v>20</v>
      </c>
      <c r="C872" s="1" t="s">
        <v>21</v>
      </c>
      <c r="D872" s="1" t="s">
        <v>22</v>
      </c>
      <c r="E872" s="1" t="s">
        <v>23</v>
      </c>
      <c r="F872" s="1" t="s">
        <v>1480</v>
      </c>
      <c r="G872" s="1" t="s">
        <v>25</v>
      </c>
      <c r="H872" s="1" t="s">
        <v>26</v>
      </c>
      <c r="I872" s="1" t="s">
        <v>1771</v>
      </c>
      <c r="J872" s="1" t="s">
        <v>28</v>
      </c>
      <c r="K872" s="1" t="s">
        <v>1769</v>
      </c>
      <c r="L872" s="1" t="s">
        <v>1088</v>
      </c>
      <c r="M872" s="1" t="s">
        <v>1772</v>
      </c>
      <c r="N872" s="1" t="s">
        <v>46</v>
      </c>
      <c r="O872" s="1" t="s">
        <v>33</v>
      </c>
      <c r="P872" s="1" t="s">
        <v>124</v>
      </c>
      <c r="Q872" s="1" t="s">
        <v>35</v>
      </c>
      <c r="R872" s="1" t="s">
        <v>36</v>
      </c>
      <c r="S872" s="1" t="s">
        <v>1769</v>
      </c>
      <c r="T872" s="1" t="s">
        <v>37</v>
      </c>
      <c r="U872" s="1" t="s">
        <v>38</v>
      </c>
      <c r="V872" s="1" t="s">
        <v>39</v>
      </c>
    </row>
    <row r="873" spans="1:22" x14ac:dyDescent="0.2">
      <c r="A873" s="7">
        <v>214.5</v>
      </c>
      <c r="B873" s="1" t="s">
        <v>20</v>
      </c>
      <c r="C873" s="1" t="s">
        <v>21</v>
      </c>
      <c r="D873" s="1" t="s">
        <v>22</v>
      </c>
      <c r="E873" s="1" t="s">
        <v>23</v>
      </c>
      <c r="F873" s="1" t="s">
        <v>1480</v>
      </c>
      <c r="G873" s="1" t="s">
        <v>25</v>
      </c>
      <c r="H873" s="1" t="s">
        <v>26</v>
      </c>
      <c r="I873" s="1" t="s">
        <v>1773</v>
      </c>
      <c r="J873" s="1" t="s">
        <v>28</v>
      </c>
      <c r="K873" s="1" t="s">
        <v>1769</v>
      </c>
      <c r="L873" s="1" t="s">
        <v>1088</v>
      </c>
      <c r="M873" s="1" t="s">
        <v>1774</v>
      </c>
      <c r="N873" s="1" t="s">
        <v>46</v>
      </c>
      <c r="O873" s="1" t="s">
        <v>33</v>
      </c>
      <c r="P873" s="1" t="s">
        <v>124</v>
      </c>
      <c r="Q873" s="1" t="s">
        <v>35</v>
      </c>
      <c r="R873" s="1" t="s">
        <v>36</v>
      </c>
      <c r="S873" s="1" t="s">
        <v>1769</v>
      </c>
      <c r="T873" s="1" t="s">
        <v>37</v>
      </c>
      <c r="U873" s="1" t="s">
        <v>38</v>
      </c>
      <c r="V873" s="1" t="s">
        <v>39</v>
      </c>
    </row>
    <row r="874" spans="1:22" x14ac:dyDescent="0.2">
      <c r="A874" s="7">
        <v>107.25</v>
      </c>
      <c r="B874" s="1" t="s">
        <v>20</v>
      </c>
      <c r="C874" s="1" t="s">
        <v>21</v>
      </c>
      <c r="D874" s="1" t="s">
        <v>22</v>
      </c>
      <c r="E874" s="1" t="s">
        <v>23</v>
      </c>
      <c r="F874" s="1" t="s">
        <v>1480</v>
      </c>
      <c r="G874" s="1" t="s">
        <v>25</v>
      </c>
      <c r="H874" s="1" t="s">
        <v>26</v>
      </c>
      <c r="I874" s="1" t="s">
        <v>1775</v>
      </c>
      <c r="J874" s="1" t="s">
        <v>28</v>
      </c>
      <c r="K874" s="1" t="s">
        <v>1769</v>
      </c>
      <c r="L874" s="1" t="s">
        <v>1088</v>
      </c>
      <c r="M874" s="1" t="s">
        <v>1776</v>
      </c>
      <c r="N874" s="1" t="s">
        <v>46</v>
      </c>
      <c r="O874" s="1" t="s">
        <v>33</v>
      </c>
      <c r="P874" s="1" t="s">
        <v>124</v>
      </c>
      <c r="Q874" s="1" t="s">
        <v>35</v>
      </c>
      <c r="R874" s="1" t="s">
        <v>36</v>
      </c>
      <c r="S874" s="1" t="s">
        <v>1769</v>
      </c>
      <c r="T874" s="1" t="s">
        <v>37</v>
      </c>
      <c r="U874" s="1" t="s">
        <v>38</v>
      </c>
      <c r="V874" s="1" t="s">
        <v>39</v>
      </c>
    </row>
    <row r="875" spans="1:22" x14ac:dyDescent="0.2">
      <c r="A875" s="7">
        <v>53.63</v>
      </c>
      <c r="B875" s="1" t="s">
        <v>20</v>
      </c>
      <c r="C875" s="1" t="s">
        <v>21</v>
      </c>
      <c r="D875" s="1" t="s">
        <v>22</v>
      </c>
      <c r="E875" s="1" t="s">
        <v>23</v>
      </c>
      <c r="F875" s="1" t="s">
        <v>1480</v>
      </c>
      <c r="G875" s="1" t="s">
        <v>25</v>
      </c>
      <c r="H875" s="1" t="s">
        <v>26</v>
      </c>
      <c r="I875" s="1" t="s">
        <v>1777</v>
      </c>
      <c r="J875" s="1" t="s">
        <v>28</v>
      </c>
      <c r="K875" s="1" t="s">
        <v>1769</v>
      </c>
      <c r="L875" s="1" t="s">
        <v>1088</v>
      </c>
      <c r="M875" s="1" t="s">
        <v>1778</v>
      </c>
      <c r="N875" s="1" t="s">
        <v>46</v>
      </c>
      <c r="O875" s="1" t="s">
        <v>33</v>
      </c>
      <c r="P875" s="1" t="s">
        <v>124</v>
      </c>
      <c r="Q875" s="1" t="s">
        <v>35</v>
      </c>
      <c r="R875" s="1" t="s">
        <v>49</v>
      </c>
      <c r="S875" s="1" t="s">
        <v>1769</v>
      </c>
      <c r="T875" s="1" t="s">
        <v>37</v>
      </c>
      <c r="U875" s="1" t="s">
        <v>38</v>
      </c>
      <c r="V875" s="1" t="s">
        <v>39</v>
      </c>
    </row>
    <row r="876" spans="1:22" x14ac:dyDescent="0.2">
      <c r="A876" s="7">
        <v>243.5</v>
      </c>
      <c r="B876" s="1" t="s">
        <v>20</v>
      </c>
      <c r="C876" s="1" t="s">
        <v>21</v>
      </c>
      <c r="D876" s="1" t="s">
        <v>96</v>
      </c>
      <c r="E876" s="1" t="s">
        <v>23</v>
      </c>
      <c r="F876" s="1" t="s">
        <v>1480</v>
      </c>
      <c r="G876" s="1" t="s">
        <v>25</v>
      </c>
      <c r="H876" s="1" t="s">
        <v>26</v>
      </c>
      <c r="I876" s="1" t="s">
        <v>1779</v>
      </c>
      <c r="J876" s="1" t="s">
        <v>28</v>
      </c>
      <c r="K876" s="1" t="s">
        <v>1769</v>
      </c>
      <c r="L876" s="1" t="s">
        <v>1088</v>
      </c>
      <c r="M876" s="1" t="s">
        <v>1780</v>
      </c>
      <c r="N876" s="1" t="s">
        <v>46</v>
      </c>
      <c r="O876" s="1" t="s">
        <v>33</v>
      </c>
      <c r="P876" s="1" t="s">
        <v>124</v>
      </c>
      <c r="Q876" s="1" t="s">
        <v>35</v>
      </c>
      <c r="R876" s="1" t="s">
        <v>36</v>
      </c>
      <c r="S876" s="1" t="s">
        <v>1769</v>
      </c>
      <c r="T876" s="1" t="s">
        <v>37</v>
      </c>
      <c r="U876" s="1" t="s">
        <v>38</v>
      </c>
      <c r="V876" s="1" t="s">
        <v>39</v>
      </c>
    </row>
    <row r="877" spans="1:22" x14ac:dyDescent="0.2">
      <c r="A877" s="7">
        <v>198.18</v>
      </c>
      <c r="B877" s="1" t="s">
        <v>20</v>
      </c>
      <c r="C877" s="1" t="s">
        <v>21</v>
      </c>
      <c r="D877" s="1" t="s">
        <v>22</v>
      </c>
      <c r="E877" s="1" t="s">
        <v>23</v>
      </c>
      <c r="F877" s="1" t="s">
        <v>1480</v>
      </c>
      <c r="G877" s="1" t="s">
        <v>25</v>
      </c>
      <c r="H877" s="1" t="s">
        <v>26</v>
      </c>
      <c r="I877" s="1" t="s">
        <v>1781</v>
      </c>
      <c r="J877" s="1" t="s">
        <v>28</v>
      </c>
      <c r="K877" s="1" t="s">
        <v>1769</v>
      </c>
      <c r="L877" s="1" t="s">
        <v>1088</v>
      </c>
      <c r="M877" s="1" t="s">
        <v>1782</v>
      </c>
      <c r="N877" s="1" t="s">
        <v>32</v>
      </c>
      <c r="O877" s="1" t="s">
        <v>33</v>
      </c>
      <c r="P877" s="1" t="s">
        <v>124</v>
      </c>
      <c r="Q877" s="1" t="s">
        <v>35</v>
      </c>
      <c r="R877" s="1" t="s">
        <v>36</v>
      </c>
      <c r="S877" s="1" t="s">
        <v>1769</v>
      </c>
      <c r="T877" s="1" t="s">
        <v>37</v>
      </c>
      <c r="U877" s="1" t="s">
        <v>38</v>
      </c>
      <c r="V877" s="1" t="s">
        <v>39</v>
      </c>
    </row>
    <row r="878" spans="1:22" x14ac:dyDescent="0.2">
      <c r="A878" s="7">
        <v>198.18</v>
      </c>
      <c r="B878" s="1" t="s">
        <v>20</v>
      </c>
      <c r="C878" s="1" t="s">
        <v>21</v>
      </c>
      <c r="D878" s="1" t="s">
        <v>22</v>
      </c>
      <c r="E878" s="1" t="s">
        <v>23</v>
      </c>
      <c r="F878" s="1" t="s">
        <v>1480</v>
      </c>
      <c r="G878" s="1" t="s">
        <v>25</v>
      </c>
      <c r="H878" s="1" t="s">
        <v>26</v>
      </c>
      <c r="I878" s="1" t="s">
        <v>1783</v>
      </c>
      <c r="J878" s="1" t="s">
        <v>136</v>
      </c>
      <c r="K878" s="1" t="s">
        <v>1769</v>
      </c>
      <c r="L878" s="1" t="s">
        <v>1088</v>
      </c>
      <c r="M878" s="1" t="s">
        <v>1784</v>
      </c>
      <c r="N878" s="1" t="s">
        <v>32</v>
      </c>
      <c r="O878" s="1" t="s">
        <v>33</v>
      </c>
      <c r="P878" s="1" t="s">
        <v>124</v>
      </c>
      <c r="Q878" s="1" t="s">
        <v>35</v>
      </c>
      <c r="R878" s="1" t="s">
        <v>36</v>
      </c>
      <c r="S878" s="1" t="s">
        <v>1769</v>
      </c>
      <c r="T878" s="1" t="s">
        <v>37</v>
      </c>
      <c r="U878" s="1" t="s">
        <v>38</v>
      </c>
      <c r="V878" s="1" t="s">
        <v>39</v>
      </c>
    </row>
    <row r="879" spans="1:22" x14ac:dyDescent="0.2">
      <c r="A879" s="7">
        <v>107.25</v>
      </c>
      <c r="B879" s="1" t="s">
        <v>20</v>
      </c>
      <c r="C879" s="1" t="s">
        <v>21</v>
      </c>
      <c r="D879" s="1" t="s">
        <v>22</v>
      </c>
      <c r="E879" s="1" t="s">
        <v>23</v>
      </c>
      <c r="F879" s="1" t="s">
        <v>1480</v>
      </c>
      <c r="G879" s="1" t="s">
        <v>25</v>
      </c>
      <c r="H879" s="1" t="s">
        <v>26</v>
      </c>
      <c r="I879" s="1" t="s">
        <v>1785</v>
      </c>
      <c r="J879" s="1" t="s">
        <v>28</v>
      </c>
      <c r="K879" s="1" t="s">
        <v>1769</v>
      </c>
      <c r="L879" s="1" t="s">
        <v>1088</v>
      </c>
      <c r="M879" s="1" t="s">
        <v>1786</v>
      </c>
      <c r="N879" s="1" t="s">
        <v>46</v>
      </c>
      <c r="O879" s="1" t="s">
        <v>33</v>
      </c>
      <c r="P879" s="1" t="s">
        <v>124</v>
      </c>
      <c r="Q879" s="1" t="s">
        <v>35</v>
      </c>
      <c r="R879" s="1" t="s">
        <v>36</v>
      </c>
      <c r="S879" s="1" t="s">
        <v>1769</v>
      </c>
      <c r="T879" s="1" t="s">
        <v>37</v>
      </c>
      <c r="U879" s="1" t="s">
        <v>38</v>
      </c>
      <c r="V879" s="1" t="s">
        <v>39</v>
      </c>
    </row>
    <row r="880" spans="1:22" x14ac:dyDescent="0.2">
      <c r="A880" s="7">
        <v>53.63</v>
      </c>
      <c r="B880" s="1" t="s">
        <v>20</v>
      </c>
      <c r="C880" s="1" t="s">
        <v>21</v>
      </c>
      <c r="D880" s="1" t="s">
        <v>22</v>
      </c>
      <c r="E880" s="1" t="s">
        <v>23</v>
      </c>
      <c r="F880" s="1" t="s">
        <v>1480</v>
      </c>
      <c r="G880" s="1" t="s">
        <v>25</v>
      </c>
      <c r="H880" s="1" t="s">
        <v>26</v>
      </c>
      <c r="I880" s="1" t="s">
        <v>1787</v>
      </c>
      <c r="J880" s="1" t="s">
        <v>28</v>
      </c>
      <c r="K880" s="1" t="s">
        <v>1769</v>
      </c>
      <c r="L880" s="1" t="s">
        <v>1088</v>
      </c>
      <c r="M880" s="1" t="s">
        <v>1788</v>
      </c>
      <c r="N880" s="1" t="s">
        <v>46</v>
      </c>
      <c r="O880" s="1" t="s">
        <v>33</v>
      </c>
      <c r="P880" s="1" t="s">
        <v>124</v>
      </c>
      <c r="Q880" s="1" t="s">
        <v>35</v>
      </c>
      <c r="R880" s="1" t="s">
        <v>36</v>
      </c>
      <c r="S880" s="1" t="s">
        <v>1769</v>
      </c>
      <c r="T880" s="1" t="s">
        <v>37</v>
      </c>
      <c r="U880" s="1" t="s">
        <v>38</v>
      </c>
      <c r="V880" s="1" t="s">
        <v>39</v>
      </c>
    </row>
    <row r="881" spans="1:22" x14ac:dyDescent="0.2">
      <c r="A881" s="7">
        <v>107.25</v>
      </c>
      <c r="B881" s="1" t="s">
        <v>20</v>
      </c>
      <c r="C881" s="1" t="s">
        <v>21</v>
      </c>
      <c r="D881" s="1" t="s">
        <v>22</v>
      </c>
      <c r="E881" s="1" t="s">
        <v>23</v>
      </c>
      <c r="F881" s="1" t="s">
        <v>1480</v>
      </c>
      <c r="G881" s="1" t="s">
        <v>25</v>
      </c>
      <c r="H881" s="1" t="s">
        <v>26</v>
      </c>
      <c r="I881" s="1" t="s">
        <v>1789</v>
      </c>
      <c r="J881" s="1" t="s">
        <v>28</v>
      </c>
      <c r="K881" s="1" t="s">
        <v>1769</v>
      </c>
      <c r="L881" s="1" t="s">
        <v>1088</v>
      </c>
      <c r="M881" s="1" t="s">
        <v>1790</v>
      </c>
      <c r="N881" s="1" t="s">
        <v>46</v>
      </c>
      <c r="O881" s="1" t="s">
        <v>33</v>
      </c>
      <c r="P881" s="1" t="s">
        <v>124</v>
      </c>
      <c r="Q881" s="1" t="s">
        <v>35</v>
      </c>
      <c r="R881" s="1" t="s">
        <v>36</v>
      </c>
      <c r="S881" s="1" t="s">
        <v>1769</v>
      </c>
      <c r="T881" s="1" t="s">
        <v>37</v>
      </c>
      <c r="U881" s="1" t="s">
        <v>38</v>
      </c>
      <c r="V881" s="1" t="s">
        <v>39</v>
      </c>
    </row>
    <row r="882" spans="1:22" x14ac:dyDescent="0.2">
      <c r="A882" s="7">
        <v>214.5</v>
      </c>
      <c r="B882" s="1" t="s">
        <v>20</v>
      </c>
      <c r="C882" s="1" t="s">
        <v>21</v>
      </c>
      <c r="D882" s="1" t="s">
        <v>22</v>
      </c>
      <c r="E882" s="1" t="s">
        <v>23</v>
      </c>
      <c r="F882" s="1" t="s">
        <v>1480</v>
      </c>
      <c r="G882" s="1" t="s">
        <v>25</v>
      </c>
      <c r="H882" s="1" t="s">
        <v>26</v>
      </c>
      <c r="I882" s="1" t="s">
        <v>1791</v>
      </c>
      <c r="J882" s="1" t="s">
        <v>28</v>
      </c>
      <c r="K882" s="1" t="s">
        <v>1769</v>
      </c>
      <c r="L882" s="1" t="s">
        <v>1088</v>
      </c>
      <c r="M882" s="1" t="s">
        <v>1792</v>
      </c>
      <c r="N882" s="1" t="s">
        <v>46</v>
      </c>
      <c r="O882" s="1" t="s">
        <v>33</v>
      </c>
      <c r="P882" s="1" t="s">
        <v>124</v>
      </c>
      <c r="Q882" s="1" t="s">
        <v>35</v>
      </c>
      <c r="R882" s="1" t="s">
        <v>36</v>
      </c>
      <c r="S882" s="1" t="s">
        <v>1769</v>
      </c>
      <c r="T882" s="1" t="s">
        <v>37</v>
      </c>
      <c r="U882" s="1" t="s">
        <v>38</v>
      </c>
      <c r="V882" s="1" t="s">
        <v>39</v>
      </c>
    </row>
    <row r="883" spans="1:22" x14ac:dyDescent="0.2">
      <c r="A883" s="7">
        <v>243.5</v>
      </c>
      <c r="B883" s="1" t="s">
        <v>20</v>
      </c>
      <c r="C883" s="1" t="s">
        <v>21</v>
      </c>
      <c r="D883" s="1" t="s">
        <v>96</v>
      </c>
      <c r="E883" s="1" t="s">
        <v>23</v>
      </c>
      <c r="F883" s="1" t="s">
        <v>1480</v>
      </c>
      <c r="G883" s="1" t="s">
        <v>25</v>
      </c>
      <c r="H883" s="1" t="s">
        <v>26</v>
      </c>
      <c r="I883" s="1" t="s">
        <v>1793</v>
      </c>
      <c r="J883" s="1" t="s">
        <v>28</v>
      </c>
      <c r="K883" s="1" t="s">
        <v>1769</v>
      </c>
      <c r="L883" s="1" t="s">
        <v>1088</v>
      </c>
      <c r="M883" s="1" t="s">
        <v>1794</v>
      </c>
      <c r="N883" s="1" t="s">
        <v>46</v>
      </c>
      <c r="O883" s="1" t="s">
        <v>33</v>
      </c>
      <c r="P883" s="1" t="s">
        <v>124</v>
      </c>
      <c r="Q883" s="1" t="s">
        <v>35</v>
      </c>
      <c r="R883" s="1" t="s">
        <v>36</v>
      </c>
      <c r="S883" s="1" t="s">
        <v>1769</v>
      </c>
      <c r="T883" s="1" t="s">
        <v>37</v>
      </c>
      <c r="U883" s="1" t="s">
        <v>38</v>
      </c>
      <c r="V883" s="1" t="s">
        <v>39</v>
      </c>
    </row>
    <row r="884" spans="1:22" x14ac:dyDescent="0.2">
      <c r="A884" s="7">
        <v>121.75</v>
      </c>
      <c r="B884" s="1" t="s">
        <v>20</v>
      </c>
      <c r="C884" s="1" t="s">
        <v>21</v>
      </c>
      <c r="D884" s="1" t="s">
        <v>22</v>
      </c>
      <c r="E884" s="1" t="s">
        <v>23</v>
      </c>
      <c r="F884" s="1" t="s">
        <v>1480</v>
      </c>
      <c r="G884" s="1" t="s">
        <v>25</v>
      </c>
      <c r="H884" s="1" t="s">
        <v>26</v>
      </c>
      <c r="I884" s="1" t="s">
        <v>1795</v>
      </c>
      <c r="J884" s="1" t="s">
        <v>28</v>
      </c>
      <c r="K884" s="1" t="s">
        <v>1769</v>
      </c>
      <c r="L884" s="1" t="s">
        <v>1088</v>
      </c>
      <c r="M884" s="1" t="s">
        <v>1796</v>
      </c>
      <c r="N884" s="1" t="s">
        <v>46</v>
      </c>
      <c r="O884" s="1" t="s">
        <v>33</v>
      </c>
      <c r="P884" s="1" t="s">
        <v>124</v>
      </c>
      <c r="Q884" s="1" t="s">
        <v>35</v>
      </c>
      <c r="R884" s="1" t="s">
        <v>36</v>
      </c>
      <c r="S884" s="1" t="s">
        <v>1769</v>
      </c>
      <c r="T884" s="1" t="s">
        <v>37</v>
      </c>
      <c r="U884" s="1" t="s">
        <v>38</v>
      </c>
      <c r="V884" s="1" t="s">
        <v>39</v>
      </c>
    </row>
    <row r="885" spans="1:22" x14ac:dyDescent="0.2">
      <c r="A885" s="7">
        <v>198.18</v>
      </c>
      <c r="B885" s="1" t="s">
        <v>20</v>
      </c>
      <c r="C885" s="1" t="s">
        <v>21</v>
      </c>
      <c r="D885" s="1" t="s">
        <v>22</v>
      </c>
      <c r="E885" s="1" t="s">
        <v>23</v>
      </c>
      <c r="F885" s="1" t="s">
        <v>1480</v>
      </c>
      <c r="G885" s="1" t="s">
        <v>25</v>
      </c>
      <c r="H885" s="1" t="s">
        <v>26</v>
      </c>
      <c r="I885" s="1" t="s">
        <v>1797</v>
      </c>
      <c r="J885" s="1" t="s">
        <v>28</v>
      </c>
      <c r="K885" s="1" t="s">
        <v>1769</v>
      </c>
      <c r="L885" s="1" t="s">
        <v>1088</v>
      </c>
      <c r="M885" s="1" t="s">
        <v>1798</v>
      </c>
      <c r="N885" s="1" t="s">
        <v>32</v>
      </c>
      <c r="O885" s="1" t="s">
        <v>33</v>
      </c>
      <c r="P885" s="1" t="s">
        <v>124</v>
      </c>
      <c r="Q885" s="1" t="s">
        <v>35</v>
      </c>
      <c r="R885" s="1" t="s">
        <v>36</v>
      </c>
      <c r="S885" s="1" t="s">
        <v>1769</v>
      </c>
      <c r="T885" s="1" t="s">
        <v>37</v>
      </c>
      <c r="U885" s="1" t="s">
        <v>38</v>
      </c>
      <c r="V885" s="1" t="s">
        <v>39</v>
      </c>
    </row>
    <row r="886" spans="1:22" x14ac:dyDescent="0.2">
      <c r="A886" s="7">
        <v>198.18</v>
      </c>
      <c r="B886" s="1" t="s">
        <v>20</v>
      </c>
      <c r="C886" s="1" t="s">
        <v>21</v>
      </c>
      <c r="D886" s="1" t="s">
        <v>22</v>
      </c>
      <c r="E886" s="1" t="s">
        <v>23</v>
      </c>
      <c r="F886" s="1" t="s">
        <v>1480</v>
      </c>
      <c r="G886" s="1" t="s">
        <v>25</v>
      </c>
      <c r="H886" s="1" t="s">
        <v>26</v>
      </c>
      <c r="I886" s="1" t="s">
        <v>1799</v>
      </c>
      <c r="J886" s="1" t="s">
        <v>136</v>
      </c>
      <c r="K886" s="1" t="s">
        <v>1769</v>
      </c>
      <c r="L886" s="1" t="s">
        <v>1088</v>
      </c>
      <c r="M886" s="1" t="s">
        <v>1800</v>
      </c>
      <c r="N886" s="1" t="s">
        <v>32</v>
      </c>
      <c r="O886" s="1" t="s">
        <v>33</v>
      </c>
      <c r="P886" s="1" t="s">
        <v>124</v>
      </c>
      <c r="Q886" s="1" t="s">
        <v>35</v>
      </c>
      <c r="R886" s="1" t="s">
        <v>36</v>
      </c>
      <c r="S886" s="1" t="s">
        <v>1769</v>
      </c>
      <c r="T886" s="1" t="s">
        <v>37</v>
      </c>
      <c r="U886" s="1" t="s">
        <v>38</v>
      </c>
      <c r="V886" s="1" t="s">
        <v>39</v>
      </c>
    </row>
    <row r="887" spans="1:22" x14ac:dyDescent="0.2">
      <c r="A887" s="7">
        <v>121.75</v>
      </c>
      <c r="B887" s="1" t="s">
        <v>20</v>
      </c>
      <c r="C887" s="1" t="s">
        <v>21</v>
      </c>
      <c r="D887" s="1" t="s">
        <v>120</v>
      </c>
      <c r="E887" s="1" t="s">
        <v>23</v>
      </c>
      <c r="F887" s="1" t="s">
        <v>1515</v>
      </c>
      <c r="G887" s="1" t="s">
        <v>25</v>
      </c>
      <c r="I887" s="1" t="s">
        <v>1801</v>
      </c>
      <c r="J887" s="1" t="s">
        <v>28</v>
      </c>
      <c r="K887" s="1" t="s">
        <v>1802</v>
      </c>
      <c r="L887" s="1" t="s">
        <v>593</v>
      </c>
      <c r="M887" s="1" t="s">
        <v>1803</v>
      </c>
      <c r="N887" s="1" t="s">
        <v>1091</v>
      </c>
      <c r="O887" s="1" t="s">
        <v>33</v>
      </c>
      <c r="P887" s="1" t="s">
        <v>124</v>
      </c>
      <c r="Q887" s="1" t="s">
        <v>35</v>
      </c>
      <c r="R887" s="1" t="s">
        <v>36</v>
      </c>
      <c r="S887" s="1" t="s">
        <v>1802</v>
      </c>
      <c r="T887" s="1" t="s">
        <v>37</v>
      </c>
      <c r="U887" s="1" t="s">
        <v>38</v>
      </c>
      <c r="V887" s="1" t="s">
        <v>39</v>
      </c>
    </row>
    <row r="888" spans="1:22" x14ac:dyDescent="0.2">
      <c r="A888" s="7">
        <v>121.75</v>
      </c>
      <c r="B888" s="1" t="s">
        <v>20</v>
      </c>
      <c r="C888" s="1" t="s">
        <v>21</v>
      </c>
      <c r="D888" s="1" t="s">
        <v>22</v>
      </c>
      <c r="E888" s="1" t="s">
        <v>23</v>
      </c>
      <c r="F888" s="1" t="s">
        <v>1515</v>
      </c>
      <c r="G888" s="1" t="s">
        <v>25</v>
      </c>
      <c r="H888" s="1" t="s">
        <v>26</v>
      </c>
      <c r="I888" s="1" t="s">
        <v>1804</v>
      </c>
      <c r="J888" s="1" t="s">
        <v>28</v>
      </c>
      <c r="K888" s="1" t="s">
        <v>1802</v>
      </c>
      <c r="L888" s="1" t="s">
        <v>1144</v>
      </c>
      <c r="M888" s="1" t="s">
        <v>1805</v>
      </c>
      <c r="N888" s="1" t="s">
        <v>46</v>
      </c>
      <c r="O888" s="1" t="s">
        <v>33</v>
      </c>
      <c r="P888" s="1" t="s">
        <v>124</v>
      </c>
      <c r="Q888" s="1" t="s">
        <v>35</v>
      </c>
      <c r="R888" s="1" t="s">
        <v>36</v>
      </c>
      <c r="S888" s="1" t="s">
        <v>1802</v>
      </c>
      <c r="T888" s="1" t="s">
        <v>37</v>
      </c>
      <c r="U888" s="1" t="s">
        <v>38</v>
      </c>
      <c r="V888" s="1" t="s">
        <v>39</v>
      </c>
    </row>
    <row r="889" spans="1:22" x14ac:dyDescent="0.2">
      <c r="A889" s="7">
        <v>243.5</v>
      </c>
      <c r="B889" s="1" t="s">
        <v>20</v>
      </c>
      <c r="C889" s="1" t="s">
        <v>21</v>
      </c>
      <c r="D889" s="1" t="s">
        <v>96</v>
      </c>
      <c r="E889" s="1" t="s">
        <v>23</v>
      </c>
      <c r="F889" s="1" t="s">
        <v>1515</v>
      </c>
      <c r="G889" s="1" t="s">
        <v>25</v>
      </c>
      <c r="H889" s="1" t="s">
        <v>26</v>
      </c>
      <c r="I889" s="1" t="s">
        <v>1806</v>
      </c>
      <c r="J889" s="1" t="s">
        <v>28</v>
      </c>
      <c r="K889" s="1" t="s">
        <v>1802</v>
      </c>
      <c r="L889" s="1" t="s">
        <v>1144</v>
      </c>
      <c r="M889" s="1" t="s">
        <v>1807</v>
      </c>
      <c r="N889" s="1" t="s">
        <v>46</v>
      </c>
      <c r="O889" s="1" t="s">
        <v>33</v>
      </c>
      <c r="P889" s="1" t="s">
        <v>124</v>
      </c>
      <c r="Q889" s="1" t="s">
        <v>35</v>
      </c>
      <c r="R889" s="1" t="s">
        <v>36</v>
      </c>
      <c r="S889" s="1" t="s">
        <v>1802</v>
      </c>
      <c r="T889" s="1" t="s">
        <v>37</v>
      </c>
      <c r="U889" s="1" t="s">
        <v>38</v>
      </c>
      <c r="V889" s="1" t="s">
        <v>39</v>
      </c>
    </row>
    <row r="890" spans="1:22" x14ac:dyDescent="0.2">
      <c r="A890" s="7">
        <v>53.63</v>
      </c>
      <c r="B890" s="1" t="s">
        <v>20</v>
      </c>
      <c r="C890" s="1" t="s">
        <v>21</v>
      </c>
      <c r="D890" s="1" t="s">
        <v>22</v>
      </c>
      <c r="E890" s="1" t="s">
        <v>23</v>
      </c>
      <c r="F890" s="1" t="s">
        <v>1515</v>
      </c>
      <c r="G890" s="1" t="s">
        <v>25</v>
      </c>
      <c r="H890" s="1" t="s">
        <v>26</v>
      </c>
      <c r="I890" s="1" t="s">
        <v>1808</v>
      </c>
      <c r="J890" s="1" t="s">
        <v>28</v>
      </c>
      <c r="K890" s="1" t="s">
        <v>1802</v>
      </c>
      <c r="L890" s="1" t="s">
        <v>1144</v>
      </c>
      <c r="M890" s="1" t="s">
        <v>1809</v>
      </c>
      <c r="N890" s="1" t="s">
        <v>46</v>
      </c>
      <c r="O890" s="1" t="s">
        <v>33</v>
      </c>
      <c r="P890" s="1" t="s">
        <v>124</v>
      </c>
      <c r="Q890" s="1" t="s">
        <v>35</v>
      </c>
      <c r="R890" s="1" t="s">
        <v>36</v>
      </c>
      <c r="S890" s="1" t="s">
        <v>1802</v>
      </c>
      <c r="T890" s="1" t="s">
        <v>37</v>
      </c>
      <c r="U890" s="1" t="s">
        <v>38</v>
      </c>
      <c r="V890" s="1" t="s">
        <v>39</v>
      </c>
    </row>
    <row r="891" spans="1:22" x14ac:dyDescent="0.2">
      <c r="A891" s="7">
        <v>214.5</v>
      </c>
      <c r="B891" s="1" t="s">
        <v>20</v>
      </c>
      <c r="C891" s="1" t="s">
        <v>21</v>
      </c>
      <c r="D891" s="1" t="s">
        <v>22</v>
      </c>
      <c r="E891" s="1" t="s">
        <v>23</v>
      </c>
      <c r="F891" s="1" t="s">
        <v>1515</v>
      </c>
      <c r="G891" s="1" t="s">
        <v>25</v>
      </c>
      <c r="H891" s="1" t="s">
        <v>26</v>
      </c>
      <c r="I891" s="1" t="s">
        <v>1810</v>
      </c>
      <c r="J891" s="1" t="s">
        <v>28</v>
      </c>
      <c r="K891" s="1" t="s">
        <v>1802</v>
      </c>
      <c r="L891" s="1" t="s">
        <v>1144</v>
      </c>
      <c r="M891" s="1" t="s">
        <v>1811</v>
      </c>
      <c r="N891" s="1" t="s">
        <v>46</v>
      </c>
      <c r="O891" s="1" t="s">
        <v>33</v>
      </c>
      <c r="P891" s="1" t="s">
        <v>124</v>
      </c>
      <c r="Q891" s="1" t="s">
        <v>35</v>
      </c>
      <c r="R891" s="1" t="s">
        <v>36</v>
      </c>
      <c r="S891" s="1" t="s">
        <v>1802</v>
      </c>
      <c r="T891" s="1" t="s">
        <v>37</v>
      </c>
      <c r="U891" s="1" t="s">
        <v>38</v>
      </c>
      <c r="V891" s="1" t="s">
        <v>39</v>
      </c>
    </row>
    <row r="892" spans="1:22" x14ac:dyDescent="0.2">
      <c r="A892" s="7">
        <v>107.25</v>
      </c>
      <c r="B892" s="1" t="s">
        <v>20</v>
      </c>
      <c r="C892" s="1" t="s">
        <v>21</v>
      </c>
      <c r="D892" s="1" t="s">
        <v>22</v>
      </c>
      <c r="E892" s="1" t="s">
        <v>23</v>
      </c>
      <c r="F892" s="1" t="s">
        <v>1515</v>
      </c>
      <c r="G892" s="1" t="s">
        <v>25</v>
      </c>
      <c r="H892" s="1" t="s">
        <v>26</v>
      </c>
      <c r="I892" s="1" t="s">
        <v>1812</v>
      </c>
      <c r="J892" s="1" t="s">
        <v>28</v>
      </c>
      <c r="K892" s="1" t="s">
        <v>1802</v>
      </c>
      <c r="L892" s="1" t="s">
        <v>1144</v>
      </c>
      <c r="M892" s="1" t="s">
        <v>1813</v>
      </c>
      <c r="N892" s="1" t="s">
        <v>46</v>
      </c>
      <c r="O892" s="1" t="s">
        <v>33</v>
      </c>
      <c r="P892" s="1" t="s">
        <v>124</v>
      </c>
      <c r="Q892" s="1" t="s">
        <v>35</v>
      </c>
      <c r="R892" s="1" t="s">
        <v>36</v>
      </c>
      <c r="S892" s="1" t="s">
        <v>1802</v>
      </c>
      <c r="T892" s="1" t="s">
        <v>37</v>
      </c>
      <c r="U892" s="1" t="s">
        <v>38</v>
      </c>
      <c r="V892" s="1" t="s">
        <v>39</v>
      </c>
    </row>
    <row r="893" spans="1:22" x14ac:dyDescent="0.2">
      <c r="A893" s="7">
        <v>107.25</v>
      </c>
      <c r="B893" s="1" t="s">
        <v>20</v>
      </c>
      <c r="C893" s="1" t="s">
        <v>21</v>
      </c>
      <c r="D893" s="1" t="s">
        <v>22</v>
      </c>
      <c r="E893" s="1" t="s">
        <v>23</v>
      </c>
      <c r="F893" s="1" t="s">
        <v>1515</v>
      </c>
      <c r="G893" s="1" t="s">
        <v>25</v>
      </c>
      <c r="H893" s="1" t="s">
        <v>26</v>
      </c>
      <c r="I893" s="1" t="s">
        <v>1814</v>
      </c>
      <c r="J893" s="1" t="s">
        <v>28</v>
      </c>
      <c r="K893" s="1" t="s">
        <v>1802</v>
      </c>
      <c r="L893" s="1" t="s">
        <v>1144</v>
      </c>
      <c r="M893" s="1" t="s">
        <v>1815</v>
      </c>
      <c r="N893" s="1" t="s">
        <v>46</v>
      </c>
      <c r="O893" s="1" t="s">
        <v>33</v>
      </c>
      <c r="P893" s="1" t="s">
        <v>124</v>
      </c>
      <c r="Q893" s="1" t="s">
        <v>35</v>
      </c>
      <c r="R893" s="1" t="s">
        <v>36</v>
      </c>
      <c r="S893" s="1" t="s">
        <v>1802</v>
      </c>
      <c r="T893" s="1" t="s">
        <v>37</v>
      </c>
      <c r="U893" s="1" t="s">
        <v>38</v>
      </c>
      <c r="V893" s="1" t="s">
        <v>39</v>
      </c>
    </row>
    <row r="894" spans="1:22" x14ac:dyDescent="0.2">
      <c r="A894" s="7">
        <v>198.18</v>
      </c>
      <c r="B894" s="1" t="s">
        <v>20</v>
      </c>
      <c r="C894" s="1" t="s">
        <v>21</v>
      </c>
      <c r="D894" s="1" t="s">
        <v>22</v>
      </c>
      <c r="E894" s="1" t="s">
        <v>23</v>
      </c>
      <c r="F894" s="1" t="s">
        <v>1515</v>
      </c>
      <c r="G894" s="1" t="s">
        <v>25</v>
      </c>
      <c r="H894" s="1" t="s">
        <v>26</v>
      </c>
      <c r="I894" s="1" t="s">
        <v>1816</v>
      </c>
      <c r="J894" s="1" t="s">
        <v>136</v>
      </c>
      <c r="K894" s="1" t="s">
        <v>1802</v>
      </c>
      <c r="L894" s="1" t="s">
        <v>1144</v>
      </c>
      <c r="M894" s="1" t="s">
        <v>1817</v>
      </c>
      <c r="N894" s="1" t="s">
        <v>32</v>
      </c>
      <c r="O894" s="1" t="s">
        <v>33</v>
      </c>
      <c r="P894" s="1" t="s">
        <v>124</v>
      </c>
      <c r="Q894" s="1" t="s">
        <v>35</v>
      </c>
      <c r="R894" s="1" t="s">
        <v>36</v>
      </c>
      <c r="S894" s="1" t="s">
        <v>1802</v>
      </c>
      <c r="T894" s="1" t="s">
        <v>37</v>
      </c>
      <c r="U894" s="1" t="s">
        <v>38</v>
      </c>
      <c r="V894" s="1" t="s">
        <v>39</v>
      </c>
    </row>
    <row r="895" spans="1:22" x14ac:dyDescent="0.2">
      <c r="A895" s="7">
        <v>198.18</v>
      </c>
      <c r="B895" s="1" t="s">
        <v>20</v>
      </c>
      <c r="C895" s="1" t="s">
        <v>21</v>
      </c>
      <c r="D895" s="1" t="s">
        <v>22</v>
      </c>
      <c r="E895" s="1" t="s">
        <v>23</v>
      </c>
      <c r="F895" s="1" t="s">
        <v>1515</v>
      </c>
      <c r="G895" s="1" t="s">
        <v>25</v>
      </c>
      <c r="H895" s="1" t="s">
        <v>26</v>
      </c>
      <c r="I895" s="1" t="s">
        <v>1818</v>
      </c>
      <c r="J895" s="1" t="s">
        <v>28</v>
      </c>
      <c r="K895" s="1" t="s">
        <v>1802</v>
      </c>
      <c r="L895" s="1" t="s">
        <v>1144</v>
      </c>
      <c r="M895" s="1" t="s">
        <v>1819</v>
      </c>
      <c r="N895" s="1" t="s">
        <v>32</v>
      </c>
      <c r="O895" s="1" t="s">
        <v>33</v>
      </c>
      <c r="P895" s="1" t="s">
        <v>124</v>
      </c>
      <c r="Q895" s="1" t="s">
        <v>35</v>
      </c>
      <c r="R895" s="1" t="s">
        <v>36</v>
      </c>
      <c r="S895" s="1" t="s">
        <v>1802</v>
      </c>
      <c r="T895" s="1" t="s">
        <v>37</v>
      </c>
      <c r="U895" s="1" t="s">
        <v>38</v>
      </c>
      <c r="V895" s="1" t="s">
        <v>39</v>
      </c>
    </row>
    <row r="896" spans="1:22" x14ac:dyDescent="0.2">
      <c r="A896" s="7">
        <v>121.75</v>
      </c>
      <c r="B896" s="1" t="s">
        <v>20</v>
      </c>
      <c r="C896" s="1" t="s">
        <v>21</v>
      </c>
      <c r="D896" s="1" t="s">
        <v>120</v>
      </c>
      <c r="E896" s="1" t="s">
        <v>23</v>
      </c>
      <c r="F896" s="1" t="s">
        <v>1515</v>
      </c>
      <c r="G896" s="1" t="s">
        <v>25</v>
      </c>
      <c r="I896" s="1" t="s">
        <v>1820</v>
      </c>
      <c r="J896" s="1" t="s">
        <v>28</v>
      </c>
      <c r="K896" s="1" t="s">
        <v>1802</v>
      </c>
      <c r="L896" s="1" t="s">
        <v>593</v>
      </c>
      <c r="M896" s="1" t="s">
        <v>1821</v>
      </c>
      <c r="N896" s="1" t="s">
        <v>1091</v>
      </c>
      <c r="O896" s="1" t="s">
        <v>33</v>
      </c>
      <c r="P896" s="1" t="s">
        <v>124</v>
      </c>
      <c r="Q896" s="1" t="s">
        <v>35</v>
      </c>
      <c r="R896" s="1" t="s">
        <v>36</v>
      </c>
      <c r="S896" s="1" t="s">
        <v>1802</v>
      </c>
      <c r="T896" s="1" t="s">
        <v>37</v>
      </c>
      <c r="U896" s="1" t="s">
        <v>38</v>
      </c>
      <c r="V896" s="1" t="s">
        <v>39</v>
      </c>
    </row>
    <row r="897" spans="1:22" x14ac:dyDescent="0.2">
      <c r="A897" s="7">
        <v>121.75</v>
      </c>
      <c r="B897" s="1" t="s">
        <v>20</v>
      </c>
      <c r="C897" s="1" t="s">
        <v>21</v>
      </c>
      <c r="D897" s="1" t="s">
        <v>22</v>
      </c>
      <c r="E897" s="1" t="s">
        <v>23</v>
      </c>
      <c r="F897" s="1" t="s">
        <v>1515</v>
      </c>
      <c r="G897" s="1" t="s">
        <v>25</v>
      </c>
      <c r="H897" s="1" t="s">
        <v>26</v>
      </c>
      <c r="I897" s="1" t="s">
        <v>1822</v>
      </c>
      <c r="J897" s="1" t="s">
        <v>28</v>
      </c>
      <c r="K897" s="1" t="s">
        <v>1802</v>
      </c>
      <c r="L897" s="1" t="s">
        <v>1144</v>
      </c>
      <c r="M897" s="1" t="s">
        <v>1823</v>
      </c>
      <c r="N897" s="1" t="s">
        <v>46</v>
      </c>
      <c r="O897" s="1" t="s">
        <v>33</v>
      </c>
      <c r="P897" s="1" t="s">
        <v>124</v>
      </c>
      <c r="Q897" s="1" t="s">
        <v>35</v>
      </c>
      <c r="R897" s="1" t="s">
        <v>36</v>
      </c>
      <c r="S897" s="1" t="s">
        <v>1802</v>
      </c>
      <c r="T897" s="1" t="s">
        <v>37</v>
      </c>
      <c r="U897" s="1" t="s">
        <v>38</v>
      </c>
      <c r="V897" s="1" t="s">
        <v>39</v>
      </c>
    </row>
    <row r="898" spans="1:22" x14ac:dyDescent="0.2">
      <c r="A898" s="7">
        <v>243.5</v>
      </c>
      <c r="B898" s="1" t="s">
        <v>20</v>
      </c>
      <c r="C898" s="1" t="s">
        <v>21</v>
      </c>
      <c r="D898" s="1" t="s">
        <v>96</v>
      </c>
      <c r="E898" s="1" t="s">
        <v>23</v>
      </c>
      <c r="F898" s="1" t="s">
        <v>1515</v>
      </c>
      <c r="G898" s="1" t="s">
        <v>25</v>
      </c>
      <c r="H898" s="1" t="s">
        <v>26</v>
      </c>
      <c r="I898" s="1" t="s">
        <v>1824</v>
      </c>
      <c r="J898" s="1" t="s">
        <v>28</v>
      </c>
      <c r="K898" s="1" t="s">
        <v>1802</v>
      </c>
      <c r="L898" s="1" t="s">
        <v>1144</v>
      </c>
      <c r="M898" s="1" t="s">
        <v>1825</v>
      </c>
      <c r="N898" s="1" t="s">
        <v>46</v>
      </c>
      <c r="O898" s="1" t="s">
        <v>33</v>
      </c>
      <c r="P898" s="1" t="s">
        <v>124</v>
      </c>
      <c r="Q898" s="1" t="s">
        <v>35</v>
      </c>
      <c r="R898" s="1" t="s">
        <v>36</v>
      </c>
      <c r="S898" s="1" t="s">
        <v>1802</v>
      </c>
      <c r="T898" s="1" t="s">
        <v>37</v>
      </c>
      <c r="U898" s="1" t="s">
        <v>38</v>
      </c>
      <c r="V898" s="1" t="s">
        <v>39</v>
      </c>
    </row>
    <row r="899" spans="1:22" x14ac:dyDescent="0.2">
      <c r="A899" s="7">
        <v>214.5</v>
      </c>
      <c r="B899" s="1" t="s">
        <v>20</v>
      </c>
      <c r="C899" s="1" t="s">
        <v>21</v>
      </c>
      <c r="D899" s="1" t="s">
        <v>22</v>
      </c>
      <c r="E899" s="1" t="s">
        <v>23</v>
      </c>
      <c r="F899" s="1" t="s">
        <v>1515</v>
      </c>
      <c r="G899" s="1" t="s">
        <v>25</v>
      </c>
      <c r="H899" s="1" t="s">
        <v>26</v>
      </c>
      <c r="I899" s="1" t="s">
        <v>1826</v>
      </c>
      <c r="J899" s="1" t="s">
        <v>28</v>
      </c>
      <c r="K899" s="1" t="s">
        <v>1802</v>
      </c>
      <c r="L899" s="1" t="s">
        <v>1144</v>
      </c>
      <c r="M899" s="1" t="s">
        <v>1827</v>
      </c>
      <c r="N899" s="1" t="s">
        <v>46</v>
      </c>
      <c r="O899" s="1" t="s">
        <v>33</v>
      </c>
      <c r="P899" s="1" t="s">
        <v>124</v>
      </c>
      <c r="Q899" s="1" t="s">
        <v>35</v>
      </c>
      <c r="R899" s="1" t="s">
        <v>49</v>
      </c>
      <c r="S899" s="1" t="s">
        <v>1802</v>
      </c>
      <c r="T899" s="1" t="s">
        <v>37</v>
      </c>
      <c r="U899" s="1" t="s">
        <v>38</v>
      </c>
      <c r="V899" s="1" t="s">
        <v>39</v>
      </c>
    </row>
    <row r="900" spans="1:22" x14ac:dyDescent="0.2">
      <c r="A900" s="7">
        <v>107.25</v>
      </c>
      <c r="B900" s="1" t="s">
        <v>20</v>
      </c>
      <c r="C900" s="1" t="s">
        <v>21</v>
      </c>
      <c r="D900" s="1" t="s">
        <v>22</v>
      </c>
      <c r="E900" s="1" t="s">
        <v>23</v>
      </c>
      <c r="F900" s="1" t="s">
        <v>1515</v>
      </c>
      <c r="G900" s="1" t="s">
        <v>25</v>
      </c>
      <c r="H900" s="1" t="s">
        <v>26</v>
      </c>
      <c r="I900" s="1" t="s">
        <v>1828</v>
      </c>
      <c r="J900" s="1" t="s">
        <v>28</v>
      </c>
      <c r="K900" s="1" t="s">
        <v>1802</v>
      </c>
      <c r="L900" s="1" t="s">
        <v>1144</v>
      </c>
      <c r="M900" s="1" t="s">
        <v>1829</v>
      </c>
      <c r="N900" s="1" t="s">
        <v>46</v>
      </c>
      <c r="O900" s="1" t="s">
        <v>33</v>
      </c>
      <c r="P900" s="1" t="s">
        <v>124</v>
      </c>
      <c r="Q900" s="1" t="s">
        <v>35</v>
      </c>
      <c r="R900" s="1" t="s">
        <v>36</v>
      </c>
      <c r="S900" s="1" t="s">
        <v>1802</v>
      </c>
      <c r="T900" s="1" t="s">
        <v>37</v>
      </c>
      <c r="U900" s="1" t="s">
        <v>38</v>
      </c>
      <c r="V900" s="1" t="s">
        <v>39</v>
      </c>
    </row>
    <row r="901" spans="1:22" x14ac:dyDescent="0.2">
      <c r="A901" s="7">
        <v>107.25</v>
      </c>
      <c r="B901" s="1" t="s">
        <v>20</v>
      </c>
      <c r="C901" s="1" t="s">
        <v>21</v>
      </c>
      <c r="D901" s="1" t="s">
        <v>22</v>
      </c>
      <c r="E901" s="1" t="s">
        <v>23</v>
      </c>
      <c r="F901" s="1" t="s">
        <v>1515</v>
      </c>
      <c r="G901" s="1" t="s">
        <v>25</v>
      </c>
      <c r="H901" s="1" t="s">
        <v>26</v>
      </c>
      <c r="I901" s="1" t="s">
        <v>1830</v>
      </c>
      <c r="J901" s="1" t="s">
        <v>28</v>
      </c>
      <c r="K901" s="1" t="s">
        <v>1802</v>
      </c>
      <c r="L901" s="1" t="s">
        <v>1144</v>
      </c>
      <c r="M901" s="1" t="s">
        <v>1831</v>
      </c>
      <c r="N901" s="1" t="s">
        <v>46</v>
      </c>
      <c r="O901" s="1" t="s">
        <v>33</v>
      </c>
      <c r="P901" s="1" t="s">
        <v>124</v>
      </c>
      <c r="Q901" s="1" t="s">
        <v>35</v>
      </c>
      <c r="R901" s="1" t="s">
        <v>36</v>
      </c>
      <c r="S901" s="1" t="s">
        <v>1802</v>
      </c>
      <c r="T901" s="1" t="s">
        <v>37</v>
      </c>
      <c r="U901" s="1" t="s">
        <v>38</v>
      </c>
      <c r="V901" s="1" t="s">
        <v>39</v>
      </c>
    </row>
    <row r="902" spans="1:22" x14ac:dyDescent="0.2">
      <c r="A902" s="7">
        <v>53.63</v>
      </c>
      <c r="B902" s="1" t="s">
        <v>20</v>
      </c>
      <c r="C902" s="1" t="s">
        <v>21</v>
      </c>
      <c r="D902" s="1" t="s">
        <v>22</v>
      </c>
      <c r="E902" s="1" t="s">
        <v>23</v>
      </c>
      <c r="F902" s="1" t="s">
        <v>1515</v>
      </c>
      <c r="G902" s="1" t="s">
        <v>25</v>
      </c>
      <c r="H902" s="1" t="s">
        <v>26</v>
      </c>
      <c r="I902" s="1" t="s">
        <v>1832</v>
      </c>
      <c r="J902" s="1" t="s">
        <v>28</v>
      </c>
      <c r="K902" s="1" t="s">
        <v>1802</v>
      </c>
      <c r="L902" s="1" t="s">
        <v>1144</v>
      </c>
      <c r="M902" s="1" t="s">
        <v>1833</v>
      </c>
      <c r="N902" s="1" t="s">
        <v>46</v>
      </c>
      <c r="O902" s="1" t="s">
        <v>33</v>
      </c>
      <c r="P902" s="1" t="s">
        <v>124</v>
      </c>
      <c r="Q902" s="1" t="s">
        <v>35</v>
      </c>
      <c r="R902" s="1" t="s">
        <v>36</v>
      </c>
      <c r="S902" s="1" t="s">
        <v>1802</v>
      </c>
      <c r="T902" s="1" t="s">
        <v>37</v>
      </c>
      <c r="U902" s="1" t="s">
        <v>38</v>
      </c>
      <c r="V902" s="1" t="s">
        <v>39</v>
      </c>
    </row>
    <row r="903" spans="1:22" x14ac:dyDescent="0.2">
      <c r="A903" s="7">
        <v>198.18</v>
      </c>
      <c r="B903" s="1" t="s">
        <v>20</v>
      </c>
      <c r="C903" s="1" t="s">
        <v>21</v>
      </c>
      <c r="D903" s="1" t="s">
        <v>22</v>
      </c>
      <c r="E903" s="1" t="s">
        <v>23</v>
      </c>
      <c r="F903" s="1" t="s">
        <v>1515</v>
      </c>
      <c r="G903" s="1" t="s">
        <v>25</v>
      </c>
      <c r="H903" s="1" t="s">
        <v>26</v>
      </c>
      <c r="I903" s="1" t="s">
        <v>1834</v>
      </c>
      <c r="J903" s="1" t="s">
        <v>136</v>
      </c>
      <c r="K903" s="1" t="s">
        <v>1802</v>
      </c>
      <c r="L903" s="1" t="s">
        <v>1144</v>
      </c>
      <c r="M903" s="1" t="s">
        <v>1835</v>
      </c>
      <c r="N903" s="1" t="s">
        <v>32</v>
      </c>
      <c r="O903" s="1" t="s">
        <v>33</v>
      </c>
      <c r="P903" s="1" t="s">
        <v>124</v>
      </c>
      <c r="Q903" s="1" t="s">
        <v>35</v>
      </c>
      <c r="R903" s="1" t="s">
        <v>36</v>
      </c>
      <c r="S903" s="1" t="s">
        <v>1802</v>
      </c>
      <c r="T903" s="1" t="s">
        <v>37</v>
      </c>
      <c r="U903" s="1" t="s">
        <v>38</v>
      </c>
      <c r="V903" s="1" t="s">
        <v>39</v>
      </c>
    </row>
    <row r="904" spans="1:22" x14ac:dyDescent="0.2">
      <c r="A904" s="7">
        <v>198.18</v>
      </c>
      <c r="B904" s="1" t="s">
        <v>20</v>
      </c>
      <c r="C904" s="1" t="s">
        <v>21</v>
      </c>
      <c r="D904" s="1" t="s">
        <v>22</v>
      </c>
      <c r="E904" s="1" t="s">
        <v>23</v>
      </c>
      <c r="F904" s="1" t="s">
        <v>1515</v>
      </c>
      <c r="G904" s="1" t="s">
        <v>25</v>
      </c>
      <c r="H904" s="1" t="s">
        <v>26</v>
      </c>
      <c r="I904" s="1" t="s">
        <v>1836</v>
      </c>
      <c r="J904" s="1" t="s">
        <v>28</v>
      </c>
      <c r="K904" s="1" t="s">
        <v>1802</v>
      </c>
      <c r="L904" s="1" t="s">
        <v>1144</v>
      </c>
      <c r="M904" s="1" t="s">
        <v>1837</v>
      </c>
      <c r="N904" s="1" t="s">
        <v>32</v>
      </c>
      <c r="O904" s="1" t="s">
        <v>33</v>
      </c>
      <c r="P904" s="1" t="s">
        <v>124</v>
      </c>
      <c r="Q904" s="1" t="s">
        <v>35</v>
      </c>
      <c r="R904" s="1" t="s">
        <v>36</v>
      </c>
      <c r="S904" s="1" t="s">
        <v>1802</v>
      </c>
      <c r="T904" s="1" t="s">
        <v>37</v>
      </c>
      <c r="U904" s="1" t="s">
        <v>38</v>
      </c>
      <c r="V904" s="1" t="s">
        <v>39</v>
      </c>
    </row>
    <row r="905" spans="1:22" x14ac:dyDescent="0.2">
      <c r="A905" s="7">
        <v>121.75</v>
      </c>
      <c r="B905" s="1" t="s">
        <v>20</v>
      </c>
      <c r="C905" s="1" t="s">
        <v>21</v>
      </c>
      <c r="D905" s="1" t="s">
        <v>120</v>
      </c>
      <c r="E905" s="1" t="s">
        <v>23</v>
      </c>
      <c r="F905" s="1" t="s">
        <v>1566</v>
      </c>
      <c r="G905" s="1" t="s">
        <v>25</v>
      </c>
      <c r="I905" s="1" t="s">
        <v>1838</v>
      </c>
      <c r="J905" s="1" t="s">
        <v>28</v>
      </c>
      <c r="K905" s="1" t="s">
        <v>1839</v>
      </c>
      <c r="L905" s="1" t="s">
        <v>1089</v>
      </c>
      <c r="M905" s="1" t="s">
        <v>1840</v>
      </c>
      <c r="N905" s="1" t="s">
        <v>1091</v>
      </c>
      <c r="O905" s="1" t="s">
        <v>33</v>
      </c>
      <c r="P905" s="1" t="s">
        <v>124</v>
      </c>
      <c r="Q905" s="1" t="s">
        <v>35</v>
      </c>
      <c r="R905" s="1" t="s">
        <v>36</v>
      </c>
      <c r="S905" s="1" t="s">
        <v>1839</v>
      </c>
      <c r="T905" s="1" t="s">
        <v>37</v>
      </c>
      <c r="U905" s="1" t="s">
        <v>38</v>
      </c>
      <c r="V905" s="1" t="s">
        <v>39</v>
      </c>
    </row>
    <row r="906" spans="1:22" x14ac:dyDescent="0.2">
      <c r="A906" s="7">
        <v>107.25</v>
      </c>
      <c r="B906" s="1" t="s">
        <v>20</v>
      </c>
      <c r="C906" s="1" t="s">
        <v>21</v>
      </c>
      <c r="D906" s="1" t="s">
        <v>22</v>
      </c>
      <c r="E906" s="1" t="s">
        <v>23</v>
      </c>
      <c r="F906" s="1" t="s">
        <v>1566</v>
      </c>
      <c r="G906" s="1" t="s">
        <v>25</v>
      </c>
      <c r="H906" s="1" t="s">
        <v>26</v>
      </c>
      <c r="I906" s="1" t="s">
        <v>1841</v>
      </c>
      <c r="J906" s="1" t="s">
        <v>28</v>
      </c>
      <c r="K906" s="1" t="s">
        <v>1839</v>
      </c>
      <c r="L906" s="1" t="s">
        <v>1199</v>
      </c>
      <c r="M906" s="1" t="s">
        <v>1842</v>
      </c>
      <c r="N906" s="1" t="s">
        <v>46</v>
      </c>
      <c r="O906" s="1" t="s">
        <v>33</v>
      </c>
      <c r="P906" s="1" t="s">
        <v>124</v>
      </c>
      <c r="Q906" s="1" t="s">
        <v>35</v>
      </c>
      <c r="R906" s="1" t="s">
        <v>36</v>
      </c>
      <c r="S906" s="1" t="s">
        <v>1839</v>
      </c>
      <c r="T906" s="1" t="s">
        <v>37</v>
      </c>
      <c r="U906" s="1" t="s">
        <v>38</v>
      </c>
      <c r="V906" s="1" t="s">
        <v>39</v>
      </c>
    </row>
    <row r="907" spans="1:22" x14ac:dyDescent="0.2">
      <c r="A907" s="7">
        <v>214.5</v>
      </c>
      <c r="B907" s="1" t="s">
        <v>20</v>
      </c>
      <c r="C907" s="1" t="s">
        <v>21</v>
      </c>
      <c r="D907" s="1" t="s">
        <v>22</v>
      </c>
      <c r="E907" s="1" t="s">
        <v>23</v>
      </c>
      <c r="F907" s="1" t="s">
        <v>1566</v>
      </c>
      <c r="G907" s="1" t="s">
        <v>25</v>
      </c>
      <c r="H907" s="1" t="s">
        <v>26</v>
      </c>
      <c r="I907" s="1" t="s">
        <v>1843</v>
      </c>
      <c r="J907" s="1" t="s">
        <v>28</v>
      </c>
      <c r="K907" s="1" t="s">
        <v>1839</v>
      </c>
      <c r="L907" s="1" t="s">
        <v>1199</v>
      </c>
      <c r="M907" s="1" t="s">
        <v>1844</v>
      </c>
      <c r="N907" s="1" t="s">
        <v>46</v>
      </c>
      <c r="O907" s="1" t="s">
        <v>33</v>
      </c>
      <c r="P907" s="1" t="s">
        <v>124</v>
      </c>
      <c r="Q907" s="1" t="s">
        <v>35</v>
      </c>
      <c r="R907" s="1" t="s">
        <v>36</v>
      </c>
      <c r="S907" s="1" t="s">
        <v>1839</v>
      </c>
      <c r="T907" s="1" t="s">
        <v>37</v>
      </c>
      <c r="U907" s="1" t="s">
        <v>38</v>
      </c>
      <c r="V907" s="1" t="s">
        <v>39</v>
      </c>
    </row>
    <row r="908" spans="1:22" x14ac:dyDescent="0.2">
      <c r="A908" s="7">
        <v>243.5</v>
      </c>
      <c r="B908" s="1" t="s">
        <v>20</v>
      </c>
      <c r="C908" s="1" t="s">
        <v>21</v>
      </c>
      <c r="D908" s="1" t="s">
        <v>96</v>
      </c>
      <c r="E908" s="1" t="s">
        <v>23</v>
      </c>
      <c r="F908" s="1" t="s">
        <v>1566</v>
      </c>
      <c r="G908" s="1" t="s">
        <v>25</v>
      </c>
      <c r="H908" s="1" t="s">
        <v>26</v>
      </c>
      <c r="I908" s="1" t="s">
        <v>1845</v>
      </c>
      <c r="J908" s="1" t="s">
        <v>28</v>
      </c>
      <c r="K908" s="1" t="s">
        <v>1839</v>
      </c>
      <c r="L908" s="1" t="s">
        <v>1199</v>
      </c>
      <c r="M908" s="1" t="s">
        <v>1846</v>
      </c>
      <c r="N908" s="1" t="s">
        <v>46</v>
      </c>
      <c r="O908" s="1" t="s">
        <v>33</v>
      </c>
      <c r="P908" s="1" t="s">
        <v>124</v>
      </c>
      <c r="Q908" s="1" t="s">
        <v>35</v>
      </c>
      <c r="R908" s="1" t="s">
        <v>36</v>
      </c>
      <c r="S908" s="1" t="s">
        <v>1839</v>
      </c>
      <c r="T908" s="1" t="s">
        <v>37</v>
      </c>
      <c r="U908" s="1" t="s">
        <v>38</v>
      </c>
      <c r="V908" s="1" t="s">
        <v>39</v>
      </c>
    </row>
    <row r="909" spans="1:22" x14ac:dyDescent="0.2">
      <c r="A909" s="7">
        <v>121.75</v>
      </c>
      <c r="B909" s="1" t="s">
        <v>20</v>
      </c>
      <c r="C909" s="1" t="s">
        <v>21</v>
      </c>
      <c r="D909" s="1" t="s">
        <v>22</v>
      </c>
      <c r="E909" s="1" t="s">
        <v>23</v>
      </c>
      <c r="F909" s="1" t="s">
        <v>1566</v>
      </c>
      <c r="G909" s="1" t="s">
        <v>25</v>
      </c>
      <c r="H909" s="1" t="s">
        <v>26</v>
      </c>
      <c r="I909" s="1" t="s">
        <v>1847</v>
      </c>
      <c r="J909" s="1" t="s">
        <v>28</v>
      </c>
      <c r="K909" s="1" t="s">
        <v>1839</v>
      </c>
      <c r="L909" s="1" t="s">
        <v>1199</v>
      </c>
      <c r="M909" s="1" t="s">
        <v>1848</v>
      </c>
      <c r="N909" s="1" t="s">
        <v>46</v>
      </c>
      <c r="O909" s="1" t="s">
        <v>33</v>
      </c>
      <c r="P909" s="1" t="s">
        <v>124</v>
      </c>
      <c r="Q909" s="1" t="s">
        <v>35</v>
      </c>
      <c r="R909" s="1" t="s">
        <v>36</v>
      </c>
      <c r="S909" s="1" t="s">
        <v>1839</v>
      </c>
      <c r="T909" s="1" t="s">
        <v>37</v>
      </c>
      <c r="U909" s="1" t="s">
        <v>38</v>
      </c>
      <c r="V909" s="1" t="s">
        <v>39</v>
      </c>
    </row>
    <row r="910" spans="1:22" x14ac:dyDescent="0.2">
      <c r="A910" s="7">
        <v>107.25</v>
      </c>
      <c r="B910" s="1" t="s">
        <v>20</v>
      </c>
      <c r="C910" s="1" t="s">
        <v>21</v>
      </c>
      <c r="D910" s="1" t="s">
        <v>22</v>
      </c>
      <c r="E910" s="1" t="s">
        <v>23</v>
      </c>
      <c r="F910" s="1" t="s">
        <v>1566</v>
      </c>
      <c r="G910" s="1" t="s">
        <v>25</v>
      </c>
      <c r="H910" s="1" t="s">
        <v>26</v>
      </c>
      <c r="I910" s="1" t="s">
        <v>1849</v>
      </c>
      <c r="J910" s="1" t="s">
        <v>28</v>
      </c>
      <c r="K910" s="1" t="s">
        <v>1839</v>
      </c>
      <c r="L910" s="1" t="s">
        <v>1199</v>
      </c>
      <c r="M910" s="1" t="s">
        <v>1850</v>
      </c>
      <c r="N910" s="1" t="s">
        <v>46</v>
      </c>
      <c r="O910" s="1" t="s">
        <v>33</v>
      </c>
      <c r="P910" s="1" t="s">
        <v>124</v>
      </c>
      <c r="Q910" s="1" t="s">
        <v>35</v>
      </c>
      <c r="R910" s="1" t="s">
        <v>36</v>
      </c>
      <c r="S910" s="1" t="s">
        <v>1839</v>
      </c>
      <c r="T910" s="1" t="s">
        <v>37</v>
      </c>
      <c r="U910" s="1" t="s">
        <v>38</v>
      </c>
      <c r="V910" s="1" t="s">
        <v>39</v>
      </c>
    </row>
    <row r="911" spans="1:22" x14ac:dyDescent="0.2">
      <c r="A911" s="7">
        <v>53.63</v>
      </c>
      <c r="B911" s="1" t="s">
        <v>20</v>
      </c>
      <c r="C911" s="1" t="s">
        <v>21</v>
      </c>
      <c r="D911" s="1" t="s">
        <v>22</v>
      </c>
      <c r="E911" s="1" t="s">
        <v>23</v>
      </c>
      <c r="F911" s="1" t="s">
        <v>1566</v>
      </c>
      <c r="G911" s="1" t="s">
        <v>25</v>
      </c>
      <c r="H911" s="1" t="s">
        <v>26</v>
      </c>
      <c r="I911" s="1" t="s">
        <v>1851</v>
      </c>
      <c r="J911" s="1" t="s">
        <v>28</v>
      </c>
      <c r="K911" s="1" t="s">
        <v>1839</v>
      </c>
      <c r="L911" s="1" t="s">
        <v>1199</v>
      </c>
      <c r="M911" s="1" t="s">
        <v>1852</v>
      </c>
      <c r="N911" s="1" t="s">
        <v>46</v>
      </c>
      <c r="O911" s="1" t="s">
        <v>33</v>
      </c>
      <c r="P911" s="1" t="s">
        <v>124</v>
      </c>
      <c r="Q911" s="1" t="s">
        <v>35</v>
      </c>
      <c r="R911" s="1" t="s">
        <v>49</v>
      </c>
      <c r="S911" s="1" t="s">
        <v>1839</v>
      </c>
      <c r="T911" s="1" t="s">
        <v>37</v>
      </c>
      <c r="U911" s="1" t="s">
        <v>38</v>
      </c>
      <c r="V911" s="1" t="s">
        <v>39</v>
      </c>
    </row>
    <row r="912" spans="1:22" x14ac:dyDescent="0.2">
      <c r="A912" s="7">
        <v>198.18</v>
      </c>
      <c r="B912" s="1" t="s">
        <v>20</v>
      </c>
      <c r="C912" s="1" t="s">
        <v>21</v>
      </c>
      <c r="D912" s="1" t="s">
        <v>22</v>
      </c>
      <c r="E912" s="1" t="s">
        <v>23</v>
      </c>
      <c r="F912" s="1" t="s">
        <v>1566</v>
      </c>
      <c r="G912" s="1" t="s">
        <v>25</v>
      </c>
      <c r="H912" s="1" t="s">
        <v>26</v>
      </c>
      <c r="I912" s="1" t="s">
        <v>1853</v>
      </c>
      <c r="J912" s="1" t="s">
        <v>136</v>
      </c>
      <c r="K912" s="1" t="s">
        <v>1839</v>
      </c>
      <c r="L912" s="1" t="s">
        <v>1199</v>
      </c>
      <c r="M912" s="1" t="s">
        <v>1854</v>
      </c>
      <c r="N912" s="1" t="s">
        <v>32</v>
      </c>
      <c r="O912" s="1" t="s">
        <v>33</v>
      </c>
      <c r="P912" s="1" t="s">
        <v>124</v>
      </c>
      <c r="Q912" s="1" t="s">
        <v>35</v>
      </c>
      <c r="R912" s="1" t="s">
        <v>36</v>
      </c>
      <c r="S912" s="1" t="s">
        <v>1839</v>
      </c>
      <c r="T912" s="1" t="s">
        <v>37</v>
      </c>
      <c r="U912" s="1" t="s">
        <v>38</v>
      </c>
      <c r="V912" s="1" t="s">
        <v>39</v>
      </c>
    </row>
    <row r="913" spans="1:22" x14ac:dyDescent="0.2">
      <c r="A913" s="7">
        <v>198.18</v>
      </c>
      <c r="B913" s="1" t="s">
        <v>20</v>
      </c>
      <c r="C913" s="1" t="s">
        <v>21</v>
      </c>
      <c r="D913" s="1" t="s">
        <v>22</v>
      </c>
      <c r="E913" s="1" t="s">
        <v>23</v>
      </c>
      <c r="F913" s="1" t="s">
        <v>1566</v>
      </c>
      <c r="G913" s="1" t="s">
        <v>25</v>
      </c>
      <c r="H913" s="1" t="s">
        <v>26</v>
      </c>
      <c r="I913" s="1" t="s">
        <v>1855</v>
      </c>
      <c r="J913" s="1" t="s">
        <v>28</v>
      </c>
      <c r="K913" s="1" t="s">
        <v>1839</v>
      </c>
      <c r="L913" s="1" t="s">
        <v>1199</v>
      </c>
      <c r="M913" s="1" t="s">
        <v>1856</v>
      </c>
      <c r="N913" s="1" t="s">
        <v>32</v>
      </c>
      <c r="O913" s="1" t="s">
        <v>33</v>
      </c>
      <c r="P913" s="1" t="s">
        <v>124</v>
      </c>
      <c r="Q913" s="1" t="s">
        <v>35</v>
      </c>
      <c r="R913" s="1" t="s">
        <v>36</v>
      </c>
      <c r="S913" s="1" t="s">
        <v>1839</v>
      </c>
      <c r="T913" s="1" t="s">
        <v>37</v>
      </c>
      <c r="U913" s="1" t="s">
        <v>38</v>
      </c>
      <c r="V913" s="1" t="s">
        <v>39</v>
      </c>
    </row>
    <row r="914" spans="1:22" x14ac:dyDescent="0.2">
      <c r="A914" s="7">
        <v>198.18</v>
      </c>
      <c r="B914" s="1" t="s">
        <v>20</v>
      </c>
      <c r="C914" s="1" t="s">
        <v>21</v>
      </c>
      <c r="D914" s="1" t="s">
        <v>22</v>
      </c>
      <c r="E914" s="1" t="s">
        <v>23</v>
      </c>
      <c r="F914" s="1" t="s">
        <v>1566</v>
      </c>
      <c r="G914" s="1" t="s">
        <v>25</v>
      </c>
      <c r="H914" s="1" t="s">
        <v>26</v>
      </c>
      <c r="I914" s="1" t="s">
        <v>1857</v>
      </c>
      <c r="J914" s="1" t="s">
        <v>28</v>
      </c>
      <c r="K914" s="1" t="s">
        <v>1839</v>
      </c>
      <c r="L914" s="1" t="s">
        <v>1199</v>
      </c>
      <c r="M914" s="1" t="s">
        <v>1858</v>
      </c>
      <c r="N914" s="1" t="s">
        <v>32</v>
      </c>
      <c r="O914" s="1" t="s">
        <v>33</v>
      </c>
      <c r="P914" s="1" t="s">
        <v>124</v>
      </c>
      <c r="Q914" s="1" t="s">
        <v>35</v>
      </c>
      <c r="R914" s="1" t="s">
        <v>81</v>
      </c>
      <c r="S914" s="1" t="s">
        <v>1839</v>
      </c>
      <c r="T914" s="1" t="s">
        <v>37</v>
      </c>
      <c r="U914" s="1" t="s">
        <v>38</v>
      </c>
      <c r="V914" s="1" t="s">
        <v>39</v>
      </c>
    </row>
    <row r="915" spans="1:22" x14ac:dyDescent="0.2">
      <c r="A915" s="7">
        <v>198.18</v>
      </c>
      <c r="B915" s="1" t="s">
        <v>20</v>
      </c>
      <c r="C915" s="1" t="s">
        <v>21</v>
      </c>
      <c r="D915" s="1" t="s">
        <v>22</v>
      </c>
      <c r="E915" s="1" t="s">
        <v>23</v>
      </c>
      <c r="F915" s="1" t="s">
        <v>1566</v>
      </c>
      <c r="G915" s="1" t="s">
        <v>25</v>
      </c>
      <c r="H915" s="1" t="s">
        <v>26</v>
      </c>
      <c r="I915" s="1" t="s">
        <v>1859</v>
      </c>
      <c r="J915" s="1" t="s">
        <v>136</v>
      </c>
      <c r="K915" s="1" t="s">
        <v>1839</v>
      </c>
      <c r="L915" s="1" t="s">
        <v>1199</v>
      </c>
      <c r="M915" s="1" t="s">
        <v>1860</v>
      </c>
      <c r="N915" s="1" t="s">
        <v>32</v>
      </c>
      <c r="O915" s="1" t="s">
        <v>33</v>
      </c>
      <c r="P915" s="1" t="s">
        <v>124</v>
      </c>
      <c r="Q915" s="1" t="s">
        <v>35</v>
      </c>
      <c r="R915" s="1" t="s">
        <v>81</v>
      </c>
      <c r="S915" s="1" t="s">
        <v>1839</v>
      </c>
      <c r="T915" s="1" t="s">
        <v>37</v>
      </c>
      <c r="U915" s="1" t="s">
        <v>38</v>
      </c>
      <c r="V915" s="1" t="s">
        <v>39</v>
      </c>
    </row>
    <row r="916" spans="1:22" x14ac:dyDescent="0.2">
      <c r="A916" s="7">
        <v>0</v>
      </c>
      <c r="B916" s="1" t="s">
        <v>20</v>
      </c>
      <c r="D916" s="1" t="s">
        <v>120</v>
      </c>
      <c r="G916" s="1" t="s">
        <v>25</v>
      </c>
      <c r="I916" s="1" t="s">
        <v>1861</v>
      </c>
      <c r="K916" s="1" t="s">
        <v>1839</v>
      </c>
      <c r="L916" s="1" t="s">
        <v>1839</v>
      </c>
      <c r="N916" s="1" t="s">
        <v>1091</v>
      </c>
      <c r="R916" s="1" t="s">
        <v>1516</v>
      </c>
      <c r="S916" s="1" t="s">
        <v>1839</v>
      </c>
      <c r="V916" s="1" t="s">
        <v>39</v>
      </c>
    </row>
    <row r="917" spans="1:22" x14ac:dyDescent="0.2">
      <c r="A917" s="7">
        <v>0</v>
      </c>
      <c r="B917" s="1" t="s">
        <v>20</v>
      </c>
      <c r="C917" s="1" t="s">
        <v>1362</v>
      </c>
      <c r="D917" s="1" t="s">
        <v>120</v>
      </c>
      <c r="E917" s="1" t="s">
        <v>1363</v>
      </c>
      <c r="F917" s="1" t="s">
        <v>1145</v>
      </c>
      <c r="G917" s="1" t="s">
        <v>25</v>
      </c>
      <c r="I917" s="1" t="s">
        <v>1862</v>
      </c>
      <c r="J917" s="1" t="s">
        <v>28</v>
      </c>
      <c r="K917" s="1" t="s">
        <v>1863</v>
      </c>
      <c r="L917" s="1" t="s">
        <v>1864</v>
      </c>
      <c r="N917" s="1" t="s">
        <v>46</v>
      </c>
      <c r="P917" s="1" t="s">
        <v>1367</v>
      </c>
      <c r="R917" s="1" t="s">
        <v>81</v>
      </c>
      <c r="S917" s="1" t="s">
        <v>1863</v>
      </c>
      <c r="T917" s="1" t="s">
        <v>1368</v>
      </c>
      <c r="U917" s="1" t="s">
        <v>3322</v>
      </c>
      <c r="V917" s="1" t="s">
        <v>39</v>
      </c>
    </row>
    <row r="918" spans="1:22" x14ac:dyDescent="0.2">
      <c r="A918" s="7">
        <v>0</v>
      </c>
      <c r="B918" s="1" t="s">
        <v>20</v>
      </c>
      <c r="D918" s="1" t="s">
        <v>120</v>
      </c>
      <c r="G918" s="1" t="s">
        <v>25</v>
      </c>
      <c r="I918" s="1" t="s">
        <v>1865</v>
      </c>
      <c r="K918" s="1" t="s">
        <v>1866</v>
      </c>
      <c r="L918" s="1" t="s">
        <v>1866</v>
      </c>
      <c r="N918" s="1" t="s">
        <v>32</v>
      </c>
      <c r="R918" s="1" t="s">
        <v>81</v>
      </c>
      <c r="S918" s="1" t="s">
        <v>1866</v>
      </c>
      <c r="V918" s="1" t="s">
        <v>39</v>
      </c>
    </row>
    <row r="919" spans="1:22" x14ac:dyDescent="0.2">
      <c r="A919" s="7">
        <v>2000</v>
      </c>
      <c r="B919" s="1" t="s">
        <v>42</v>
      </c>
      <c r="C919" s="1" t="s">
        <v>1362</v>
      </c>
      <c r="D919" s="1" t="s">
        <v>1868</v>
      </c>
      <c r="E919" s="1" t="s">
        <v>1363</v>
      </c>
      <c r="F919" s="1" t="s">
        <v>590</v>
      </c>
      <c r="G919" s="1" t="s">
        <v>25</v>
      </c>
      <c r="I919" s="1" t="s">
        <v>1869</v>
      </c>
      <c r="J919" s="1" t="s">
        <v>28</v>
      </c>
      <c r="K919" s="1" t="s">
        <v>1870</v>
      </c>
      <c r="L919" s="1" t="s">
        <v>1602</v>
      </c>
      <c r="M919" s="1" t="s">
        <v>1871</v>
      </c>
      <c r="N919" s="1" t="s">
        <v>46</v>
      </c>
      <c r="P919" s="1" t="s">
        <v>1367</v>
      </c>
      <c r="R919" s="1" t="s">
        <v>193</v>
      </c>
      <c r="S919" s="1" t="s">
        <v>1870</v>
      </c>
      <c r="T919" s="1" t="s">
        <v>1368</v>
      </c>
      <c r="U919" s="1" t="s">
        <v>3322</v>
      </c>
      <c r="V919" s="1" t="s">
        <v>39</v>
      </c>
    </row>
    <row r="920" spans="1:22" x14ac:dyDescent="0.2">
      <c r="A920" s="7">
        <v>121.75</v>
      </c>
      <c r="B920" s="1" t="s">
        <v>20</v>
      </c>
      <c r="C920" s="1" t="s">
        <v>1362</v>
      </c>
      <c r="D920" s="1" t="s">
        <v>68</v>
      </c>
      <c r="E920" s="1" t="s">
        <v>1363</v>
      </c>
      <c r="F920" s="1" t="s">
        <v>1086</v>
      </c>
      <c r="G920" s="1" t="s">
        <v>25</v>
      </c>
      <c r="I920" s="1" t="s">
        <v>1872</v>
      </c>
      <c r="J920" s="1" t="s">
        <v>28</v>
      </c>
      <c r="K920" s="1" t="s">
        <v>1873</v>
      </c>
      <c r="L920" s="1" t="s">
        <v>1644</v>
      </c>
      <c r="M920" s="1" t="s">
        <v>1874</v>
      </c>
      <c r="N920" s="1" t="s">
        <v>46</v>
      </c>
      <c r="P920" s="1" t="s">
        <v>1367</v>
      </c>
      <c r="R920" s="1" t="s">
        <v>49</v>
      </c>
      <c r="S920" s="1" t="s">
        <v>1873</v>
      </c>
      <c r="T920" s="1" t="s">
        <v>1368</v>
      </c>
      <c r="U920" s="1" t="s">
        <v>3322</v>
      </c>
      <c r="V920" s="1" t="s">
        <v>39</v>
      </c>
    </row>
    <row r="921" spans="1:22" x14ac:dyDescent="0.2">
      <c r="A921" s="7">
        <v>121.75</v>
      </c>
      <c r="B921" s="1" t="s">
        <v>20</v>
      </c>
      <c r="C921" s="1" t="s">
        <v>21</v>
      </c>
      <c r="D921" s="1" t="s">
        <v>120</v>
      </c>
      <c r="E921" s="1" t="s">
        <v>23</v>
      </c>
      <c r="F921" s="1" t="s">
        <v>1866</v>
      </c>
      <c r="G921" s="1" t="s">
        <v>25</v>
      </c>
      <c r="I921" s="1" t="s">
        <v>1875</v>
      </c>
      <c r="J921" s="1" t="s">
        <v>28</v>
      </c>
      <c r="K921" s="1" t="s">
        <v>1876</v>
      </c>
      <c r="L921" s="1" t="s">
        <v>29</v>
      </c>
      <c r="M921" s="1" t="s">
        <v>1877</v>
      </c>
      <c r="N921" s="1" t="s">
        <v>1091</v>
      </c>
      <c r="O921" s="1" t="s">
        <v>33</v>
      </c>
      <c r="P921" s="1" t="s">
        <v>124</v>
      </c>
      <c r="Q921" s="1" t="s">
        <v>35</v>
      </c>
      <c r="R921" s="1" t="s">
        <v>81</v>
      </c>
      <c r="S921" s="1" t="s">
        <v>1876</v>
      </c>
      <c r="T921" s="1" t="s">
        <v>37</v>
      </c>
      <c r="U921" s="1" t="s">
        <v>38</v>
      </c>
      <c r="V921" s="1" t="s">
        <v>39</v>
      </c>
    </row>
    <row r="922" spans="1:22" x14ac:dyDescent="0.2">
      <c r="A922" s="7">
        <v>198.18</v>
      </c>
      <c r="B922" s="1" t="s">
        <v>20</v>
      </c>
      <c r="C922" s="1" t="s">
        <v>21</v>
      </c>
      <c r="D922" s="1" t="s">
        <v>22</v>
      </c>
      <c r="E922" s="1" t="s">
        <v>23</v>
      </c>
      <c r="F922" s="1" t="s">
        <v>1866</v>
      </c>
      <c r="G922" s="1" t="s">
        <v>25</v>
      </c>
      <c r="H922" s="1" t="s">
        <v>26</v>
      </c>
      <c r="I922" s="1" t="s">
        <v>1878</v>
      </c>
      <c r="J922" s="1" t="s">
        <v>136</v>
      </c>
      <c r="K922" s="1" t="s">
        <v>1876</v>
      </c>
      <c r="L922" s="1" t="s">
        <v>1769</v>
      </c>
      <c r="M922" s="1" t="s">
        <v>1879</v>
      </c>
      <c r="N922" s="1" t="s">
        <v>32</v>
      </c>
      <c r="O922" s="1" t="s">
        <v>33</v>
      </c>
      <c r="P922" s="1" t="s">
        <v>124</v>
      </c>
      <c r="Q922" s="1" t="s">
        <v>35</v>
      </c>
      <c r="R922" s="1" t="s">
        <v>36</v>
      </c>
      <c r="S922" s="1" t="s">
        <v>1876</v>
      </c>
      <c r="T922" s="1" t="s">
        <v>37</v>
      </c>
      <c r="U922" s="1" t="s">
        <v>38</v>
      </c>
      <c r="V922" s="1" t="s">
        <v>39</v>
      </c>
    </row>
    <row r="923" spans="1:22" x14ac:dyDescent="0.2">
      <c r="A923" s="7">
        <v>198.18</v>
      </c>
      <c r="B923" s="1" t="s">
        <v>20</v>
      </c>
      <c r="C923" s="1" t="s">
        <v>21</v>
      </c>
      <c r="D923" s="1" t="s">
        <v>22</v>
      </c>
      <c r="E923" s="1" t="s">
        <v>23</v>
      </c>
      <c r="F923" s="1" t="s">
        <v>1866</v>
      </c>
      <c r="G923" s="1" t="s">
        <v>25</v>
      </c>
      <c r="H923" s="1" t="s">
        <v>26</v>
      </c>
      <c r="I923" s="1" t="s">
        <v>1880</v>
      </c>
      <c r="J923" s="1" t="s">
        <v>28</v>
      </c>
      <c r="K923" s="1" t="s">
        <v>1876</v>
      </c>
      <c r="L923" s="1" t="s">
        <v>1769</v>
      </c>
      <c r="M923" s="1" t="s">
        <v>1881</v>
      </c>
      <c r="N923" s="1" t="s">
        <v>32</v>
      </c>
      <c r="O923" s="1" t="s">
        <v>33</v>
      </c>
      <c r="P923" s="1" t="s">
        <v>124</v>
      </c>
      <c r="Q923" s="1" t="s">
        <v>35</v>
      </c>
      <c r="R923" s="1" t="s">
        <v>36</v>
      </c>
      <c r="S923" s="1" t="s">
        <v>1876</v>
      </c>
      <c r="T923" s="1" t="s">
        <v>37</v>
      </c>
      <c r="U923" s="1" t="s">
        <v>38</v>
      </c>
      <c r="V923" s="1" t="s">
        <v>39</v>
      </c>
    </row>
    <row r="924" spans="1:22" x14ac:dyDescent="0.2">
      <c r="A924" s="7">
        <v>121.75</v>
      </c>
      <c r="B924" s="1" t="s">
        <v>20</v>
      </c>
      <c r="C924" s="1" t="s">
        <v>21</v>
      </c>
      <c r="D924" s="1" t="s">
        <v>120</v>
      </c>
      <c r="E924" s="1" t="s">
        <v>23</v>
      </c>
      <c r="F924" s="1" t="s">
        <v>1866</v>
      </c>
      <c r="G924" s="1" t="s">
        <v>25</v>
      </c>
      <c r="I924" s="1" t="s">
        <v>1882</v>
      </c>
      <c r="J924" s="1" t="s">
        <v>28</v>
      </c>
      <c r="K924" s="1" t="s">
        <v>1876</v>
      </c>
      <c r="L924" s="1" t="s">
        <v>29</v>
      </c>
      <c r="M924" s="1" t="s">
        <v>1883</v>
      </c>
      <c r="N924" s="1" t="s">
        <v>1091</v>
      </c>
      <c r="O924" s="1" t="s">
        <v>33</v>
      </c>
      <c r="P924" s="1" t="s">
        <v>124</v>
      </c>
      <c r="Q924" s="1" t="s">
        <v>35</v>
      </c>
      <c r="R924" s="1" t="s">
        <v>81</v>
      </c>
      <c r="S924" s="1" t="s">
        <v>1876</v>
      </c>
      <c r="T924" s="1" t="s">
        <v>37</v>
      </c>
      <c r="U924" s="1" t="s">
        <v>38</v>
      </c>
      <c r="V924" s="1" t="s">
        <v>39</v>
      </c>
    </row>
    <row r="925" spans="1:22" x14ac:dyDescent="0.2">
      <c r="A925" s="7">
        <v>198.18</v>
      </c>
      <c r="B925" s="1" t="s">
        <v>20</v>
      </c>
      <c r="C925" s="1" t="s">
        <v>21</v>
      </c>
      <c r="D925" s="1" t="s">
        <v>22</v>
      </c>
      <c r="E925" s="1" t="s">
        <v>23</v>
      </c>
      <c r="F925" s="1" t="s">
        <v>1866</v>
      </c>
      <c r="G925" s="1" t="s">
        <v>25</v>
      </c>
      <c r="H925" s="1" t="s">
        <v>26</v>
      </c>
      <c r="I925" s="1" t="s">
        <v>1884</v>
      </c>
      <c r="J925" s="1" t="s">
        <v>28</v>
      </c>
      <c r="K925" s="1" t="s">
        <v>1876</v>
      </c>
      <c r="L925" s="1" t="s">
        <v>1769</v>
      </c>
      <c r="M925" s="1" t="s">
        <v>1885</v>
      </c>
      <c r="N925" s="1" t="s">
        <v>32</v>
      </c>
      <c r="O925" s="1" t="s">
        <v>33</v>
      </c>
      <c r="P925" s="1" t="s">
        <v>124</v>
      </c>
      <c r="Q925" s="1" t="s">
        <v>35</v>
      </c>
      <c r="R925" s="1" t="s">
        <v>36</v>
      </c>
      <c r="S925" s="1" t="s">
        <v>1876</v>
      </c>
      <c r="T925" s="1" t="s">
        <v>37</v>
      </c>
      <c r="U925" s="1" t="s">
        <v>38</v>
      </c>
      <c r="V925" s="1" t="s">
        <v>39</v>
      </c>
    </row>
    <row r="926" spans="1:22" x14ac:dyDescent="0.2">
      <c r="A926" s="7">
        <v>198.18</v>
      </c>
      <c r="B926" s="1" t="s">
        <v>20</v>
      </c>
      <c r="C926" s="1" t="s">
        <v>21</v>
      </c>
      <c r="D926" s="1" t="s">
        <v>22</v>
      </c>
      <c r="E926" s="1" t="s">
        <v>23</v>
      </c>
      <c r="F926" s="1" t="s">
        <v>1866</v>
      </c>
      <c r="G926" s="1" t="s">
        <v>25</v>
      </c>
      <c r="H926" s="1" t="s">
        <v>26</v>
      </c>
      <c r="I926" s="1" t="s">
        <v>1886</v>
      </c>
      <c r="J926" s="1" t="s">
        <v>136</v>
      </c>
      <c r="K926" s="1" t="s">
        <v>1876</v>
      </c>
      <c r="L926" s="1" t="s">
        <v>1769</v>
      </c>
      <c r="M926" s="1" t="s">
        <v>1887</v>
      </c>
      <c r="N926" s="1" t="s">
        <v>32</v>
      </c>
      <c r="O926" s="1" t="s">
        <v>33</v>
      </c>
      <c r="P926" s="1" t="s">
        <v>124</v>
      </c>
      <c r="Q926" s="1" t="s">
        <v>35</v>
      </c>
      <c r="R926" s="1" t="s">
        <v>36</v>
      </c>
      <c r="S926" s="1" t="s">
        <v>1876</v>
      </c>
      <c r="T926" s="1" t="s">
        <v>37</v>
      </c>
      <c r="U926" s="1" t="s">
        <v>38</v>
      </c>
      <c r="V926" s="1" t="s">
        <v>39</v>
      </c>
    </row>
    <row r="927" spans="1:22" x14ac:dyDescent="0.2">
      <c r="A927" s="7">
        <v>121.75</v>
      </c>
      <c r="B927" s="1" t="s">
        <v>20</v>
      </c>
      <c r="C927" s="1" t="s">
        <v>21</v>
      </c>
      <c r="D927" s="1" t="s">
        <v>120</v>
      </c>
      <c r="E927" s="1" t="s">
        <v>23</v>
      </c>
      <c r="F927" s="1" t="s">
        <v>1870</v>
      </c>
      <c r="G927" s="1" t="s">
        <v>25</v>
      </c>
      <c r="I927" s="1" t="s">
        <v>1888</v>
      </c>
      <c r="J927" s="1" t="s">
        <v>28</v>
      </c>
      <c r="K927" s="1" t="s">
        <v>1889</v>
      </c>
      <c r="L927" s="1" t="s">
        <v>592</v>
      </c>
      <c r="M927" s="1" t="s">
        <v>1890</v>
      </c>
      <c r="N927" s="1" t="s">
        <v>1091</v>
      </c>
      <c r="O927" s="1" t="s">
        <v>33</v>
      </c>
      <c r="P927" s="1" t="s">
        <v>124</v>
      </c>
      <c r="Q927" s="1" t="s">
        <v>35</v>
      </c>
      <c r="R927" s="1" t="s">
        <v>81</v>
      </c>
      <c r="S927" s="1" t="s">
        <v>1889</v>
      </c>
      <c r="T927" s="1" t="s">
        <v>37</v>
      </c>
      <c r="U927" s="1" t="s">
        <v>38</v>
      </c>
      <c r="V927" s="1" t="s">
        <v>39</v>
      </c>
    </row>
    <row r="928" spans="1:22" x14ac:dyDescent="0.2">
      <c r="A928" s="7">
        <v>198.18</v>
      </c>
      <c r="B928" s="1" t="s">
        <v>20</v>
      </c>
      <c r="C928" s="1" t="s">
        <v>21</v>
      </c>
      <c r="D928" s="1" t="s">
        <v>22</v>
      </c>
      <c r="E928" s="1" t="s">
        <v>23</v>
      </c>
      <c r="F928" s="1" t="s">
        <v>1870</v>
      </c>
      <c r="G928" s="1" t="s">
        <v>25</v>
      </c>
      <c r="H928" s="1" t="s">
        <v>26</v>
      </c>
      <c r="I928" s="1" t="s">
        <v>1891</v>
      </c>
      <c r="J928" s="1" t="s">
        <v>136</v>
      </c>
      <c r="K928" s="1" t="s">
        <v>1889</v>
      </c>
      <c r="L928" s="1" t="s">
        <v>1802</v>
      </c>
      <c r="M928" s="1" t="s">
        <v>1892</v>
      </c>
      <c r="N928" s="1" t="s">
        <v>32</v>
      </c>
      <c r="O928" s="1" t="s">
        <v>33</v>
      </c>
      <c r="P928" s="1" t="s">
        <v>124</v>
      </c>
      <c r="Q928" s="1" t="s">
        <v>35</v>
      </c>
      <c r="R928" s="1" t="s">
        <v>36</v>
      </c>
      <c r="S928" s="1" t="s">
        <v>1889</v>
      </c>
      <c r="T928" s="1" t="s">
        <v>37</v>
      </c>
      <c r="U928" s="1" t="s">
        <v>38</v>
      </c>
      <c r="V928" s="1" t="s">
        <v>39</v>
      </c>
    </row>
    <row r="929" spans="1:22" x14ac:dyDescent="0.2">
      <c r="A929" s="7">
        <v>198.18</v>
      </c>
      <c r="B929" s="1" t="s">
        <v>20</v>
      </c>
      <c r="C929" s="1" t="s">
        <v>21</v>
      </c>
      <c r="D929" s="1" t="s">
        <v>22</v>
      </c>
      <c r="E929" s="1" t="s">
        <v>23</v>
      </c>
      <c r="F929" s="1" t="s">
        <v>1870</v>
      </c>
      <c r="G929" s="1" t="s">
        <v>25</v>
      </c>
      <c r="H929" s="1" t="s">
        <v>26</v>
      </c>
      <c r="I929" s="1" t="s">
        <v>1893</v>
      </c>
      <c r="J929" s="1" t="s">
        <v>28</v>
      </c>
      <c r="K929" s="1" t="s">
        <v>1889</v>
      </c>
      <c r="L929" s="1" t="s">
        <v>1802</v>
      </c>
      <c r="M929" s="1" t="s">
        <v>1894</v>
      </c>
      <c r="N929" s="1" t="s">
        <v>32</v>
      </c>
      <c r="O929" s="1" t="s">
        <v>33</v>
      </c>
      <c r="P929" s="1" t="s">
        <v>124</v>
      </c>
      <c r="Q929" s="1" t="s">
        <v>35</v>
      </c>
      <c r="R929" s="1" t="s">
        <v>36</v>
      </c>
      <c r="S929" s="1" t="s">
        <v>1889</v>
      </c>
      <c r="T929" s="1" t="s">
        <v>37</v>
      </c>
      <c r="U929" s="1" t="s">
        <v>38</v>
      </c>
      <c r="V929" s="1" t="s">
        <v>39</v>
      </c>
    </row>
    <row r="930" spans="1:22" x14ac:dyDescent="0.2">
      <c r="A930" s="7">
        <v>121.75</v>
      </c>
      <c r="B930" s="1" t="s">
        <v>20</v>
      </c>
      <c r="C930" s="1" t="s">
        <v>21</v>
      </c>
      <c r="D930" s="1" t="s">
        <v>120</v>
      </c>
      <c r="E930" s="1" t="s">
        <v>23</v>
      </c>
      <c r="F930" s="1" t="s">
        <v>1870</v>
      </c>
      <c r="G930" s="1" t="s">
        <v>25</v>
      </c>
      <c r="I930" s="1" t="s">
        <v>1895</v>
      </c>
      <c r="J930" s="1" t="s">
        <v>28</v>
      </c>
      <c r="K930" s="1" t="s">
        <v>1889</v>
      </c>
      <c r="L930" s="1" t="s">
        <v>592</v>
      </c>
      <c r="M930" s="1" t="s">
        <v>1896</v>
      </c>
      <c r="N930" s="1" t="s">
        <v>1091</v>
      </c>
      <c r="O930" s="1" t="s">
        <v>33</v>
      </c>
      <c r="P930" s="1" t="s">
        <v>124</v>
      </c>
      <c r="Q930" s="1" t="s">
        <v>35</v>
      </c>
      <c r="R930" s="1" t="s">
        <v>81</v>
      </c>
      <c r="S930" s="1" t="s">
        <v>1889</v>
      </c>
      <c r="T930" s="1" t="s">
        <v>37</v>
      </c>
      <c r="U930" s="1" t="s">
        <v>38</v>
      </c>
      <c r="V930" s="1" t="s">
        <v>39</v>
      </c>
    </row>
    <row r="931" spans="1:22" x14ac:dyDescent="0.2">
      <c r="A931" s="7">
        <v>198.18</v>
      </c>
      <c r="B931" s="1" t="s">
        <v>20</v>
      </c>
      <c r="C931" s="1" t="s">
        <v>21</v>
      </c>
      <c r="D931" s="1" t="s">
        <v>22</v>
      </c>
      <c r="E931" s="1" t="s">
        <v>23</v>
      </c>
      <c r="F931" s="1" t="s">
        <v>1870</v>
      </c>
      <c r="G931" s="1" t="s">
        <v>25</v>
      </c>
      <c r="H931" s="1" t="s">
        <v>26</v>
      </c>
      <c r="I931" s="1" t="s">
        <v>1897</v>
      </c>
      <c r="J931" s="1" t="s">
        <v>136</v>
      </c>
      <c r="K931" s="1" t="s">
        <v>1889</v>
      </c>
      <c r="L931" s="1" t="s">
        <v>1802</v>
      </c>
      <c r="M931" s="1" t="s">
        <v>1898</v>
      </c>
      <c r="N931" s="1" t="s">
        <v>32</v>
      </c>
      <c r="O931" s="1" t="s">
        <v>33</v>
      </c>
      <c r="P931" s="1" t="s">
        <v>124</v>
      </c>
      <c r="Q931" s="1" t="s">
        <v>35</v>
      </c>
      <c r="R931" s="1" t="s">
        <v>36</v>
      </c>
      <c r="S931" s="1" t="s">
        <v>1889</v>
      </c>
      <c r="T931" s="1" t="s">
        <v>37</v>
      </c>
      <c r="U931" s="1" t="s">
        <v>38</v>
      </c>
      <c r="V931" s="1" t="s">
        <v>39</v>
      </c>
    </row>
    <row r="932" spans="1:22" x14ac:dyDescent="0.2">
      <c r="A932" s="7">
        <v>198.18</v>
      </c>
      <c r="B932" s="1" t="s">
        <v>20</v>
      </c>
      <c r="C932" s="1" t="s">
        <v>21</v>
      </c>
      <c r="D932" s="1" t="s">
        <v>22</v>
      </c>
      <c r="E932" s="1" t="s">
        <v>23</v>
      </c>
      <c r="F932" s="1" t="s">
        <v>1870</v>
      </c>
      <c r="G932" s="1" t="s">
        <v>25</v>
      </c>
      <c r="H932" s="1" t="s">
        <v>26</v>
      </c>
      <c r="I932" s="1" t="s">
        <v>1899</v>
      </c>
      <c r="J932" s="1" t="s">
        <v>28</v>
      </c>
      <c r="K932" s="1" t="s">
        <v>1889</v>
      </c>
      <c r="L932" s="1" t="s">
        <v>1802</v>
      </c>
      <c r="M932" s="1" t="s">
        <v>1900</v>
      </c>
      <c r="N932" s="1" t="s">
        <v>32</v>
      </c>
      <c r="O932" s="1" t="s">
        <v>33</v>
      </c>
      <c r="P932" s="1" t="s">
        <v>124</v>
      </c>
      <c r="Q932" s="1" t="s">
        <v>35</v>
      </c>
      <c r="R932" s="1" t="s">
        <v>36</v>
      </c>
      <c r="S932" s="1" t="s">
        <v>1889</v>
      </c>
      <c r="T932" s="1" t="s">
        <v>37</v>
      </c>
      <c r="U932" s="1" t="s">
        <v>38</v>
      </c>
      <c r="V932" s="1" t="s">
        <v>39</v>
      </c>
    </row>
    <row r="933" spans="1:22" x14ac:dyDescent="0.2">
      <c r="A933" s="7">
        <v>121.75</v>
      </c>
      <c r="B933" s="1" t="s">
        <v>20</v>
      </c>
      <c r="C933" s="1" t="s">
        <v>21</v>
      </c>
      <c r="D933" s="1" t="s">
        <v>120</v>
      </c>
      <c r="E933" s="1" t="s">
        <v>23</v>
      </c>
      <c r="F933" s="1" t="s">
        <v>1873</v>
      </c>
      <c r="G933" s="1" t="s">
        <v>25</v>
      </c>
      <c r="I933" s="1" t="s">
        <v>1901</v>
      </c>
      <c r="J933" s="1" t="s">
        <v>28</v>
      </c>
      <c r="K933" s="1" t="s">
        <v>1902</v>
      </c>
      <c r="L933" s="1" t="s">
        <v>1088</v>
      </c>
      <c r="M933" s="1" t="s">
        <v>1903</v>
      </c>
      <c r="N933" s="1" t="s">
        <v>1091</v>
      </c>
      <c r="O933" s="1" t="s">
        <v>33</v>
      </c>
      <c r="P933" s="1" t="s">
        <v>124</v>
      </c>
      <c r="Q933" s="1" t="s">
        <v>35</v>
      </c>
      <c r="R933" s="1" t="s">
        <v>81</v>
      </c>
      <c r="S933" s="1" t="s">
        <v>1902</v>
      </c>
      <c r="T933" s="1" t="s">
        <v>37</v>
      </c>
      <c r="U933" s="1" t="s">
        <v>38</v>
      </c>
      <c r="V933" s="1" t="s">
        <v>39</v>
      </c>
    </row>
    <row r="934" spans="1:22" x14ac:dyDescent="0.2">
      <c r="A934" s="7">
        <v>198.18</v>
      </c>
      <c r="B934" s="1" t="s">
        <v>20</v>
      </c>
      <c r="C934" s="1" t="s">
        <v>21</v>
      </c>
      <c r="D934" s="1" t="s">
        <v>22</v>
      </c>
      <c r="E934" s="1" t="s">
        <v>23</v>
      </c>
      <c r="F934" s="1" t="s">
        <v>1873</v>
      </c>
      <c r="G934" s="1" t="s">
        <v>25</v>
      </c>
      <c r="H934" s="1" t="s">
        <v>26</v>
      </c>
      <c r="I934" s="1" t="s">
        <v>1904</v>
      </c>
      <c r="J934" s="1" t="s">
        <v>136</v>
      </c>
      <c r="K934" s="1" t="s">
        <v>1902</v>
      </c>
      <c r="L934" s="1" t="s">
        <v>1839</v>
      </c>
      <c r="M934" s="1" t="s">
        <v>1905</v>
      </c>
      <c r="N934" s="1" t="s">
        <v>32</v>
      </c>
      <c r="O934" s="1" t="s">
        <v>33</v>
      </c>
      <c r="P934" s="1" t="s">
        <v>124</v>
      </c>
      <c r="Q934" s="1" t="s">
        <v>35</v>
      </c>
      <c r="R934" s="1" t="s">
        <v>36</v>
      </c>
      <c r="S934" s="1" t="s">
        <v>1902</v>
      </c>
      <c r="T934" s="1" t="s">
        <v>37</v>
      </c>
      <c r="U934" s="1" t="s">
        <v>38</v>
      </c>
      <c r="V934" s="1" t="s">
        <v>39</v>
      </c>
    </row>
    <row r="935" spans="1:22" x14ac:dyDescent="0.2">
      <c r="A935" s="7">
        <v>198.18</v>
      </c>
      <c r="B935" s="1" t="s">
        <v>20</v>
      </c>
      <c r="C935" s="1" t="s">
        <v>21</v>
      </c>
      <c r="D935" s="1" t="s">
        <v>22</v>
      </c>
      <c r="E935" s="1" t="s">
        <v>23</v>
      </c>
      <c r="F935" s="1" t="s">
        <v>1873</v>
      </c>
      <c r="G935" s="1" t="s">
        <v>25</v>
      </c>
      <c r="H935" s="1" t="s">
        <v>26</v>
      </c>
      <c r="I935" s="1" t="s">
        <v>1906</v>
      </c>
      <c r="J935" s="1" t="s">
        <v>28</v>
      </c>
      <c r="K935" s="1" t="s">
        <v>1902</v>
      </c>
      <c r="L935" s="1" t="s">
        <v>1839</v>
      </c>
      <c r="M935" s="1" t="s">
        <v>1907</v>
      </c>
      <c r="N935" s="1" t="s">
        <v>32</v>
      </c>
      <c r="O935" s="1" t="s">
        <v>33</v>
      </c>
      <c r="P935" s="1" t="s">
        <v>124</v>
      </c>
      <c r="Q935" s="1" t="s">
        <v>35</v>
      </c>
      <c r="R935" s="1" t="s">
        <v>36</v>
      </c>
      <c r="S935" s="1" t="s">
        <v>1902</v>
      </c>
      <c r="T935" s="1" t="s">
        <v>37</v>
      </c>
      <c r="U935" s="1" t="s">
        <v>38</v>
      </c>
      <c r="V935" s="1" t="s">
        <v>39</v>
      </c>
    </row>
    <row r="936" spans="1:22" x14ac:dyDescent="0.2">
      <c r="A936" s="7">
        <v>121.75</v>
      </c>
      <c r="B936" s="1" t="s">
        <v>20</v>
      </c>
      <c r="C936" s="1" t="s">
        <v>21</v>
      </c>
      <c r="D936" s="1" t="s">
        <v>120</v>
      </c>
      <c r="E936" s="1" t="s">
        <v>23</v>
      </c>
      <c r="F936" s="1" t="s">
        <v>1873</v>
      </c>
      <c r="G936" s="1" t="s">
        <v>25</v>
      </c>
      <c r="I936" s="1" t="s">
        <v>1908</v>
      </c>
      <c r="J936" s="1" t="s">
        <v>28</v>
      </c>
      <c r="K936" s="1" t="s">
        <v>1902</v>
      </c>
      <c r="L936" s="1" t="s">
        <v>1088</v>
      </c>
      <c r="M936" s="1" t="s">
        <v>1909</v>
      </c>
      <c r="N936" s="1" t="s">
        <v>1091</v>
      </c>
      <c r="O936" s="1" t="s">
        <v>33</v>
      </c>
      <c r="P936" s="1" t="s">
        <v>124</v>
      </c>
      <c r="Q936" s="1" t="s">
        <v>35</v>
      </c>
      <c r="R936" s="1" t="s">
        <v>81</v>
      </c>
      <c r="S936" s="1" t="s">
        <v>1902</v>
      </c>
      <c r="T936" s="1" t="s">
        <v>37</v>
      </c>
      <c r="U936" s="1" t="s">
        <v>38</v>
      </c>
      <c r="V936" s="1" t="s">
        <v>39</v>
      </c>
    </row>
    <row r="937" spans="1:22" x14ac:dyDescent="0.2">
      <c r="A937" s="7">
        <v>198.18</v>
      </c>
      <c r="B937" s="1" t="s">
        <v>20</v>
      </c>
      <c r="C937" s="1" t="s">
        <v>21</v>
      </c>
      <c r="D937" s="1" t="s">
        <v>22</v>
      </c>
      <c r="E937" s="1" t="s">
        <v>23</v>
      </c>
      <c r="F937" s="1" t="s">
        <v>1873</v>
      </c>
      <c r="G937" s="1" t="s">
        <v>25</v>
      </c>
      <c r="H937" s="1" t="s">
        <v>26</v>
      </c>
      <c r="I937" s="1" t="s">
        <v>1910</v>
      </c>
      <c r="J937" s="1" t="s">
        <v>136</v>
      </c>
      <c r="K937" s="1" t="s">
        <v>1902</v>
      </c>
      <c r="L937" s="1" t="s">
        <v>1839</v>
      </c>
      <c r="M937" s="1" t="s">
        <v>1911</v>
      </c>
      <c r="N937" s="1" t="s">
        <v>32</v>
      </c>
      <c r="O937" s="1" t="s">
        <v>33</v>
      </c>
      <c r="P937" s="1" t="s">
        <v>124</v>
      </c>
      <c r="Q937" s="1" t="s">
        <v>35</v>
      </c>
      <c r="R937" s="1" t="s">
        <v>36</v>
      </c>
      <c r="S937" s="1" t="s">
        <v>1902</v>
      </c>
      <c r="T937" s="1" t="s">
        <v>37</v>
      </c>
      <c r="U937" s="1" t="s">
        <v>38</v>
      </c>
      <c r="V937" s="1" t="s">
        <v>39</v>
      </c>
    </row>
    <row r="938" spans="1:22" x14ac:dyDescent="0.2">
      <c r="A938" s="7">
        <v>198.18</v>
      </c>
      <c r="B938" s="1" t="s">
        <v>20</v>
      </c>
      <c r="C938" s="1" t="s">
        <v>21</v>
      </c>
      <c r="D938" s="1" t="s">
        <v>22</v>
      </c>
      <c r="E938" s="1" t="s">
        <v>23</v>
      </c>
      <c r="F938" s="1" t="s">
        <v>1873</v>
      </c>
      <c r="G938" s="1" t="s">
        <v>25</v>
      </c>
      <c r="H938" s="1" t="s">
        <v>26</v>
      </c>
      <c r="I938" s="1" t="s">
        <v>1912</v>
      </c>
      <c r="J938" s="1" t="s">
        <v>28</v>
      </c>
      <c r="K938" s="1" t="s">
        <v>1902</v>
      </c>
      <c r="L938" s="1" t="s">
        <v>1839</v>
      </c>
      <c r="M938" s="1" t="s">
        <v>1913</v>
      </c>
      <c r="N938" s="1" t="s">
        <v>32</v>
      </c>
      <c r="O938" s="1" t="s">
        <v>33</v>
      </c>
      <c r="P938" s="1" t="s">
        <v>124</v>
      </c>
      <c r="Q938" s="1" t="s">
        <v>35</v>
      </c>
      <c r="R938" s="1" t="s">
        <v>36</v>
      </c>
      <c r="S938" s="1" t="s">
        <v>1902</v>
      </c>
      <c r="T938" s="1" t="s">
        <v>37</v>
      </c>
      <c r="U938" s="1" t="s">
        <v>38</v>
      </c>
      <c r="V938" s="1" t="s">
        <v>39</v>
      </c>
    </row>
    <row r="939" spans="1:22" x14ac:dyDescent="0.2">
      <c r="A939" s="7">
        <v>0</v>
      </c>
      <c r="B939" s="1" t="s">
        <v>20</v>
      </c>
      <c r="C939" s="1" t="s">
        <v>21</v>
      </c>
      <c r="D939" s="1" t="s">
        <v>120</v>
      </c>
      <c r="E939" s="1" t="s">
        <v>1574</v>
      </c>
      <c r="F939" s="1" t="s">
        <v>1873</v>
      </c>
      <c r="G939" s="1" t="s">
        <v>25</v>
      </c>
      <c r="I939" s="1" t="s">
        <v>1914</v>
      </c>
      <c r="K939" s="1" t="s">
        <v>1902</v>
      </c>
      <c r="L939" s="1" t="s">
        <v>1088</v>
      </c>
      <c r="N939" s="1" t="s">
        <v>32</v>
      </c>
      <c r="O939" s="1" t="s">
        <v>33</v>
      </c>
      <c r="P939" s="1" t="s">
        <v>124</v>
      </c>
      <c r="R939" s="1" t="s">
        <v>81</v>
      </c>
      <c r="S939" s="1" t="s">
        <v>1902</v>
      </c>
      <c r="T939" s="1" t="s">
        <v>1578</v>
      </c>
      <c r="U939" s="1" t="s">
        <v>4594</v>
      </c>
      <c r="V939" s="1" t="s">
        <v>39</v>
      </c>
    </row>
    <row r="940" spans="1:22" x14ac:dyDescent="0.2">
      <c r="A940" s="7">
        <v>1</v>
      </c>
      <c r="B940" s="1" t="s">
        <v>20</v>
      </c>
      <c r="C940" s="1" t="s">
        <v>1362</v>
      </c>
      <c r="D940" s="1" t="s">
        <v>1915</v>
      </c>
      <c r="E940" s="1" t="s">
        <v>1363</v>
      </c>
      <c r="F940" s="1" t="s">
        <v>1864</v>
      </c>
      <c r="G940" s="1" t="s">
        <v>25</v>
      </c>
      <c r="I940" s="1" t="s">
        <v>1916</v>
      </c>
      <c r="J940" s="1" t="s">
        <v>28</v>
      </c>
      <c r="K940" s="1" t="s">
        <v>1917</v>
      </c>
      <c r="L940" s="1" t="s">
        <v>1918</v>
      </c>
      <c r="M940" s="1" t="s">
        <v>1919</v>
      </c>
      <c r="N940" s="1" t="s">
        <v>32</v>
      </c>
      <c r="P940" s="1" t="s">
        <v>1367</v>
      </c>
      <c r="R940" s="1" t="s">
        <v>1045</v>
      </c>
      <c r="S940" s="1" t="s">
        <v>1917</v>
      </c>
      <c r="T940" s="1" t="s">
        <v>1368</v>
      </c>
      <c r="U940" s="1" t="s">
        <v>3322</v>
      </c>
      <c r="V940" s="1" t="s">
        <v>39</v>
      </c>
    </row>
    <row r="941" spans="1:22" x14ac:dyDescent="0.2">
      <c r="A941" s="7">
        <v>100</v>
      </c>
      <c r="B941" s="1" t="s">
        <v>20</v>
      </c>
      <c r="C941" s="1" t="s">
        <v>1362</v>
      </c>
      <c r="D941" s="1" t="s">
        <v>43</v>
      </c>
      <c r="E941" s="1" t="s">
        <v>1363</v>
      </c>
      <c r="F941" s="1" t="s">
        <v>1864</v>
      </c>
      <c r="G941" s="1" t="s">
        <v>25</v>
      </c>
      <c r="I941" s="1" t="s">
        <v>1920</v>
      </c>
      <c r="J941" s="1" t="s">
        <v>28</v>
      </c>
      <c r="K941" s="1" t="s">
        <v>1917</v>
      </c>
      <c r="L941" s="1" t="s">
        <v>1918</v>
      </c>
      <c r="M941" s="1" t="s">
        <v>1921</v>
      </c>
      <c r="N941" s="1" t="s">
        <v>32</v>
      </c>
      <c r="P941" s="1" t="s">
        <v>1367</v>
      </c>
      <c r="R941" s="1" t="s">
        <v>1045</v>
      </c>
      <c r="S941" s="1" t="s">
        <v>1917</v>
      </c>
      <c r="T941" s="1" t="s">
        <v>1368</v>
      </c>
      <c r="U941" s="1" t="s">
        <v>3322</v>
      </c>
      <c r="V941" s="1" t="s">
        <v>39</v>
      </c>
    </row>
    <row r="942" spans="1:22" x14ac:dyDescent="0.2">
      <c r="A942" s="7">
        <v>0</v>
      </c>
      <c r="B942" s="1" t="s">
        <v>20</v>
      </c>
      <c r="D942" s="1" t="s">
        <v>120</v>
      </c>
      <c r="G942" s="1" t="s">
        <v>25</v>
      </c>
      <c r="I942" s="1" t="s">
        <v>1922</v>
      </c>
      <c r="K942" s="1" t="s">
        <v>1923</v>
      </c>
      <c r="L942" s="1" t="s">
        <v>1923</v>
      </c>
      <c r="N942" s="1" t="s">
        <v>46</v>
      </c>
      <c r="R942" s="1" t="s">
        <v>81</v>
      </c>
      <c r="S942" s="1" t="s">
        <v>1923</v>
      </c>
      <c r="V942" s="1" t="s">
        <v>39</v>
      </c>
    </row>
    <row r="943" spans="1:22" x14ac:dyDescent="0.2">
      <c r="A943" s="7">
        <v>2000</v>
      </c>
      <c r="B943" s="1" t="s">
        <v>20</v>
      </c>
      <c r="C943" s="1" t="s">
        <v>1362</v>
      </c>
      <c r="D943" s="1" t="s">
        <v>1868</v>
      </c>
      <c r="E943" s="1" t="s">
        <v>1363</v>
      </c>
      <c r="F943" s="1" t="s">
        <v>1602</v>
      </c>
      <c r="G943" s="1" t="s">
        <v>25</v>
      </c>
      <c r="I943" s="1" t="s">
        <v>1924</v>
      </c>
      <c r="J943" s="1" t="s">
        <v>28</v>
      </c>
      <c r="K943" s="1" t="s">
        <v>1923</v>
      </c>
      <c r="L943" s="1" t="s">
        <v>1889</v>
      </c>
      <c r="M943" s="1" t="s">
        <v>1925</v>
      </c>
      <c r="N943" s="1" t="s">
        <v>46</v>
      </c>
      <c r="P943" s="1" t="s">
        <v>1367</v>
      </c>
      <c r="R943" s="1" t="s">
        <v>36</v>
      </c>
      <c r="S943" s="1" t="s">
        <v>1923</v>
      </c>
      <c r="T943" s="1" t="s">
        <v>1368</v>
      </c>
      <c r="U943" s="1" t="s">
        <v>3322</v>
      </c>
      <c r="V943" s="1" t="s">
        <v>39</v>
      </c>
    </row>
    <row r="944" spans="1:22" x14ac:dyDescent="0.2">
      <c r="A944" s="7">
        <v>0</v>
      </c>
      <c r="B944" s="1" t="s">
        <v>20</v>
      </c>
      <c r="D944" s="1" t="s">
        <v>120</v>
      </c>
      <c r="G944" s="1" t="s">
        <v>25</v>
      </c>
      <c r="I944" s="1" t="s">
        <v>1926</v>
      </c>
      <c r="K944" s="1" t="s">
        <v>1923</v>
      </c>
      <c r="L944" s="1" t="s">
        <v>1923</v>
      </c>
      <c r="N944" s="1" t="s">
        <v>46</v>
      </c>
      <c r="R944" s="1" t="s">
        <v>81</v>
      </c>
      <c r="S944" s="1" t="s">
        <v>1923</v>
      </c>
      <c r="V944" s="1" t="s">
        <v>39</v>
      </c>
    </row>
    <row r="945" spans="1:22" x14ac:dyDescent="0.2">
      <c r="A945" s="7">
        <v>0</v>
      </c>
      <c r="B945" s="1" t="s">
        <v>20</v>
      </c>
      <c r="D945" s="1" t="s">
        <v>120</v>
      </c>
      <c r="G945" s="1" t="s">
        <v>25</v>
      </c>
      <c r="I945" s="1" t="s">
        <v>1927</v>
      </c>
      <c r="K945" s="1" t="s">
        <v>1923</v>
      </c>
      <c r="L945" s="1" t="s">
        <v>1923</v>
      </c>
      <c r="N945" s="1" t="s">
        <v>46</v>
      </c>
      <c r="R945" s="1" t="s">
        <v>81</v>
      </c>
      <c r="S945" s="1" t="s">
        <v>1923</v>
      </c>
      <c r="V945" s="1" t="s">
        <v>39</v>
      </c>
    </row>
    <row r="946" spans="1:22" x14ac:dyDescent="0.2">
      <c r="A946" s="7">
        <v>121.75</v>
      </c>
      <c r="B946" s="1" t="s">
        <v>20</v>
      </c>
      <c r="C946" s="1" t="s">
        <v>21</v>
      </c>
      <c r="D946" s="1" t="s">
        <v>120</v>
      </c>
      <c r="E946" s="1" t="s">
        <v>23</v>
      </c>
      <c r="F946" s="1" t="s">
        <v>1902</v>
      </c>
      <c r="G946" s="1" t="s">
        <v>25</v>
      </c>
      <c r="I946" s="1" t="s">
        <v>1928</v>
      </c>
      <c r="J946" s="1" t="s">
        <v>28</v>
      </c>
      <c r="K946" s="1" t="s">
        <v>1929</v>
      </c>
      <c r="L946" s="1" t="s">
        <v>1644</v>
      </c>
      <c r="M946" s="1" t="s">
        <v>1930</v>
      </c>
      <c r="N946" s="1" t="s">
        <v>1091</v>
      </c>
      <c r="O946" s="1" t="s">
        <v>33</v>
      </c>
      <c r="P946" s="1" t="s">
        <v>124</v>
      </c>
      <c r="Q946" s="1" t="s">
        <v>35</v>
      </c>
      <c r="R946" s="1" t="s">
        <v>36</v>
      </c>
      <c r="S946" s="1" t="s">
        <v>1929</v>
      </c>
      <c r="T946" s="1" t="s">
        <v>37</v>
      </c>
      <c r="U946" s="1" t="s">
        <v>38</v>
      </c>
      <c r="V946" s="1" t="s">
        <v>39</v>
      </c>
    </row>
    <row r="947" spans="1:22" x14ac:dyDescent="0.2">
      <c r="A947" s="7">
        <v>100</v>
      </c>
      <c r="B947" s="1" t="s">
        <v>20</v>
      </c>
      <c r="C947" s="1" t="s">
        <v>1362</v>
      </c>
      <c r="D947" s="1" t="s">
        <v>43</v>
      </c>
      <c r="E947" s="1" t="s">
        <v>1363</v>
      </c>
      <c r="F947" s="1" t="s">
        <v>1644</v>
      </c>
      <c r="G947" s="1" t="s">
        <v>25</v>
      </c>
      <c r="I947" s="1" t="s">
        <v>1931</v>
      </c>
      <c r="J947" s="1" t="s">
        <v>28</v>
      </c>
      <c r="K947" s="1" t="s">
        <v>1929</v>
      </c>
      <c r="L947" s="1" t="s">
        <v>1902</v>
      </c>
      <c r="M947" s="1" t="s">
        <v>1932</v>
      </c>
      <c r="N947" s="1" t="s">
        <v>32</v>
      </c>
      <c r="P947" s="1" t="s">
        <v>1367</v>
      </c>
      <c r="R947" s="1" t="s">
        <v>36</v>
      </c>
      <c r="S947" s="1" t="s">
        <v>1929</v>
      </c>
      <c r="T947" s="1" t="s">
        <v>1368</v>
      </c>
      <c r="U947" s="1" t="s">
        <v>3322</v>
      </c>
      <c r="V947" s="1" t="s">
        <v>39</v>
      </c>
    </row>
    <row r="948" spans="1:22" x14ac:dyDescent="0.2">
      <c r="A948" s="7">
        <v>0</v>
      </c>
      <c r="B948" s="1" t="s">
        <v>20</v>
      </c>
      <c r="D948" s="1" t="s">
        <v>120</v>
      </c>
      <c r="G948" s="1" t="s">
        <v>25</v>
      </c>
      <c r="I948" s="1" t="s">
        <v>1933</v>
      </c>
      <c r="K948" s="1" t="s">
        <v>1929</v>
      </c>
      <c r="L948" s="1" t="s">
        <v>1929</v>
      </c>
      <c r="N948" s="1" t="s">
        <v>32</v>
      </c>
      <c r="R948" s="1" t="s">
        <v>81</v>
      </c>
      <c r="S948" s="1" t="s">
        <v>1929</v>
      </c>
      <c r="V948" s="1" t="s">
        <v>39</v>
      </c>
    </row>
    <row r="949" spans="1:22" x14ac:dyDescent="0.2">
      <c r="A949" s="7">
        <v>0</v>
      </c>
      <c r="B949" s="1" t="s">
        <v>20</v>
      </c>
      <c r="D949" s="1" t="s">
        <v>120</v>
      </c>
      <c r="G949" s="1" t="s">
        <v>25</v>
      </c>
      <c r="I949" s="1" t="s">
        <v>1934</v>
      </c>
      <c r="K949" s="1" t="s">
        <v>1929</v>
      </c>
      <c r="L949" s="1" t="s">
        <v>1929</v>
      </c>
      <c r="N949" s="1" t="s">
        <v>32</v>
      </c>
      <c r="R949" s="1" t="s">
        <v>81</v>
      </c>
      <c r="S949" s="1" t="s">
        <v>1929</v>
      </c>
      <c r="V949" s="1" t="s">
        <v>39</v>
      </c>
    </row>
    <row r="950" spans="1:22" x14ac:dyDescent="0.2">
      <c r="A950" s="7">
        <v>0</v>
      </c>
      <c r="B950" s="1" t="s">
        <v>20</v>
      </c>
      <c r="D950" s="1" t="s">
        <v>120</v>
      </c>
      <c r="G950" s="1" t="s">
        <v>25</v>
      </c>
      <c r="I950" s="1" t="s">
        <v>1935</v>
      </c>
      <c r="K950" s="1" t="s">
        <v>1929</v>
      </c>
      <c r="L950" s="1" t="s">
        <v>1929</v>
      </c>
      <c r="N950" s="1" t="s">
        <v>32</v>
      </c>
      <c r="R950" s="1" t="s">
        <v>81</v>
      </c>
      <c r="S950" s="1" t="s">
        <v>1929</v>
      </c>
      <c r="V950" s="1" t="s">
        <v>39</v>
      </c>
    </row>
    <row r="951" spans="1:22" x14ac:dyDescent="0.2">
      <c r="A951" s="7">
        <v>0</v>
      </c>
      <c r="B951" s="1" t="s">
        <v>20</v>
      </c>
      <c r="D951" s="1" t="s">
        <v>120</v>
      </c>
      <c r="G951" s="1" t="s">
        <v>25</v>
      </c>
      <c r="I951" s="1" t="s">
        <v>1936</v>
      </c>
      <c r="K951" s="1" t="s">
        <v>1929</v>
      </c>
      <c r="L951" s="1" t="s">
        <v>1929</v>
      </c>
      <c r="N951" s="1" t="s">
        <v>32</v>
      </c>
      <c r="R951" s="1" t="s">
        <v>81</v>
      </c>
      <c r="S951" s="1" t="s">
        <v>1929</v>
      </c>
      <c r="V951" s="1" t="s">
        <v>39</v>
      </c>
    </row>
    <row r="952" spans="1:22" x14ac:dyDescent="0.2">
      <c r="A952" s="7">
        <v>0</v>
      </c>
      <c r="B952" s="1" t="s">
        <v>20</v>
      </c>
      <c r="D952" s="1" t="s">
        <v>120</v>
      </c>
      <c r="G952" s="1" t="s">
        <v>25</v>
      </c>
      <c r="I952" s="1" t="s">
        <v>1937</v>
      </c>
      <c r="K952" s="1" t="s">
        <v>1929</v>
      </c>
      <c r="L952" s="1" t="s">
        <v>1929</v>
      </c>
      <c r="N952" s="1" t="s">
        <v>32</v>
      </c>
      <c r="R952" s="1" t="s">
        <v>81</v>
      </c>
      <c r="S952" s="1" t="s">
        <v>1929</v>
      </c>
      <c r="V952" s="1" t="s">
        <v>39</v>
      </c>
    </row>
    <row r="953" spans="1:22" x14ac:dyDescent="0.2">
      <c r="A953" s="7">
        <v>0</v>
      </c>
      <c r="B953" s="1" t="s">
        <v>20</v>
      </c>
      <c r="D953" s="1" t="s">
        <v>120</v>
      </c>
      <c r="G953" s="1" t="s">
        <v>25</v>
      </c>
      <c r="I953" s="1" t="s">
        <v>1938</v>
      </c>
      <c r="K953" s="1" t="s">
        <v>1929</v>
      </c>
      <c r="L953" s="1" t="s">
        <v>1929</v>
      </c>
      <c r="N953" s="1" t="s">
        <v>32</v>
      </c>
      <c r="R953" s="1" t="s">
        <v>81</v>
      </c>
      <c r="S953" s="1" t="s">
        <v>1929</v>
      </c>
      <c r="V953" s="1" t="s">
        <v>39</v>
      </c>
    </row>
    <row r="954" spans="1:22" x14ac:dyDescent="0.2">
      <c r="A954" s="7">
        <v>0</v>
      </c>
      <c r="B954" s="1" t="s">
        <v>20</v>
      </c>
      <c r="D954" s="1" t="s">
        <v>120</v>
      </c>
      <c r="G954" s="1" t="s">
        <v>25</v>
      </c>
      <c r="I954" s="1" t="s">
        <v>1939</v>
      </c>
      <c r="K954" s="1" t="s">
        <v>1929</v>
      </c>
      <c r="L954" s="1" t="s">
        <v>1929</v>
      </c>
      <c r="N954" s="1" t="s">
        <v>32</v>
      </c>
      <c r="R954" s="1" t="s">
        <v>81</v>
      </c>
      <c r="S954" s="1" t="s">
        <v>1929</v>
      </c>
      <c r="V954" s="1" t="s">
        <v>39</v>
      </c>
    </row>
    <row r="955" spans="1:22" x14ac:dyDescent="0.2">
      <c r="A955" s="7">
        <v>0</v>
      </c>
      <c r="B955" s="1" t="s">
        <v>20</v>
      </c>
      <c r="D955" s="1" t="s">
        <v>120</v>
      </c>
      <c r="G955" s="1" t="s">
        <v>25</v>
      </c>
      <c r="I955" s="1" t="s">
        <v>1940</v>
      </c>
      <c r="K955" s="1" t="s">
        <v>1929</v>
      </c>
      <c r="L955" s="1" t="s">
        <v>1929</v>
      </c>
      <c r="N955" s="1" t="s">
        <v>32</v>
      </c>
      <c r="R955" s="1" t="s">
        <v>81</v>
      </c>
      <c r="S955" s="1" t="s">
        <v>1929</v>
      </c>
      <c r="V955" s="1" t="s">
        <v>39</v>
      </c>
    </row>
    <row r="956" spans="1:22" x14ac:dyDescent="0.2">
      <c r="A956" s="7">
        <v>0</v>
      </c>
      <c r="B956" s="1" t="s">
        <v>20</v>
      </c>
      <c r="D956" s="1" t="s">
        <v>120</v>
      </c>
      <c r="G956" s="1" t="s">
        <v>25</v>
      </c>
      <c r="I956" s="1" t="s">
        <v>1941</v>
      </c>
      <c r="K956" s="1" t="s">
        <v>1929</v>
      </c>
      <c r="L956" s="1" t="s">
        <v>1929</v>
      </c>
      <c r="N956" s="1" t="s">
        <v>32</v>
      </c>
      <c r="R956" s="1" t="s">
        <v>81</v>
      </c>
      <c r="S956" s="1" t="s">
        <v>1929</v>
      </c>
      <c r="V956" s="1" t="s">
        <v>39</v>
      </c>
    </row>
    <row r="957" spans="1:22" x14ac:dyDescent="0.2">
      <c r="A957" s="7">
        <v>0</v>
      </c>
      <c r="B957" s="1" t="s">
        <v>20</v>
      </c>
      <c r="D957" s="1" t="s">
        <v>120</v>
      </c>
      <c r="G957" s="1" t="s">
        <v>25</v>
      </c>
      <c r="I957" s="1" t="s">
        <v>1942</v>
      </c>
      <c r="K957" s="1" t="s">
        <v>1929</v>
      </c>
      <c r="L957" s="1" t="s">
        <v>1929</v>
      </c>
      <c r="N957" s="1" t="s">
        <v>32</v>
      </c>
      <c r="R957" s="1" t="s">
        <v>81</v>
      </c>
      <c r="S957" s="1" t="s">
        <v>1929</v>
      </c>
      <c r="V957" s="1" t="s">
        <v>39</v>
      </c>
    </row>
    <row r="958" spans="1:22" x14ac:dyDescent="0.2">
      <c r="A958" s="7">
        <v>0</v>
      </c>
      <c r="B958" s="1" t="s">
        <v>20</v>
      </c>
      <c r="D958" s="1" t="s">
        <v>120</v>
      </c>
      <c r="G958" s="1" t="s">
        <v>25</v>
      </c>
      <c r="I958" s="1" t="s">
        <v>1943</v>
      </c>
      <c r="K958" s="1" t="s">
        <v>1929</v>
      </c>
      <c r="L958" s="1" t="s">
        <v>1929</v>
      </c>
      <c r="N958" s="1" t="s">
        <v>32</v>
      </c>
      <c r="R958" s="1" t="s">
        <v>81</v>
      </c>
      <c r="S958" s="1" t="s">
        <v>1929</v>
      </c>
      <c r="V958" s="1" t="s">
        <v>39</v>
      </c>
    </row>
    <row r="959" spans="1:22" x14ac:dyDescent="0.2">
      <c r="A959" s="7">
        <v>0</v>
      </c>
      <c r="B959" s="1" t="s">
        <v>20</v>
      </c>
      <c r="D959" s="1" t="s">
        <v>120</v>
      </c>
      <c r="G959" s="1" t="s">
        <v>25</v>
      </c>
      <c r="I959" s="1" t="s">
        <v>1944</v>
      </c>
      <c r="K959" s="1" t="s">
        <v>1929</v>
      </c>
      <c r="L959" s="1" t="s">
        <v>1929</v>
      </c>
      <c r="N959" s="1" t="s">
        <v>32</v>
      </c>
      <c r="R959" s="1" t="s">
        <v>81</v>
      </c>
      <c r="S959" s="1" t="s">
        <v>1929</v>
      </c>
      <c r="V959" s="1" t="s">
        <v>39</v>
      </c>
    </row>
    <row r="960" spans="1:22" x14ac:dyDescent="0.2">
      <c r="A960" s="7">
        <v>0</v>
      </c>
      <c r="B960" s="1" t="s">
        <v>20</v>
      </c>
      <c r="D960" s="1" t="s">
        <v>120</v>
      </c>
      <c r="G960" s="1" t="s">
        <v>25</v>
      </c>
      <c r="I960" s="1" t="s">
        <v>1945</v>
      </c>
      <c r="K960" s="1" t="s">
        <v>1929</v>
      </c>
      <c r="L960" s="1" t="s">
        <v>1929</v>
      </c>
      <c r="N960" s="1" t="s">
        <v>32</v>
      </c>
      <c r="R960" s="1" t="s">
        <v>81</v>
      </c>
      <c r="S960" s="1" t="s">
        <v>1929</v>
      </c>
      <c r="V960" s="1" t="s">
        <v>39</v>
      </c>
    </row>
    <row r="961" spans="1:22" x14ac:dyDescent="0.2">
      <c r="A961" s="7">
        <v>0</v>
      </c>
      <c r="B961" s="1" t="s">
        <v>20</v>
      </c>
      <c r="D961" s="1" t="s">
        <v>120</v>
      </c>
      <c r="G961" s="1" t="s">
        <v>25</v>
      </c>
      <c r="I961" s="1" t="s">
        <v>1946</v>
      </c>
      <c r="K961" s="1" t="s">
        <v>1929</v>
      </c>
      <c r="L961" s="1" t="s">
        <v>1929</v>
      </c>
      <c r="N961" s="1" t="s">
        <v>32</v>
      </c>
      <c r="R961" s="1" t="s">
        <v>81</v>
      </c>
      <c r="S961" s="1" t="s">
        <v>1929</v>
      </c>
      <c r="V961" s="1" t="s">
        <v>39</v>
      </c>
    </row>
    <row r="962" spans="1:22" x14ac:dyDescent="0.2">
      <c r="A962" s="7">
        <v>0</v>
      </c>
      <c r="B962" s="1" t="s">
        <v>20</v>
      </c>
      <c r="D962" s="1" t="s">
        <v>120</v>
      </c>
      <c r="G962" s="1" t="s">
        <v>25</v>
      </c>
      <c r="I962" s="1" t="s">
        <v>1947</v>
      </c>
      <c r="K962" s="1" t="s">
        <v>1929</v>
      </c>
      <c r="L962" s="1" t="s">
        <v>1929</v>
      </c>
      <c r="N962" s="1" t="s">
        <v>32</v>
      </c>
      <c r="R962" s="1" t="s">
        <v>81</v>
      </c>
      <c r="S962" s="1" t="s">
        <v>1929</v>
      </c>
      <c r="V962" s="1" t="s">
        <v>39</v>
      </c>
    </row>
    <row r="963" spans="1:22" x14ac:dyDescent="0.2">
      <c r="A963" s="7">
        <v>0</v>
      </c>
      <c r="B963" s="1" t="s">
        <v>20</v>
      </c>
      <c r="D963" s="1" t="s">
        <v>120</v>
      </c>
      <c r="G963" s="1" t="s">
        <v>25</v>
      </c>
      <c r="I963" s="1" t="s">
        <v>1948</v>
      </c>
      <c r="K963" s="1" t="s">
        <v>1929</v>
      </c>
      <c r="L963" s="1" t="s">
        <v>1929</v>
      </c>
      <c r="N963" s="1" t="s">
        <v>32</v>
      </c>
      <c r="R963" s="1" t="s">
        <v>81</v>
      </c>
      <c r="S963" s="1" t="s">
        <v>1929</v>
      </c>
      <c r="V963" s="1" t="s">
        <v>39</v>
      </c>
    </row>
    <row r="964" spans="1:22" x14ac:dyDescent="0.2">
      <c r="A964" s="7">
        <v>0</v>
      </c>
      <c r="B964" s="1" t="s">
        <v>20</v>
      </c>
      <c r="D964" s="1" t="s">
        <v>120</v>
      </c>
      <c r="G964" s="1" t="s">
        <v>25</v>
      </c>
      <c r="I964" s="1" t="s">
        <v>1949</v>
      </c>
      <c r="K964" s="1" t="s">
        <v>1929</v>
      </c>
      <c r="L964" s="1" t="s">
        <v>1929</v>
      </c>
      <c r="N964" s="1" t="s">
        <v>32</v>
      </c>
      <c r="R964" s="1" t="s">
        <v>81</v>
      </c>
      <c r="S964" s="1" t="s">
        <v>1929</v>
      </c>
      <c r="V964" s="1" t="s">
        <v>39</v>
      </c>
    </row>
    <row r="965" spans="1:22" x14ac:dyDescent="0.2">
      <c r="A965" s="7">
        <v>0</v>
      </c>
      <c r="B965" s="1" t="s">
        <v>20</v>
      </c>
      <c r="D965" s="1" t="s">
        <v>120</v>
      </c>
      <c r="G965" s="1" t="s">
        <v>25</v>
      </c>
      <c r="I965" s="1" t="s">
        <v>1950</v>
      </c>
      <c r="K965" s="1" t="s">
        <v>1929</v>
      </c>
      <c r="L965" s="1" t="s">
        <v>1929</v>
      </c>
      <c r="N965" s="1" t="s">
        <v>32</v>
      </c>
      <c r="R965" s="1" t="s">
        <v>81</v>
      </c>
      <c r="S965" s="1" t="s">
        <v>1929</v>
      </c>
      <c r="V965" s="1" t="s">
        <v>39</v>
      </c>
    </row>
    <row r="966" spans="1:22" x14ac:dyDescent="0.2">
      <c r="A966" s="7">
        <v>0</v>
      </c>
      <c r="B966" s="1" t="s">
        <v>20</v>
      </c>
      <c r="D966" s="1" t="s">
        <v>120</v>
      </c>
      <c r="G966" s="1" t="s">
        <v>25</v>
      </c>
      <c r="I966" s="1" t="s">
        <v>1951</v>
      </c>
      <c r="K966" s="1" t="s">
        <v>1929</v>
      </c>
      <c r="L966" s="1" t="s">
        <v>1929</v>
      </c>
      <c r="N966" s="1" t="s">
        <v>32</v>
      </c>
      <c r="R966" s="1" t="s">
        <v>81</v>
      </c>
      <c r="S966" s="1" t="s">
        <v>1929</v>
      </c>
      <c r="V966" s="1" t="s">
        <v>39</v>
      </c>
    </row>
    <row r="967" spans="1:22" x14ac:dyDescent="0.2">
      <c r="A967" s="7">
        <v>0</v>
      </c>
      <c r="B967" s="1" t="s">
        <v>20</v>
      </c>
      <c r="D967" s="1" t="s">
        <v>120</v>
      </c>
      <c r="G967" s="1" t="s">
        <v>25</v>
      </c>
      <c r="I967" s="1" t="s">
        <v>1952</v>
      </c>
      <c r="K967" s="1" t="s">
        <v>1929</v>
      </c>
      <c r="L967" s="1" t="s">
        <v>1929</v>
      </c>
      <c r="N967" s="1" t="s">
        <v>32</v>
      </c>
      <c r="R967" s="1" t="s">
        <v>81</v>
      </c>
      <c r="S967" s="1" t="s">
        <v>1929</v>
      </c>
      <c r="V967" s="1" t="s">
        <v>39</v>
      </c>
    </row>
    <row r="968" spans="1:22" x14ac:dyDescent="0.2">
      <c r="A968" s="7">
        <v>0</v>
      </c>
      <c r="B968" s="1" t="s">
        <v>20</v>
      </c>
      <c r="D968" s="1" t="s">
        <v>120</v>
      </c>
      <c r="G968" s="1" t="s">
        <v>25</v>
      </c>
      <c r="I968" s="1" t="s">
        <v>1953</v>
      </c>
      <c r="K968" s="1" t="s">
        <v>1929</v>
      </c>
      <c r="L968" s="1" t="s">
        <v>1929</v>
      </c>
      <c r="N968" s="1" t="s">
        <v>32</v>
      </c>
      <c r="R968" s="1" t="s">
        <v>81</v>
      </c>
      <c r="S968" s="1" t="s">
        <v>1929</v>
      </c>
      <c r="V968" s="1" t="s">
        <v>39</v>
      </c>
    </row>
    <row r="969" spans="1:22" x14ac:dyDescent="0.2">
      <c r="A969" s="7">
        <v>0</v>
      </c>
      <c r="B969" s="1" t="s">
        <v>20</v>
      </c>
      <c r="D969" s="1" t="s">
        <v>120</v>
      </c>
      <c r="G969" s="1" t="s">
        <v>25</v>
      </c>
      <c r="I969" s="1" t="s">
        <v>1954</v>
      </c>
      <c r="K969" s="1" t="s">
        <v>1929</v>
      </c>
      <c r="L969" s="1" t="s">
        <v>1929</v>
      </c>
      <c r="N969" s="1" t="s">
        <v>32</v>
      </c>
      <c r="R969" s="1" t="s">
        <v>81</v>
      </c>
      <c r="S969" s="1" t="s">
        <v>1929</v>
      </c>
      <c r="V969" s="1" t="s">
        <v>39</v>
      </c>
    </row>
    <row r="970" spans="1:22" x14ac:dyDescent="0.2">
      <c r="A970" s="7">
        <v>0</v>
      </c>
      <c r="B970" s="1" t="s">
        <v>20</v>
      </c>
      <c r="D970" s="1" t="s">
        <v>120</v>
      </c>
      <c r="G970" s="1" t="s">
        <v>25</v>
      </c>
      <c r="I970" s="1" t="s">
        <v>1955</v>
      </c>
      <c r="K970" s="1" t="s">
        <v>1929</v>
      </c>
      <c r="L970" s="1" t="s">
        <v>1929</v>
      </c>
      <c r="N970" s="1" t="s">
        <v>32</v>
      </c>
      <c r="R970" s="1" t="s">
        <v>81</v>
      </c>
      <c r="S970" s="1" t="s">
        <v>1929</v>
      </c>
      <c r="V970" s="1" t="s">
        <v>39</v>
      </c>
    </row>
    <row r="971" spans="1:22" x14ac:dyDescent="0.2">
      <c r="A971" s="7">
        <v>0</v>
      </c>
      <c r="B971" s="1" t="s">
        <v>20</v>
      </c>
      <c r="D971" s="1" t="s">
        <v>120</v>
      </c>
      <c r="G971" s="1" t="s">
        <v>25</v>
      </c>
      <c r="I971" s="1" t="s">
        <v>1956</v>
      </c>
      <c r="K971" s="1" t="s">
        <v>1929</v>
      </c>
      <c r="L971" s="1" t="s">
        <v>1929</v>
      </c>
      <c r="N971" s="1" t="s">
        <v>32</v>
      </c>
      <c r="R971" s="1" t="s">
        <v>81</v>
      </c>
      <c r="S971" s="1" t="s">
        <v>1929</v>
      </c>
      <c r="V971" s="1" t="s">
        <v>39</v>
      </c>
    </row>
    <row r="972" spans="1:22" x14ac:dyDescent="0.2">
      <c r="A972" s="7">
        <v>0</v>
      </c>
      <c r="B972" s="1" t="s">
        <v>20</v>
      </c>
      <c r="D972" s="1" t="s">
        <v>120</v>
      </c>
      <c r="G972" s="1" t="s">
        <v>25</v>
      </c>
      <c r="I972" s="1" t="s">
        <v>1957</v>
      </c>
      <c r="K972" s="1" t="s">
        <v>1929</v>
      </c>
      <c r="L972" s="1" t="s">
        <v>1929</v>
      </c>
      <c r="N972" s="1" t="s">
        <v>32</v>
      </c>
      <c r="R972" s="1" t="s">
        <v>81</v>
      </c>
      <c r="S972" s="1" t="s">
        <v>1929</v>
      </c>
      <c r="V972" s="1" t="s">
        <v>39</v>
      </c>
    </row>
    <row r="973" spans="1:22" x14ac:dyDescent="0.2">
      <c r="A973" s="7">
        <v>0</v>
      </c>
      <c r="B973" s="1" t="s">
        <v>20</v>
      </c>
      <c r="D973" s="1" t="s">
        <v>120</v>
      </c>
      <c r="G973" s="1" t="s">
        <v>25</v>
      </c>
      <c r="I973" s="1" t="s">
        <v>1958</v>
      </c>
      <c r="K973" s="1" t="s">
        <v>1929</v>
      </c>
      <c r="L973" s="1" t="s">
        <v>1929</v>
      </c>
      <c r="N973" s="1" t="s">
        <v>32</v>
      </c>
      <c r="R973" s="1" t="s">
        <v>81</v>
      </c>
      <c r="S973" s="1" t="s">
        <v>1929</v>
      </c>
      <c r="V973" s="1" t="s">
        <v>39</v>
      </c>
    </row>
    <row r="974" spans="1:22" x14ac:dyDescent="0.2">
      <c r="A974" s="7">
        <v>121.75</v>
      </c>
      <c r="B974" s="1" t="s">
        <v>20</v>
      </c>
      <c r="C974" s="1" t="s">
        <v>21</v>
      </c>
      <c r="D974" s="1" t="s">
        <v>120</v>
      </c>
      <c r="E974" s="1" t="s">
        <v>23</v>
      </c>
      <c r="F974" s="1" t="s">
        <v>1959</v>
      </c>
      <c r="G974" s="1" t="s">
        <v>25</v>
      </c>
      <c r="I974" s="1" t="s">
        <v>1960</v>
      </c>
      <c r="J974" s="1" t="s">
        <v>28</v>
      </c>
      <c r="K974" s="1" t="s">
        <v>1961</v>
      </c>
      <c r="L974" s="1" t="s">
        <v>1670</v>
      </c>
      <c r="M974" s="1" t="s">
        <v>1962</v>
      </c>
      <c r="N974" s="1" t="s">
        <v>1091</v>
      </c>
      <c r="O974" s="1" t="s">
        <v>33</v>
      </c>
      <c r="P974" s="1" t="s">
        <v>124</v>
      </c>
      <c r="Q974" s="1" t="s">
        <v>35</v>
      </c>
      <c r="R974" s="1" t="s">
        <v>36</v>
      </c>
      <c r="S974" s="1" t="s">
        <v>1961</v>
      </c>
      <c r="T974" s="1" t="s">
        <v>37</v>
      </c>
      <c r="U974" s="1" t="s">
        <v>38</v>
      </c>
      <c r="V974" s="1" t="s">
        <v>39</v>
      </c>
    </row>
    <row r="975" spans="1:22" x14ac:dyDescent="0.2">
      <c r="A975" s="7">
        <v>365.25</v>
      </c>
      <c r="B975" s="1" t="s">
        <v>20</v>
      </c>
      <c r="C975" s="1" t="s">
        <v>21</v>
      </c>
      <c r="D975" s="1" t="s">
        <v>88</v>
      </c>
      <c r="E975" s="1" t="s">
        <v>23</v>
      </c>
      <c r="F975" s="1" t="s">
        <v>1614</v>
      </c>
      <c r="G975" s="1" t="s">
        <v>25</v>
      </c>
      <c r="H975" s="1" t="s">
        <v>26</v>
      </c>
      <c r="I975" s="1" t="s">
        <v>1963</v>
      </c>
      <c r="J975" s="1" t="s">
        <v>28</v>
      </c>
      <c r="K975" s="1" t="s">
        <v>590</v>
      </c>
      <c r="L975" s="1" t="s">
        <v>590</v>
      </c>
      <c r="M975" s="1" t="s">
        <v>1964</v>
      </c>
      <c r="N975" s="1" t="s">
        <v>32</v>
      </c>
      <c r="O975" s="1" t="s">
        <v>33</v>
      </c>
      <c r="P975" s="1" t="s">
        <v>124</v>
      </c>
      <c r="Q975" s="1" t="s">
        <v>35</v>
      </c>
      <c r="R975" s="1" t="s">
        <v>81</v>
      </c>
      <c r="S975" s="1" t="s">
        <v>590</v>
      </c>
      <c r="T975" s="1" t="s">
        <v>37</v>
      </c>
      <c r="U975" s="1" t="s">
        <v>38</v>
      </c>
      <c r="V975" s="1" t="s">
        <v>39</v>
      </c>
    </row>
    <row r="976" spans="1:22" x14ac:dyDescent="0.2">
      <c r="A976" s="7">
        <v>0</v>
      </c>
      <c r="B976" s="1" t="s">
        <v>20</v>
      </c>
      <c r="D976" s="1" t="s">
        <v>120</v>
      </c>
      <c r="G976" s="1" t="s">
        <v>25</v>
      </c>
      <c r="I976" s="1" t="s">
        <v>1965</v>
      </c>
      <c r="K976" s="1" t="s">
        <v>1961</v>
      </c>
      <c r="L976" s="1" t="s">
        <v>1961</v>
      </c>
      <c r="N976" s="1" t="s">
        <v>1091</v>
      </c>
      <c r="R976" s="1" t="s">
        <v>1516</v>
      </c>
      <c r="S976" s="1" t="s">
        <v>1961</v>
      </c>
      <c r="V976" s="1" t="s">
        <v>39</v>
      </c>
    </row>
    <row r="977" spans="1:22" x14ac:dyDescent="0.2">
      <c r="A977" s="7">
        <v>121.75</v>
      </c>
      <c r="B977" s="1" t="s">
        <v>20</v>
      </c>
      <c r="C977" s="1" t="s">
        <v>21</v>
      </c>
      <c r="D977" s="1" t="s">
        <v>120</v>
      </c>
      <c r="E977" s="1" t="s">
        <v>23</v>
      </c>
      <c r="F977" s="1" t="s">
        <v>1966</v>
      </c>
      <c r="G977" s="1" t="s">
        <v>25</v>
      </c>
      <c r="I977" s="1" t="s">
        <v>1967</v>
      </c>
      <c r="J977" s="1" t="s">
        <v>28</v>
      </c>
      <c r="K977" s="1" t="s">
        <v>1968</v>
      </c>
      <c r="L977" s="1" t="s">
        <v>1683</v>
      </c>
      <c r="M977" s="1" t="s">
        <v>1969</v>
      </c>
      <c r="N977" s="1" t="s">
        <v>1091</v>
      </c>
      <c r="O977" s="1" t="s">
        <v>33</v>
      </c>
      <c r="P977" s="1" t="s">
        <v>124</v>
      </c>
      <c r="Q977" s="1" t="s">
        <v>35</v>
      </c>
      <c r="R977" s="1" t="s">
        <v>36</v>
      </c>
      <c r="S977" s="1" t="s">
        <v>1968</v>
      </c>
      <c r="T977" s="1" t="s">
        <v>37</v>
      </c>
      <c r="U977" s="1" t="s">
        <v>38</v>
      </c>
      <c r="V977" s="1" t="s">
        <v>39</v>
      </c>
    </row>
    <row r="978" spans="1:22" x14ac:dyDescent="0.2">
      <c r="A978" s="7">
        <v>121.75</v>
      </c>
      <c r="B978" s="1" t="s">
        <v>20</v>
      </c>
      <c r="C978" s="1" t="s">
        <v>21</v>
      </c>
      <c r="D978" s="1" t="s">
        <v>120</v>
      </c>
      <c r="E978" s="1" t="s">
        <v>23</v>
      </c>
      <c r="F978" s="1" t="s">
        <v>1966</v>
      </c>
      <c r="G978" s="1" t="s">
        <v>25</v>
      </c>
      <c r="I978" s="1" t="s">
        <v>1970</v>
      </c>
      <c r="J978" s="1" t="s">
        <v>28</v>
      </c>
      <c r="K978" s="1" t="s">
        <v>1968</v>
      </c>
      <c r="L978" s="1" t="s">
        <v>1683</v>
      </c>
      <c r="M978" s="1" t="s">
        <v>1971</v>
      </c>
      <c r="N978" s="1" t="s">
        <v>1091</v>
      </c>
      <c r="O978" s="1" t="s">
        <v>33</v>
      </c>
      <c r="P978" s="1" t="s">
        <v>124</v>
      </c>
      <c r="Q978" s="1" t="s">
        <v>35</v>
      </c>
      <c r="R978" s="1" t="s">
        <v>36</v>
      </c>
      <c r="S978" s="1" t="s">
        <v>1968</v>
      </c>
      <c r="T978" s="1" t="s">
        <v>37</v>
      </c>
      <c r="U978" s="1" t="s">
        <v>38</v>
      </c>
      <c r="V978" s="1" t="s">
        <v>39</v>
      </c>
    </row>
    <row r="979" spans="1:22" x14ac:dyDescent="0.2">
      <c r="A979" s="7">
        <v>121.75</v>
      </c>
      <c r="B979" s="1" t="s">
        <v>20</v>
      </c>
      <c r="C979" s="1" t="s">
        <v>21</v>
      </c>
      <c r="D979" s="1" t="s">
        <v>120</v>
      </c>
      <c r="E979" s="1" t="s">
        <v>23</v>
      </c>
      <c r="F979" s="1" t="s">
        <v>1972</v>
      </c>
      <c r="G979" s="1" t="s">
        <v>25</v>
      </c>
      <c r="I979" s="1" t="s">
        <v>1973</v>
      </c>
      <c r="J979" s="1" t="s">
        <v>28</v>
      </c>
      <c r="K979" s="1" t="s">
        <v>1974</v>
      </c>
      <c r="L979" s="1" t="s">
        <v>1712</v>
      </c>
      <c r="M979" s="1" t="s">
        <v>1975</v>
      </c>
      <c r="N979" s="1" t="s">
        <v>1091</v>
      </c>
      <c r="O979" s="1" t="s">
        <v>33</v>
      </c>
      <c r="P979" s="1" t="s">
        <v>124</v>
      </c>
      <c r="Q979" s="1" t="s">
        <v>35</v>
      </c>
      <c r="R979" s="1" t="s">
        <v>36</v>
      </c>
      <c r="S979" s="1" t="s">
        <v>1974</v>
      </c>
      <c r="T979" s="1" t="s">
        <v>37</v>
      </c>
      <c r="U979" s="1" t="s">
        <v>38</v>
      </c>
      <c r="V979" s="1" t="s">
        <v>39</v>
      </c>
    </row>
    <row r="980" spans="1:22" x14ac:dyDescent="0.2">
      <c r="A980" s="7">
        <v>121.75</v>
      </c>
      <c r="B980" s="1" t="s">
        <v>20</v>
      </c>
      <c r="C980" s="1" t="s">
        <v>21</v>
      </c>
      <c r="D980" s="1" t="s">
        <v>120</v>
      </c>
      <c r="E980" s="1" t="s">
        <v>23</v>
      </c>
      <c r="F980" s="1" t="s">
        <v>1972</v>
      </c>
      <c r="G980" s="1" t="s">
        <v>25</v>
      </c>
      <c r="I980" s="1" t="s">
        <v>1976</v>
      </c>
      <c r="J980" s="1" t="s">
        <v>28</v>
      </c>
      <c r="K980" s="1" t="s">
        <v>1974</v>
      </c>
      <c r="L980" s="1" t="s">
        <v>1712</v>
      </c>
      <c r="M980" s="1" t="s">
        <v>1977</v>
      </c>
      <c r="N980" s="1" t="s">
        <v>1091</v>
      </c>
      <c r="O980" s="1" t="s">
        <v>33</v>
      </c>
      <c r="P980" s="1" t="s">
        <v>124</v>
      </c>
      <c r="Q980" s="1" t="s">
        <v>35</v>
      </c>
      <c r="R980" s="1" t="s">
        <v>49</v>
      </c>
      <c r="S980" s="1" t="s">
        <v>1974</v>
      </c>
      <c r="T980" s="1" t="s">
        <v>37</v>
      </c>
      <c r="U980" s="1" t="s">
        <v>38</v>
      </c>
      <c r="V980" s="1" t="s">
        <v>39</v>
      </c>
    </row>
    <row r="981" spans="1:22" x14ac:dyDescent="0.2">
      <c r="A981" s="7">
        <v>121.75</v>
      </c>
      <c r="B981" s="1" t="s">
        <v>20</v>
      </c>
      <c r="C981" s="1" t="s">
        <v>21</v>
      </c>
      <c r="D981" s="1" t="s">
        <v>120</v>
      </c>
      <c r="E981" s="1" t="s">
        <v>23</v>
      </c>
      <c r="F981" s="1" t="s">
        <v>1978</v>
      </c>
      <c r="G981" s="1" t="s">
        <v>25</v>
      </c>
      <c r="I981" s="1" t="s">
        <v>1979</v>
      </c>
      <c r="J981" s="1" t="s">
        <v>28</v>
      </c>
      <c r="K981" s="1" t="s">
        <v>1980</v>
      </c>
      <c r="L981" s="1" t="s">
        <v>1769</v>
      </c>
      <c r="M981" s="1" t="s">
        <v>1981</v>
      </c>
      <c r="N981" s="1" t="s">
        <v>1091</v>
      </c>
      <c r="O981" s="1" t="s">
        <v>33</v>
      </c>
      <c r="P981" s="1" t="s">
        <v>124</v>
      </c>
      <c r="Q981" s="1" t="s">
        <v>35</v>
      </c>
      <c r="R981" s="1" t="s">
        <v>36</v>
      </c>
      <c r="S981" s="1" t="s">
        <v>1980</v>
      </c>
      <c r="T981" s="1" t="s">
        <v>37</v>
      </c>
      <c r="U981" s="1" t="s">
        <v>38</v>
      </c>
      <c r="V981" s="1" t="s">
        <v>39</v>
      </c>
    </row>
    <row r="982" spans="1:22" x14ac:dyDescent="0.2">
      <c r="A982" s="7">
        <v>121.75</v>
      </c>
      <c r="B982" s="1" t="s">
        <v>20</v>
      </c>
      <c r="C982" s="1" t="s">
        <v>21</v>
      </c>
      <c r="D982" s="1" t="s">
        <v>120</v>
      </c>
      <c r="E982" s="1" t="s">
        <v>23</v>
      </c>
      <c r="F982" s="1" t="s">
        <v>1978</v>
      </c>
      <c r="G982" s="1" t="s">
        <v>25</v>
      </c>
      <c r="I982" s="1" t="s">
        <v>1982</v>
      </c>
      <c r="J982" s="1" t="s">
        <v>28</v>
      </c>
      <c r="K982" s="1" t="s">
        <v>1980</v>
      </c>
      <c r="L982" s="1" t="s">
        <v>1769</v>
      </c>
      <c r="M982" s="1" t="s">
        <v>1983</v>
      </c>
      <c r="N982" s="1" t="s">
        <v>1091</v>
      </c>
      <c r="O982" s="1" t="s">
        <v>33</v>
      </c>
      <c r="P982" s="1" t="s">
        <v>124</v>
      </c>
      <c r="Q982" s="1" t="s">
        <v>35</v>
      </c>
      <c r="R982" s="1" t="s">
        <v>36</v>
      </c>
      <c r="S982" s="1" t="s">
        <v>1980</v>
      </c>
      <c r="T982" s="1" t="s">
        <v>37</v>
      </c>
      <c r="U982" s="1" t="s">
        <v>38</v>
      </c>
      <c r="V982" s="1" t="s">
        <v>39</v>
      </c>
    </row>
    <row r="983" spans="1:22" x14ac:dyDescent="0.2">
      <c r="A983" s="7">
        <v>121.75</v>
      </c>
      <c r="B983" s="1" t="s">
        <v>20</v>
      </c>
      <c r="C983" s="1" t="s">
        <v>21</v>
      </c>
      <c r="D983" s="1" t="s">
        <v>120</v>
      </c>
      <c r="E983" s="1" t="s">
        <v>23</v>
      </c>
      <c r="F983" s="1" t="s">
        <v>1984</v>
      </c>
      <c r="G983" s="1" t="s">
        <v>25</v>
      </c>
      <c r="I983" s="1" t="s">
        <v>1985</v>
      </c>
      <c r="J983" s="1" t="s">
        <v>28</v>
      </c>
      <c r="K983" s="1" t="s">
        <v>1986</v>
      </c>
      <c r="L983" s="1" t="s">
        <v>1802</v>
      </c>
      <c r="M983" s="1" t="s">
        <v>1987</v>
      </c>
      <c r="N983" s="1" t="s">
        <v>1091</v>
      </c>
      <c r="O983" s="1" t="s">
        <v>33</v>
      </c>
      <c r="P983" s="1" t="s">
        <v>124</v>
      </c>
      <c r="Q983" s="1" t="s">
        <v>35</v>
      </c>
      <c r="R983" s="1" t="s">
        <v>36</v>
      </c>
      <c r="S983" s="1" t="s">
        <v>1986</v>
      </c>
      <c r="T983" s="1" t="s">
        <v>37</v>
      </c>
      <c r="U983" s="1" t="s">
        <v>38</v>
      </c>
      <c r="V983" s="1" t="s">
        <v>39</v>
      </c>
    </row>
    <row r="984" spans="1:22" x14ac:dyDescent="0.2">
      <c r="A984" s="7">
        <v>0</v>
      </c>
      <c r="B984" s="1" t="s">
        <v>20</v>
      </c>
      <c r="D984" s="1" t="s">
        <v>120</v>
      </c>
      <c r="G984" s="1" t="s">
        <v>25</v>
      </c>
      <c r="I984" s="1" t="s">
        <v>1988</v>
      </c>
      <c r="K984" s="1" t="s">
        <v>1986</v>
      </c>
      <c r="L984" s="1" t="s">
        <v>1986</v>
      </c>
      <c r="N984" s="1" t="s">
        <v>1091</v>
      </c>
      <c r="R984" s="1" t="s">
        <v>1516</v>
      </c>
      <c r="S984" s="1" t="s">
        <v>1986</v>
      </c>
      <c r="V984" s="1" t="s">
        <v>39</v>
      </c>
    </row>
    <row r="985" spans="1:22" x14ac:dyDescent="0.2">
      <c r="A985" s="7">
        <v>121.75</v>
      </c>
      <c r="B985" s="1" t="s">
        <v>20</v>
      </c>
      <c r="C985" s="1" t="s">
        <v>21</v>
      </c>
      <c r="D985" s="1" t="s">
        <v>120</v>
      </c>
      <c r="E985" s="1" t="s">
        <v>23</v>
      </c>
      <c r="F985" s="1" t="s">
        <v>1989</v>
      </c>
      <c r="G985" s="1" t="s">
        <v>25</v>
      </c>
      <c r="I985" s="1" t="s">
        <v>1990</v>
      </c>
      <c r="J985" s="1" t="s">
        <v>28</v>
      </c>
      <c r="K985" s="1" t="s">
        <v>1991</v>
      </c>
      <c r="L985" s="1" t="s">
        <v>1839</v>
      </c>
      <c r="M985" s="1" t="s">
        <v>1992</v>
      </c>
      <c r="N985" s="1" t="s">
        <v>1091</v>
      </c>
      <c r="O985" s="1" t="s">
        <v>33</v>
      </c>
      <c r="P985" s="1" t="s">
        <v>124</v>
      </c>
      <c r="Q985" s="1" t="s">
        <v>35</v>
      </c>
      <c r="R985" s="1" t="s">
        <v>36</v>
      </c>
      <c r="S985" s="1" t="s">
        <v>1991</v>
      </c>
      <c r="T985" s="1" t="s">
        <v>37</v>
      </c>
      <c r="U985" s="1" t="s">
        <v>38</v>
      </c>
      <c r="V985" s="1" t="s">
        <v>39</v>
      </c>
    </row>
    <row r="986" spans="1:22" x14ac:dyDescent="0.2">
      <c r="A986" s="7">
        <v>121.75</v>
      </c>
      <c r="B986" s="1" t="s">
        <v>20</v>
      </c>
      <c r="C986" s="1" t="s">
        <v>21</v>
      </c>
      <c r="D986" s="1" t="s">
        <v>120</v>
      </c>
      <c r="E986" s="1" t="s">
        <v>23</v>
      </c>
      <c r="F986" s="1" t="s">
        <v>1989</v>
      </c>
      <c r="G986" s="1" t="s">
        <v>25</v>
      </c>
      <c r="I986" s="1" t="s">
        <v>1993</v>
      </c>
      <c r="J986" s="1" t="s">
        <v>28</v>
      </c>
      <c r="K986" s="1" t="s">
        <v>1991</v>
      </c>
      <c r="L986" s="1" t="s">
        <v>1839</v>
      </c>
      <c r="M986" s="1" t="s">
        <v>1994</v>
      </c>
      <c r="N986" s="1" t="s">
        <v>1091</v>
      </c>
      <c r="O986" s="1" t="s">
        <v>33</v>
      </c>
      <c r="P986" s="1" t="s">
        <v>124</v>
      </c>
      <c r="Q986" s="1" t="s">
        <v>35</v>
      </c>
      <c r="R986" s="1" t="s">
        <v>36</v>
      </c>
      <c r="S986" s="1" t="s">
        <v>1991</v>
      </c>
      <c r="T986" s="1" t="s">
        <v>37</v>
      </c>
      <c r="U986" s="1" t="s">
        <v>38</v>
      </c>
      <c r="V986" s="1" t="s">
        <v>39</v>
      </c>
    </row>
    <row r="987" spans="1:22" x14ac:dyDescent="0.2">
      <c r="A987" s="7">
        <v>121.75</v>
      </c>
      <c r="B987" s="1" t="s">
        <v>20</v>
      </c>
      <c r="C987" s="1" t="s">
        <v>21</v>
      </c>
      <c r="D987" s="1" t="s">
        <v>120</v>
      </c>
      <c r="E987" s="1" t="s">
        <v>23</v>
      </c>
      <c r="F987" s="1" t="s">
        <v>1917</v>
      </c>
      <c r="G987" s="1" t="s">
        <v>25</v>
      </c>
      <c r="I987" s="1" t="s">
        <v>1995</v>
      </c>
      <c r="J987" s="1" t="s">
        <v>28</v>
      </c>
      <c r="K987" s="1" t="s">
        <v>1996</v>
      </c>
      <c r="L987" s="1" t="s">
        <v>1863</v>
      </c>
      <c r="M987" s="1" t="s">
        <v>1997</v>
      </c>
      <c r="N987" s="1" t="s">
        <v>1091</v>
      </c>
      <c r="O987" s="1" t="s">
        <v>33</v>
      </c>
      <c r="P987" s="1" t="s">
        <v>124</v>
      </c>
      <c r="Q987" s="1" t="s">
        <v>35</v>
      </c>
      <c r="R987" s="1" t="s">
        <v>36</v>
      </c>
      <c r="S987" s="1" t="s">
        <v>1996</v>
      </c>
      <c r="T987" s="1" t="s">
        <v>37</v>
      </c>
      <c r="U987" s="1" t="s">
        <v>38</v>
      </c>
      <c r="V987" s="1" t="s">
        <v>39</v>
      </c>
    </row>
    <row r="988" spans="1:22" x14ac:dyDescent="0.2">
      <c r="A988" s="7">
        <v>121.75</v>
      </c>
      <c r="B988" s="1" t="s">
        <v>20</v>
      </c>
      <c r="C988" s="1" t="s">
        <v>21</v>
      </c>
      <c r="D988" s="1" t="s">
        <v>120</v>
      </c>
      <c r="E988" s="1" t="s">
        <v>23</v>
      </c>
      <c r="F988" s="1" t="s">
        <v>1917</v>
      </c>
      <c r="G988" s="1" t="s">
        <v>25</v>
      </c>
      <c r="I988" s="1" t="s">
        <v>1998</v>
      </c>
      <c r="J988" s="1" t="s">
        <v>28</v>
      </c>
      <c r="K988" s="1" t="s">
        <v>1996</v>
      </c>
      <c r="L988" s="1" t="s">
        <v>1863</v>
      </c>
      <c r="M988" s="1" t="s">
        <v>1999</v>
      </c>
      <c r="N988" s="1" t="s">
        <v>1091</v>
      </c>
      <c r="O988" s="1" t="s">
        <v>33</v>
      </c>
      <c r="P988" s="1" t="s">
        <v>124</v>
      </c>
      <c r="Q988" s="1" t="s">
        <v>35</v>
      </c>
      <c r="R988" s="1" t="s">
        <v>36</v>
      </c>
      <c r="S988" s="1" t="s">
        <v>1996</v>
      </c>
      <c r="T988" s="1" t="s">
        <v>37</v>
      </c>
      <c r="U988" s="1" t="s">
        <v>38</v>
      </c>
      <c r="V988" s="1" t="s">
        <v>39</v>
      </c>
    </row>
    <row r="989" spans="1:22" x14ac:dyDescent="0.2">
      <c r="A989" s="7">
        <v>121.75</v>
      </c>
      <c r="B989" s="1" t="s">
        <v>20</v>
      </c>
      <c r="C989" s="1" t="s">
        <v>21</v>
      </c>
      <c r="D989" s="1" t="s">
        <v>120</v>
      </c>
      <c r="E989" s="1" t="s">
        <v>23</v>
      </c>
      <c r="F989" s="1" t="s">
        <v>2000</v>
      </c>
      <c r="G989" s="1" t="s">
        <v>25</v>
      </c>
      <c r="I989" s="1" t="s">
        <v>2001</v>
      </c>
      <c r="J989" s="1" t="s">
        <v>28</v>
      </c>
      <c r="K989" s="1" t="s">
        <v>2002</v>
      </c>
      <c r="L989" s="1" t="s">
        <v>1866</v>
      </c>
      <c r="M989" s="1" t="s">
        <v>2003</v>
      </c>
      <c r="N989" s="1" t="s">
        <v>1091</v>
      </c>
      <c r="O989" s="1" t="s">
        <v>33</v>
      </c>
      <c r="P989" s="1" t="s">
        <v>124</v>
      </c>
      <c r="Q989" s="1" t="s">
        <v>35</v>
      </c>
      <c r="R989" s="1" t="s">
        <v>36</v>
      </c>
      <c r="S989" s="1" t="s">
        <v>2002</v>
      </c>
      <c r="T989" s="1" t="s">
        <v>37</v>
      </c>
      <c r="U989" s="1" t="s">
        <v>38</v>
      </c>
      <c r="V989" s="1" t="s">
        <v>39</v>
      </c>
    </row>
    <row r="990" spans="1:22" x14ac:dyDescent="0.2">
      <c r="A990" s="7">
        <v>121.75</v>
      </c>
      <c r="B990" s="1" t="s">
        <v>20</v>
      </c>
      <c r="C990" s="1" t="s">
        <v>21</v>
      </c>
      <c r="D990" s="1" t="s">
        <v>120</v>
      </c>
      <c r="E990" s="1" t="s">
        <v>23</v>
      </c>
      <c r="F990" s="1" t="s">
        <v>2000</v>
      </c>
      <c r="G990" s="1" t="s">
        <v>25</v>
      </c>
      <c r="I990" s="1" t="s">
        <v>2004</v>
      </c>
      <c r="J990" s="1" t="s">
        <v>28</v>
      </c>
      <c r="K990" s="1" t="s">
        <v>2002</v>
      </c>
      <c r="L990" s="1" t="s">
        <v>1866</v>
      </c>
      <c r="M990" s="1" t="s">
        <v>2005</v>
      </c>
      <c r="N990" s="1" t="s">
        <v>1091</v>
      </c>
      <c r="O990" s="1" t="s">
        <v>33</v>
      </c>
      <c r="P990" s="1" t="s">
        <v>124</v>
      </c>
      <c r="Q990" s="1" t="s">
        <v>35</v>
      </c>
      <c r="R990" s="1" t="s">
        <v>36</v>
      </c>
      <c r="S990" s="1" t="s">
        <v>2002</v>
      </c>
      <c r="T990" s="1" t="s">
        <v>37</v>
      </c>
      <c r="U990" s="1" t="s">
        <v>38</v>
      </c>
      <c r="V990" s="1" t="s">
        <v>39</v>
      </c>
    </row>
    <row r="991" spans="1:22" x14ac:dyDescent="0.2">
      <c r="A991" s="7">
        <v>121.75</v>
      </c>
      <c r="B991" s="1" t="s">
        <v>20</v>
      </c>
      <c r="C991" s="1" t="s">
        <v>21</v>
      </c>
      <c r="D991" s="1" t="s">
        <v>120</v>
      </c>
      <c r="E991" s="1" t="s">
        <v>23</v>
      </c>
      <c r="F991" s="1" t="s">
        <v>1923</v>
      </c>
      <c r="G991" s="1" t="s">
        <v>25</v>
      </c>
      <c r="I991" s="1" t="s">
        <v>2006</v>
      </c>
      <c r="J991" s="1" t="s">
        <v>28</v>
      </c>
      <c r="K991" s="1" t="s">
        <v>2007</v>
      </c>
      <c r="L991" s="1" t="s">
        <v>1870</v>
      </c>
      <c r="M991" s="1" t="s">
        <v>2008</v>
      </c>
      <c r="N991" s="1" t="s">
        <v>1091</v>
      </c>
      <c r="O991" s="1" t="s">
        <v>33</v>
      </c>
      <c r="P991" s="1" t="s">
        <v>124</v>
      </c>
      <c r="Q991" s="1" t="s">
        <v>35</v>
      </c>
      <c r="R991" s="1" t="s">
        <v>36</v>
      </c>
      <c r="S991" s="1" t="s">
        <v>2007</v>
      </c>
      <c r="T991" s="1" t="s">
        <v>37</v>
      </c>
      <c r="U991" s="1" t="s">
        <v>38</v>
      </c>
      <c r="V991" s="1" t="s">
        <v>39</v>
      </c>
    </row>
    <row r="992" spans="1:22" x14ac:dyDescent="0.2">
      <c r="A992" s="7">
        <v>121.75</v>
      </c>
      <c r="B992" s="1" t="s">
        <v>20</v>
      </c>
      <c r="C992" s="1" t="s">
        <v>21</v>
      </c>
      <c r="D992" s="1" t="s">
        <v>120</v>
      </c>
      <c r="E992" s="1" t="s">
        <v>23</v>
      </c>
      <c r="F992" s="1" t="s">
        <v>1923</v>
      </c>
      <c r="G992" s="1" t="s">
        <v>25</v>
      </c>
      <c r="I992" s="1" t="s">
        <v>2009</v>
      </c>
      <c r="J992" s="1" t="s">
        <v>28</v>
      </c>
      <c r="K992" s="1" t="s">
        <v>2007</v>
      </c>
      <c r="L992" s="1" t="s">
        <v>1870</v>
      </c>
      <c r="M992" s="1" t="s">
        <v>2010</v>
      </c>
      <c r="N992" s="1" t="s">
        <v>1091</v>
      </c>
      <c r="O992" s="1" t="s">
        <v>33</v>
      </c>
      <c r="P992" s="1" t="s">
        <v>124</v>
      </c>
      <c r="Q992" s="1" t="s">
        <v>35</v>
      </c>
      <c r="R992" s="1" t="s">
        <v>36</v>
      </c>
      <c r="S992" s="1" t="s">
        <v>2007</v>
      </c>
      <c r="T992" s="1" t="s">
        <v>37</v>
      </c>
      <c r="U992" s="1" t="s">
        <v>38</v>
      </c>
      <c r="V992" s="1" t="s">
        <v>39</v>
      </c>
    </row>
    <row r="993" spans="1:22" x14ac:dyDescent="0.2">
      <c r="A993" s="7">
        <v>121.75</v>
      </c>
      <c r="B993" s="1" t="s">
        <v>20</v>
      </c>
      <c r="C993" s="1" t="s">
        <v>21</v>
      </c>
      <c r="D993" s="1" t="s">
        <v>120</v>
      </c>
      <c r="E993" s="1" t="s">
        <v>23</v>
      </c>
      <c r="F993" s="1" t="s">
        <v>1929</v>
      </c>
      <c r="G993" s="1" t="s">
        <v>25</v>
      </c>
      <c r="I993" s="1" t="s">
        <v>2011</v>
      </c>
      <c r="J993" s="1" t="s">
        <v>28</v>
      </c>
      <c r="K993" s="1" t="s">
        <v>2012</v>
      </c>
      <c r="L993" s="1" t="s">
        <v>1873</v>
      </c>
      <c r="M993" s="1" t="s">
        <v>2013</v>
      </c>
      <c r="N993" s="1" t="s">
        <v>1091</v>
      </c>
      <c r="O993" s="1" t="s">
        <v>33</v>
      </c>
      <c r="P993" s="1" t="s">
        <v>124</v>
      </c>
      <c r="Q993" s="1" t="s">
        <v>35</v>
      </c>
      <c r="R993" s="1" t="s">
        <v>36</v>
      </c>
      <c r="S993" s="1" t="s">
        <v>2012</v>
      </c>
      <c r="T993" s="1" t="s">
        <v>37</v>
      </c>
      <c r="U993" s="1" t="s">
        <v>38</v>
      </c>
      <c r="V993" s="1" t="s">
        <v>39</v>
      </c>
    </row>
    <row r="994" spans="1:22" x14ac:dyDescent="0.2">
      <c r="A994" s="7">
        <v>121.75</v>
      </c>
      <c r="B994" s="1" t="s">
        <v>20</v>
      </c>
      <c r="C994" s="1" t="s">
        <v>21</v>
      </c>
      <c r="D994" s="1" t="s">
        <v>120</v>
      </c>
      <c r="E994" s="1" t="s">
        <v>23</v>
      </c>
      <c r="F994" s="1" t="s">
        <v>1929</v>
      </c>
      <c r="G994" s="1" t="s">
        <v>25</v>
      </c>
      <c r="I994" s="1" t="s">
        <v>2014</v>
      </c>
      <c r="J994" s="1" t="s">
        <v>28</v>
      </c>
      <c r="K994" s="1" t="s">
        <v>2012</v>
      </c>
      <c r="L994" s="1" t="s">
        <v>1873</v>
      </c>
      <c r="M994" s="1" t="s">
        <v>2015</v>
      </c>
      <c r="N994" s="1" t="s">
        <v>1091</v>
      </c>
      <c r="O994" s="1" t="s">
        <v>33</v>
      </c>
      <c r="P994" s="1" t="s">
        <v>124</v>
      </c>
      <c r="Q994" s="1" t="s">
        <v>35</v>
      </c>
      <c r="R994" s="1" t="s">
        <v>193</v>
      </c>
      <c r="S994" s="1" t="s">
        <v>2012</v>
      </c>
      <c r="T994" s="1" t="s">
        <v>37</v>
      </c>
      <c r="U994" s="1" t="s">
        <v>38</v>
      </c>
      <c r="V994" s="1" t="s">
        <v>39</v>
      </c>
    </row>
    <row r="995" spans="1:22" x14ac:dyDescent="0.2">
      <c r="A995" s="7">
        <v>121.75</v>
      </c>
      <c r="B995" s="1" t="s">
        <v>20</v>
      </c>
      <c r="C995" s="1" t="s">
        <v>21</v>
      </c>
      <c r="D995" s="1" t="s">
        <v>120</v>
      </c>
      <c r="E995" s="1" t="s">
        <v>23</v>
      </c>
      <c r="F995" s="1" t="s">
        <v>1961</v>
      </c>
      <c r="G995" s="1" t="s">
        <v>25</v>
      </c>
      <c r="I995" s="1" t="s">
        <v>2016</v>
      </c>
      <c r="J995" s="1" t="s">
        <v>28</v>
      </c>
      <c r="K995" s="1" t="s">
        <v>2017</v>
      </c>
      <c r="L995" s="1" t="s">
        <v>2018</v>
      </c>
      <c r="M995" s="1" t="s">
        <v>2019</v>
      </c>
      <c r="N995" s="1" t="s">
        <v>1091</v>
      </c>
      <c r="O995" s="1" t="s">
        <v>33</v>
      </c>
      <c r="P995" s="1" t="s">
        <v>124</v>
      </c>
      <c r="Q995" s="1" t="s">
        <v>35</v>
      </c>
      <c r="R995" s="1" t="s">
        <v>193</v>
      </c>
      <c r="S995" s="1" t="s">
        <v>2017</v>
      </c>
      <c r="T995" s="1" t="s">
        <v>37</v>
      </c>
      <c r="U995" s="1" t="s">
        <v>38</v>
      </c>
      <c r="V995" s="1" t="s">
        <v>39</v>
      </c>
    </row>
    <row r="996" spans="1:22" x14ac:dyDescent="0.2">
      <c r="A996" s="7">
        <v>121.75</v>
      </c>
      <c r="B996" s="1" t="s">
        <v>20</v>
      </c>
      <c r="C996" s="1" t="s">
        <v>21</v>
      </c>
      <c r="D996" s="1" t="s">
        <v>120</v>
      </c>
      <c r="E996" s="1" t="s">
        <v>23</v>
      </c>
      <c r="F996" s="1" t="s">
        <v>1961</v>
      </c>
      <c r="G996" s="1" t="s">
        <v>25</v>
      </c>
      <c r="I996" s="1" t="s">
        <v>2020</v>
      </c>
      <c r="J996" s="1" t="s">
        <v>28</v>
      </c>
      <c r="K996" s="1" t="s">
        <v>2017</v>
      </c>
      <c r="L996" s="1" t="s">
        <v>2018</v>
      </c>
      <c r="M996" s="1" t="s">
        <v>2021</v>
      </c>
      <c r="N996" s="1" t="s">
        <v>1091</v>
      </c>
      <c r="O996" s="1" t="s">
        <v>33</v>
      </c>
      <c r="P996" s="1" t="s">
        <v>124</v>
      </c>
      <c r="Q996" s="1" t="s">
        <v>35</v>
      </c>
      <c r="R996" s="1" t="s">
        <v>36</v>
      </c>
      <c r="S996" s="1" t="s">
        <v>2017</v>
      </c>
      <c r="T996" s="1" t="s">
        <v>37</v>
      </c>
      <c r="U996" s="1" t="s">
        <v>38</v>
      </c>
      <c r="V996" s="1" t="s">
        <v>39</v>
      </c>
    </row>
    <row r="997" spans="1:22" x14ac:dyDescent="0.2">
      <c r="A997" s="7">
        <v>0</v>
      </c>
      <c r="B997" s="1" t="s">
        <v>20</v>
      </c>
      <c r="D997" s="1" t="s">
        <v>120</v>
      </c>
      <c r="G997" s="1" t="s">
        <v>25</v>
      </c>
      <c r="I997" s="1" t="s">
        <v>2022</v>
      </c>
      <c r="K997" s="1" t="s">
        <v>2017</v>
      </c>
      <c r="L997" s="1" t="s">
        <v>2017</v>
      </c>
      <c r="N997" s="1" t="s">
        <v>32</v>
      </c>
      <c r="R997" s="1" t="s">
        <v>81</v>
      </c>
      <c r="S997" s="1" t="s">
        <v>2017</v>
      </c>
      <c r="V997" s="1" t="s">
        <v>39</v>
      </c>
    </row>
    <row r="998" spans="1:22" x14ac:dyDescent="0.2">
      <c r="A998" s="7">
        <v>100</v>
      </c>
      <c r="B998" s="1" t="s">
        <v>20</v>
      </c>
      <c r="C998" s="1" t="s">
        <v>1362</v>
      </c>
      <c r="D998" s="1" t="s">
        <v>43</v>
      </c>
      <c r="E998" s="1" t="s">
        <v>1363</v>
      </c>
      <c r="F998" s="1" t="s">
        <v>2018</v>
      </c>
      <c r="G998" s="1" t="s">
        <v>25</v>
      </c>
      <c r="I998" s="1" t="s">
        <v>2023</v>
      </c>
      <c r="J998" s="1" t="s">
        <v>28</v>
      </c>
      <c r="K998" s="1" t="s">
        <v>2017</v>
      </c>
      <c r="L998" s="1" t="s">
        <v>1961</v>
      </c>
      <c r="M998" s="1" t="s">
        <v>2024</v>
      </c>
      <c r="N998" s="1" t="s">
        <v>32</v>
      </c>
      <c r="O998" s="1" t="s">
        <v>33</v>
      </c>
      <c r="P998" s="1" t="s">
        <v>1367</v>
      </c>
      <c r="R998" s="1" t="s">
        <v>81</v>
      </c>
      <c r="S998" s="1" t="s">
        <v>2017</v>
      </c>
      <c r="T998" s="1" t="s">
        <v>1368</v>
      </c>
      <c r="U998" s="1" t="s">
        <v>3322</v>
      </c>
      <c r="V998" s="1" t="s">
        <v>39</v>
      </c>
    </row>
    <row r="999" spans="1:22" x14ac:dyDescent="0.2">
      <c r="A999" s="7">
        <v>100</v>
      </c>
      <c r="B999" s="1" t="s">
        <v>20</v>
      </c>
      <c r="C999" s="1" t="s">
        <v>1362</v>
      </c>
      <c r="D999" s="1" t="s">
        <v>43</v>
      </c>
      <c r="E999" s="1" t="s">
        <v>1363</v>
      </c>
      <c r="F999" s="1" t="s">
        <v>2018</v>
      </c>
      <c r="G999" s="1" t="s">
        <v>25</v>
      </c>
      <c r="I999" s="1" t="s">
        <v>2025</v>
      </c>
      <c r="J999" s="1" t="s">
        <v>28</v>
      </c>
      <c r="K999" s="1" t="s">
        <v>2017</v>
      </c>
      <c r="L999" s="1" t="s">
        <v>1961</v>
      </c>
      <c r="M999" s="1" t="s">
        <v>2026</v>
      </c>
      <c r="N999" s="1" t="s">
        <v>32</v>
      </c>
      <c r="O999" s="1" t="s">
        <v>33</v>
      </c>
      <c r="P999" s="1" t="s">
        <v>1367</v>
      </c>
      <c r="R999" s="1" t="s">
        <v>81</v>
      </c>
      <c r="S999" s="1" t="s">
        <v>2017</v>
      </c>
      <c r="T999" s="1" t="s">
        <v>1368</v>
      </c>
      <c r="U999" s="1" t="s">
        <v>3322</v>
      </c>
      <c r="V999" s="1" t="s">
        <v>39</v>
      </c>
    </row>
    <row r="1000" spans="1:22" x14ac:dyDescent="0.2">
      <c r="A1000" s="7">
        <v>0</v>
      </c>
      <c r="B1000" s="1" t="s">
        <v>20</v>
      </c>
      <c r="D1000" s="1" t="s">
        <v>120</v>
      </c>
      <c r="G1000" s="1" t="s">
        <v>25</v>
      </c>
      <c r="I1000" s="1" t="s">
        <v>2027</v>
      </c>
      <c r="K1000" s="1" t="s">
        <v>2017</v>
      </c>
      <c r="L1000" s="1" t="s">
        <v>2017</v>
      </c>
      <c r="N1000" s="1" t="s">
        <v>32</v>
      </c>
      <c r="R1000" s="1" t="s">
        <v>81</v>
      </c>
      <c r="S1000" s="1" t="s">
        <v>2017</v>
      </c>
      <c r="V1000" s="1" t="s">
        <v>39</v>
      </c>
    </row>
    <row r="1001" spans="1:22" x14ac:dyDescent="0.2">
      <c r="A1001" s="7">
        <v>100</v>
      </c>
      <c r="B1001" s="1" t="s">
        <v>20</v>
      </c>
      <c r="D1001" s="1" t="s">
        <v>1752</v>
      </c>
      <c r="E1001" s="1" t="s">
        <v>2028</v>
      </c>
      <c r="F1001" s="1" t="s">
        <v>1980</v>
      </c>
      <c r="G1001" s="1" t="s">
        <v>25</v>
      </c>
      <c r="I1001" s="1" t="s">
        <v>2029</v>
      </c>
      <c r="J1001" s="1" t="s">
        <v>28</v>
      </c>
      <c r="K1001" s="1" t="s">
        <v>2017</v>
      </c>
      <c r="L1001" s="1" t="s">
        <v>2018</v>
      </c>
      <c r="M1001" s="1" t="s">
        <v>2030</v>
      </c>
      <c r="N1001" s="1" t="s">
        <v>32</v>
      </c>
      <c r="O1001" s="1" t="s">
        <v>33</v>
      </c>
      <c r="P1001" s="1" t="s">
        <v>124</v>
      </c>
      <c r="R1001" s="1" t="s">
        <v>81</v>
      </c>
      <c r="S1001" s="1" t="s">
        <v>2017</v>
      </c>
      <c r="T1001" s="1" t="s">
        <v>2031</v>
      </c>
      <c r="U1001" s="1" t="s">
        <v>2032</v>
      </c>
      <c r="V1001" s="1" t="s">
        <v>39</v>
      </c>
    </row>
    <row r="1002" spans="1:22" x14ac:dyDescent="0.2">
      <c r="A1002" s="7">
        <v>0</v>
      </c>
      <c r="B1002" s="1" t="s">
        <v>20</v>
      </c>
      <c r="D1002" s="1" t="s">
        <v>120</v>
      </c>
      <c r="G1002" s="1" t="s">
        <v>25</v>
      </c>
      <c r="I1002" s="1" t="s">
        <v>2033</v>
      </c>
      <c r="K1002" s="1" t="s">
        <v>2017</v>
      </c>
      <c r="L1002" s="1" t="s">
        <v>2017</v>
      </c>
      <c r="N1002" s="1" t="s">
        <v>32</v>
      </c>
      <c r="R1002" s="1" t="s">
        <v>81</v>
      </c>
      <c r="S1002" s="1" t="s">
        <v>2017</v>
      </c>
      <c r="V1002" s="1" t="s">
        <v>39</v>
      </c>
    </row>
    <row r="1003" spans="1:22" x14ac:dyDescent="0.2">
      <c r="A1003" s="7">
        <v>0</v>
      </c>
      <c r="B1003" s="1" t="s">
        <v>20</v>
      </c>
      <c r="D1003" s="1" t="s">
        <v>120</v>
      </c>
      <c r="G1003" s="1" t="s">
        <v>25</v>
      </c>
      <c r="I1003" s="1" t="s">
        <v>2034</v>
      </c>
      <c r="K1003" s="1" t="s">
        <v>2017</v>
      </c>
      <c r="L1003" s="1" t="s">
        <v>2017</v>
      </c>
      <c r="N1003" s="1" t="s">
        <v>1091</v>
      </c>
      <c r="R1003" s="1" t="s">
        <v>81</v>
      </c>
      <c r="S1003" s="1" t="s">
        <v>2017</v>
      </c>
      <c r="V1003" s="1" t="s">
        <v>39</v>
      </c>
    </row>
    <row r="1004" spans="1:22" x14ac:dyDescent="0.2">
      <c r="A1004" s="7">
        <v>0</v>
      </c>
      <c r="B1004" s="1" t="s">
        <v>20</v>
      </c>
      <c r="D1004" s="1" t="s">
        <v>120</v>
      </c>
      <c r="G1004" s="1" t="s">
        <v>25</v>
      </c>
      <c r="I1004" s="1" t="s">
        <v>2035</v>
      </c>
      <c r="K1004" s="1" t="s">
        <v>2017</v>
      </c>
      <c r="L1004" s="1" t="s">
        <v>2017</v>
      </c>
      <c r="N1004" s="1" t="s">
        <v>1091</v>
      </c>
      <c r="R1004" s="1" t="s">
        <v>81</v>
      </c>
      <c r="S1004" s="1" t="s">
        <v>2017</v>
      </c>
      <c r="V1004" s="1" t="s">
        <v>39</v>
      </c>
    </row>
    <row r="1005" spans="1:22" x14ac:dyDescent="0.2">
      <c r="A1005" s="7">
        <v>0</v>
      </c>
      <c r="B1005" s="1" t="s">
        <v>20</v>
      </c>
      <c r="D1005" s="1" t="s">
        <v>120</v>
      </c>
      <c r="G1005" s="1" t="s">
        <v>25</v>
      </c>
      <c r="I1005" s="1" t="s">
        <v>2036</v>
      </c>
      <c r="K1005" s="1" t="s">
        <v>2017</v>
      </c>
      <c r="L1005" s="1" t="s">
        <v>2017</v>
      </c>
      <c r="N1005" s="1" t="s">
        <v>1091</v>
      </c>
      <c r="R1005" s="1" t="s">
        <v>81</v>
      </c>
      <c r="S1005" s="1" t="s">
        <v>2017</v>
      </c>
      <c r="V1005" s="1" t="s">
        <v>39</v>
      </c>
    </row>
    <row r="1006" spans="1:22" x14ac:dyDescent="0.2">
      <c r="A1006" s="7">
        <v>0</v>
      </c>
      <c r="B1006" s="1" t="s">
        <v>20</v>
      </c>
      <c r="D1006" s="1" t="s">
        <v>120</v>
      </c>
      <c r="G1006" s="1" t="s">
        <v>25</v>
      </c>
      <c r="I1006" s="1" t="s">
        <v>2037</v>
      </c>
      <c r="K1006" s="1" t="s">
        <v>2017</v>
      </c>
      <c r="L1006" s="1" t="s">
        <v>2017</v>
      </c>
      <c r="N1006" s="1" t="s">
        <v>1091</v>
      </c>
      <c r="R1006" s="1" t="s">
        <v>81</v>
      </c>
      <c r="S1006" s="1" t="s">
        <v>2017</v>
      </c>
      <c r="V1006" s="1" t="s">
        <v>39</v>
      </c>
    </row>
    <row r="1007" spans="1:22" x14ac:dyDescent="0.2">
      <c r="A1007" s="7">
        <v>100</v>
      </c>
      <c r="B1007" s="1" t="s">
        <v>20</v>
      </c>
      <c r="C1007" s="1" t="s">
        <v>1362</v>
      </c>
      <c r="D1007" s="1" t="s">
        <v>120</v>
      </c>
      <c r="E1007" s="1" t="s">
        <v>1363</v>
      </c>
      <c r="F1007" s="1" t="s">
        <v>2018</v>
      </c>
      <c r="G1007" s="1" t="s">
        <v>25</v>
      </c>
      <c r="I1007" s="1" t="s">
        <v>2038</v>
      </c>
      <c r="J1007" s="1" t="s">
        <v>28</v>
      </c>
      <c r="K1007" s="1" t="s">
        <v>2017</v>
      </c>
      <c r="L1007" s="1" t="s">
        <v>1961</v>
      </c>
      <c r="M1007" s="1" t="s">
        <v>2039</v>
      </c>
      <c r="N1007" s="1" t="s">
        <v>1091</v>
      </c>
      <c r="P1007" s="1" t="s">
        <v>1367</v>
      </c>
      <c r="R1007" s="1" t="s">
        <v>49</v>
      </c>
      <c r="S1007" s="1" t="s">
        <v>2017</v>
      </c>
      <c r="T1007" s="1" t="s">
        <v>1368</v>
      </c>
      <c r="U1007" s="1" t="s">
        <v>3322</v>
      </c>
      <c r="V1007" s="1" t="s">
        <v>39</v>
      </c>
    </row>
    <row r="1008" spans="1:22" x14ac:dyDescent="0.2">
      <c r="A1008" s="7">
        <v>121.75</v>
      </c>
      <c r="B1008" s="1" t="s">
        <v>20</v>
      </c>
      <c r="C1008" s="1" t="s">
        <v>21</v>
      </c>
      <c r="D1008" s="1" t="s">
        <v>120</v>
      </c>
      <c r="E1008" s="1" t="s">
        <v>23</v>
      </c>
      <c r="F1008" s="1" t="s">
        <v>1968</v>
      </c>
      <c r="G1008" s="1" t="s">
        <v>25</v>
      </c>
      <c r="I1008" s="1" t="s">
        <v>2040</v>
      </c>
      <c r="J1008" s="1" t="s">
        <v>28</v>
      </c>
      <c r="K1008" s="1" t="s">
        <v>2041</v>
      </c>
      <c r="L1008" s="1" t="s">
        <v>2042</v>
      </c>
      <c r="M1008" s="1" t="s">
        <v>2043</v>
      </c>
      <c r="N1008" s="1" t="s">
        <v>1091</v>
      </c>
      <c r="O1008" s="1" t="s">
        <v>33</v>
      </c>
      <c r="P1008" s="1" t="s">
        <v>124</v>
      </c>
      <c r="Q1008" s="1" t="s">
        <v>35</v>
      </c>
      <c r="R1008" s="1" t="s">
        <v>36</v>
      </c>
      <c r="S1008" s="1" t="s">
        <v>2041</v>
      </c>
      <c r="T1008" s="1" t="s">
        <v>37</v>
      </c>
      <c r="U1008" s="1" t="s">
        <v>38</v>
      </c>
      <c r="V1008" s="1" t="s">
        <v>39</v>
      </c>
    </row>
    <row r="1009" spans="1:22" x14ac:dyDescent="0.2">
      <c r="A1009" s="7">
        <v>198.18</v>
      </c>
      <c r="B1009" s="1" t="s">
        <v>20</v>
      </c>
      <c r="C1009" s="1" t="s">
        <v>1362</v>
      </c>
      <c r="D1009" s="1" t="s">
        <v>22</v>
      </c>
      <c r="E1009" s="1" t="s">
        <v>1363</v>
      </c>
      <c r="F1009" s="1" t="s">
        <v>2018</v>
      </c>
      <c r="G1009" s="1" t="s">
        <v>25</v>
      </c>
      <c r="H1009" s="1" t="s">
        <v>26</v>
      </c>
      <c r="I1009" s="1" t="s">
        <v>2044</v>
      </c>
      <c r="J1009" s="1" t="s">
        <v>28</v>
      </c>
      <c r="K1009" s="1" t="s">
        <v>2017</v>
      </c>
      <c r="L1009" s="1" t="s">
        <v>1889</v>
      </c>
      <c r="M1009" s="1" t="s">
        <v>2045</v>
      </c>
      <c r="N1009" s="1" t="s">
        <v>1091</v>
      </c>
      <c r="P1009" s="1" t="s">
        <v>1367</v>
      </c>
      <c r="Q1009" s="1" t="s">
        <v>35</v>
      </c>
      <c r="R1009" s="1" t="s">
        <v>81</v>
      </c>
      <c r="S1009" s="1" t="s">
        <v>2017</v>
      </c>
      <c r="T1009" s="1" t="s">
        <v>1368</v>
      </c>
      <c r="U1009" s="1" t="s">
        <v>3322</v>
      </c>
      <c r="V1009" s="1" t="s">
        <v>39</v>
      </c>
    </row>
    <row r="1010" spans="1:22" x14ac:dyDescent="0.2">
      <c r="A1010" s="7">
        <v>0</v>
      </c>
      <c r="B1010" s="1" t="s">
        <v>20</v>
      </c>
      <c r="D1010" s="1" t="s">
        <v>120</v>
      </c>
      <c r="G1010" s="1" t="s">
        <v>25</v>
      </c>
      <c r="I1010" s="1" t="s">
        <v>2046</v>
      </c>
      <c r="K1010" s="1" t="s">
        <v>2041</v>
      </c>
      <c r="L1010" s="1" t="s">
        <v>2041</v>
      </c>
      <c r="N1010" s="1" t="s">
        <v>1091</v>
      </c>
      <c r="R1010" s="1" t="s">
        <v>1516</v>
      </c>
      <c r="S1010" s="1" t="s">
        <v>2041</v>
      </c>
      <c r="V1010" s="1" t="s">
        <v>39</v>
      </c>
    </row>
    <row r="1011" spans="1:22" x14ac:dyDescent="0.2">
      <c r="A1011" s="7">
        <v>0</v>
      </c>
      <c r="B1011" s="1" t="s">
        <v>20</v>
      </c>
      <c r="D1011" s="1" t="s">
        <v>120</v>
      </c>
      <c r="G1011" s="1" t="s">
        <v>25</v>
      </c>
      <c r="I1011" s="1" t="s">
        <v>2047</v>
      </c>
      <c r="K1011" s="1" t="s">
        <v>2041</v>
      </c>
      <c r="L1011" s="1" t="s">
        <v>2041</v>
      </c>
      <c r="N1011" s="1" t="s">
        <v>32</v>
      </c>
      <c r="R1011" s="1" t="s">
        <v>81</v>
      </c>
      <c r="S1011" s="1" t="s">
        <v>2041</v>
      </c>
      <c r="V1011" s="1" t="s">
        <v>39</v>
      </c>
    </row>
    <row r="1012" spans="1:22" x14ac:dyDescent="0.2">
      <c r="A1012" s="7">
        <v>0</v>
      </c>
      <c r="B1012" s="1" t="s">
        <v>20</v>
      </c>
      <c r="D1012" s="1" t="s">
        <v>120</v>
      </c>
      <c r="G1012" s="1" t="s">
        <v>25</v>
      </c>
      <c r="I1012" s="1" t="s">
        <v>2048</v>
      </c>
      <c r="K1012" s="1" t="s">
        <v>2041</v>
      </c>
      <c r="L1012" s="1" t="s">
        <v>2041</v>
      </c>
      <c r="N1012" s="1" t="s">
        <v>32</v>
      </c>
      <c r="R1012" s="1" t="s">
        <v>81</v>
      </c>
      <c r="S1012" s="1" t="s">
        <v>2041</v>
      </c>
      <c r="V1012" s="1" t="s">
        <v>39</v>
      </c>
    </row>
    <row r="1013" spans="1:22" x14ac:dyDescent="0.2">
      <c r="A1013" s="7">
        <v>0</v>
      </c>
      <c r="B1013" s="1" t="s">
        <v>20</v>
      </c>
      <c r="D1013" s="1" t="s">
        <v>120</v>
      </c>
      <c r="G1013" s="1" t="s">
        <v>25</v>
      </c>
      <c r="I1013" s="1" t="s">
        <v>2049</v>
      </c>
      <c r="K1013" s="1" t="s">
        <v>2041</v>
      </c>
      <c r="L1013" s="1" t="s">
        <v>2041</v>
      </c>
      <c r="N1013" s="1" t="s">
        <v>32</v>
      </c>
      <c r="R1013" s="1" t="s">
        <v>81</v>
      </c>
      <c r="S1013" s="1" t="s">
        <v>2041</v>
      </c>
      <c r="V1013" s="1" t="s">
        <v>39</v>
      </c>
    </row>
    <row r="1014" spans="1:22" x14ac:dyDescent="0.2">
      <c r="A1014" s="7">
        <v>0</v>
      </c>
      <c r="B1014" s="1" t="s">
        <v>20</v>
      </c>
      <c r="D1014" s="1" t="s">
        <v>120</v>
      </c>
      <c r="G1014" s="1" t="s">
        <v>25</v>
      </c>
      <c r="I1014" s="1" t="s">
        <v>2050</v>
      </c>
      <c r="K1014" s="1" t="s">
        <v>2041</v>
      </c>
      <c r="L1014" s="1" t="s">
        <v>2041</v>
      </c>
      <c r="N1014" s="1" t="s">
        <v>32</v>
      </c>
      <c r="R1014" s="1" t="s">
        <v>81</v>
      </c>
      <c r="S1014" s="1" t="s">
        <v>2041</v>
      </c>
      <c r="V1014" s="1" t="s">
        <v>39</v>
      </c>
    </row>
    <row r="1015" spans="1:22" x14ac:dyDescent="0.2">
      <c r="A1015" s="7">
        <v>0</v>
      </c>
      <c r="B1015" s="1" t="s">
        <v>20</v>
      </c>
      <c r="D1015" s="1" t="s">
        <v>120</v>
      </c>
      <c r="G1015" s="1" t="s">
        <v>25</v>
      </c>
      <c r="I1015" s="1" t="s">
        <v>2051</v>
      </c>
      <c r="K1015" s="1" t="s">
        <v>2041</v>
      </c>
      <c r="L1015" s="1" t="s">
        <v>2041</v>
      </c>
      <c r="N1015" s="1" t="s">
        <v>32</v>
      </c>
      <c r="R1015" s="1" t="s">
        <v>81</v>
      </c>
      <c r="S1015" s="1" t="s">
        <v>2041</v>
      </c>
      <c r="V1015" s="1" t="s">
        <v>39</v>
      </c>
    </row>
    <row r="1016" spans="1:22" x14ac:dyDescent="0.2">
      <c r="A1016" s="7">
        <v>0</v>
      </c>
      <c r="B1016" s="1" t="s">
        <v>20</v>
      </c>
      <c r="D1016" s="1" t="s">
        <v>120</v>
      </c>
      <c r="G1016" s="1" t="s">
        <v>25</v>
      </c>
      <c r="I1016" s="1" t="s">
        <v>2052</v>
      </c>
      <c r="K1016" s="1" t="s">
        <v>2041</v>
      </c>
      <c r="L1016" s="1" t="s">
        <v>2041</v>
      </c>
      <c r="N1016" s="1" t="s">
        <v>32</v>
      </c>
      <c r="R1016" s="1" t="s">
        <v>81</v>
      </c>
      <c r="S1016" s="1" t="s">
        <v>2041</v>
      </c>
      <c r="V1016" s="1" t="s">
        <v>39</v>
      </c>
    </row>
    <row r="1017" spans="1:22" x14ac:dyDescent="0.2">
      <c r="A1017" s="7">
        <v>0</v>
      </c>
      <c r="B1017" s="1" t="s">
        <v>20</v>
      </c>
      <c r="D1017" s="1" t="s">
        <v>120</v>
      </c>
      <c r="G1017" s="1" t="s">
        <v>25</v>
      </c>
      <c r="I1017" s="1" t="s">
        <v>2053</v>
      </c>
      <c r="K1017" s="1" t="s">
        <v>2041</v>
      </c>
      <c r="L1017" s="1" t="s">
        <v>2041</v>
      </c>
      <c r="N1017" s="1" t="s">
        <v>32</v>
      </c>
      <c r="R1017" s="1" t="s">
        <v>81</v>
      </c>
      <c r="S1017" s="1" t="s">
        <v>2041</v>
      </c>
      <c r="V1017" s="1" t="s">
        <v>39</v>
      </c>
    </row>
    <row r="1018" spans="1:22" x14ac:dyDescent="0.2">
      <c r="A1018" s="7">
        <v>0</v>
      </c>
      <c r="B1018" s="1" t="s">
        <v>20</v>
      </c>
      <c r="D1018" s="1" t="s">
        <v>120</v>
      </c>
      <c r="G1018" s="1" t="s">
        <v>25</v>
      </c>
      <c r="I1018" s="1" t="s">
        <v>2054</v>
      </c>
      <c r="K1018" s="1" t="s">
        <v>2041</v>
      </c>
      <c r="L1018" s="1" t="s">
        <v>2041</v>
      </c>
      <c r="N1018" s="1" t="s">
        <v>32</v>
      </c>
      <c r="R1018" s="1" t="s">
        <v>81</v>
      </c>
      <c r="S1018" s="1" t="s">
        <v>2041</v>
      </c>
      <c r="V1018" s="1" t="s">
        <v>39</v>
      </c>
    </row>
    <row r="1019" spans="1:22" x14ac:dyDescent="0.2">
      <c r="A1019" s="7">
        <v>0</v>
      </c>
      <c r="B1019" s="1" t="s">
        <v>20</v>
      </c>
      <c r="D1019" s="1" t="s">
        <v>120</v>
      </c>
      <c r="G1019" s="1" t="s">
        <v>25</v>
      </c>
      <c r="I1019" s="1" t="s">
        <v>2055</v>
      </c>
      <c r="K1019" s="1" t="s">
        <v>2041</v>
      </c>
      <c r="L1019" s="1" t="s">
        <v>2041</v>
      </c>
      <c r="N1019" s="1" t="s">
        <v>32</v>
      </c>
      <c r="R1019" s="1" t="s">
        <v>81</v>
      </c>
      <c r="S1019" s="1" t="s">
        <v>2041</v>
      </c>
      <c r="V1019" s="1" t="s">
        <v>39</v>
      </c>
    </row>
    <row r="1020" spans="1:22" x14ac:dyDescent="0.2">
      <c r="A1020" s="7">
        <v>0</v>
      </c>
      <c r="B1020" s="1" t="s">
        <v>20</v>
      </c>
      <c r="D1020" s="1" t="s">
        <v>120</v>
      </c>
      <c r="G1020" s="1" t="s">
        <v>25</v>
      </c>
      <c r="I1020" s="1" t="s">
        <v>2056</v>
      </c>
      <c r="K1020" s="1" t="s">
        <v>2041</v>
      </c>
      <c r="L1020" s="1" t="s">
        <v>2041</v>
      </c>
      <c r="N1020" s="1" t="s">
        <v>32</v>
      </c>
      <c r="R1020" s="1" t="s">
        <v>81</v>
      </c>
      <c r="S1020" s="1" t="s">
        <v>2041</v>
      </c>
      <c r="V1020" s="1" t="s">
        <v>39</v>
      </c>
    </row>
    <row r="1021" spans="1:22" x14ac:dyDescent="0.2">
      <c r="A1021" s="7">
        <v>0</v>
      </c>
      <c r="B1021" s="1" t="s">
        <v>20</v>
      </c>
      <c r="D1021" s="1" t="s">
        <v>120</v>
      </c>
      <c r="G1021" s="1" t="s">
        <v>25</v>
      </c>
      <c r="I1021" s="1" t="s">
        <v>2057</v>
      </c>
      <c r="K1021" s="1" t="s">
        <v>2041</v>
      </c>
      <c r="L1021" s="1" t="s">
        <v>2041</v>
      </c>
      <c r="N1021" s="1" t="s">
        <v>32</v>
      </c>
      <c r="R1021" s="1" t="s">
        <v>81</v>
      </c>
      <c r="S1021" s="1" t="s">
        <v>2041</v>
      </c>
      <c r="V1021" s="1" t="s">
        <v>39</v>
      </c>
    </row>
    <row r="1022" spans="1:22" x14ac:dyDescent="0.2">
      <c r="A1022" s="7">
        <v>0</v>
      </c>
      <c r="B1022" s="1" t="s">
        <v>20</v>
      </c>
      <c r="D1022" s="1" t="s">
        <v>120</v>
      </c>
      <c r="G1022" s="1" t="s">
        <v>25</v>
      </c>
      <c r="I1022" s="1" t="s">
        <v>2058</v>
      </c>
      <c r="K1022" s="1" t="s">
        <v>2041</v>
      </c>
      <c r="L1022" s="1" t="s">
        <v>2041</v>
      </c>
      <c r="N1022" s="1" t="s">
        <v>32</v>
      </c>
      <c r="R1022" s="1" t="s">
        <v>81</v>
      </c>
      <c r="S1022" s="1" t="s">
        <v>2041</v>
      </c>
      <c r="V1022" s="1" t="s">
        <v>39</v>
      </c>
    </row>
    <row r="1023" spans="1:22" x14ac:dyDescent="0.2">
      <c r="A1023" s="7">
        <v>0</v>
      </c>
      <c r="B1023" s="1" t="s">
        <v>20</v>
      </c>
      <c r="D1023" s="1" t="s">
        <v>120</v>
      </c>
      <c r="G1023" s="1" t="s">
        <v>25</v>
      </c>
      <c r="I1023" s="1" t="s">
        <v>2059</v>
      </c>
      <c r="K1023" s="1" t="s">
        <v>2041</v>
      </c>
      <c r="L1023" s="1" t="s">
        <v>2041</v>
      </c>
      <c r="N1023" s="1" t="s">
        <v>32</v>
      </c>
      <c r="R1023" s="1" t="s">
        <v>81</v>
      </c>
      <c r="S1023" s="1" t="s">
        <v>2041</v>
      </c>
      <c r="V1023" s="1" t="s">
        <v>39</v>
      </c>
    </row>
    <row r="1024" spans="1:22" x14ac:dyDescent="0.2">
      <c r="A1024" s="7">
        <v>0</v>
      </c>
      <c r="B1024" s="1" t="s">
        <v>20</v>
      </c>
      <c r="D1024" s="1" t="s">
        <v>120</v>
      </c>
      <c r="G1024" s="1" t="s">
        <v>25</v>
      </c>
      <c r="I1024" s="1" t="s">
        <v>2060</v>
      </c>
      <c r="K1024" s="1" t="s">
        <v>2041</v>
      </c>
      <c r="L1024" s="1" t="s">
        <v>2041</v>
      </c>
      <c r="N1024" s="1" t="s">
        <v>32</v>
      </c>
      <c r="R1024" s="1" t="s">
        <v>81</v>
      </c>
      <c r="S1024" s="1" t="s">
        <v>2041</v>
      </c>
      <c r="V1024" s="1" t="s">
        <v>39</v>
      </c>
    </row>
    <row r="1025" spans="1:22" x14ac:dyDescent="0.2">
      <c r="A1025" s="7">
        <v>0</v>
      </c>
      <c r="B1025" s="1" t="s">
        <v>20</v>
      </c>
      <c r="D1025" s="1" t="s">
        <v>120</v>
      </c>
      <c r="G1025" s="1" t="s">
        <v>25</v>
      </c>
      <c r="I1025" s="1" t="s">
        <v>2061</v>
      </c>
      <c r="K1025" s="1" t="s">
        <v>2041</v>
      </c>
      <c r="L1025" s="1" t="s">
        <v>2041</v>
      </c>
      <c r="N1025" s="1" t="s">
        <v>32</v>
      </c>
      <c r="R1025" s="1" t="s">
        <v>81</v>
      </c>
      <c r="S1025" s="1" t="s">
        <v>2041</v>
      </c>
      <c r="V1025" s="1" t="s">
        <v>39</v>
      </c>
    </row>
    <row r="1026" spans="1:22" x14ac:dyDescent="0.2">
      <c r="A1026" s="7">
        <v>0</v>
      </c>
      <c r="B1026" s="1" t="s">
        <v>20</v>
      </c>
      <c r="D1026" s="1" t="s">
        <v>120</v>
      </c>
      <c r="G1026" s="1" t="s">
        <v>25</v>
      </c>
      <c r="I1026" s="1" t="s">
        <v>2062</v>
      </c>
      <c r="K1026" s="1" t="s">
        <v>2041</v>
      </c>
      <c r="L1026" s="1" t="s">
        <v>2041</v>
      </c>
      <c r="N1026" s="1" t="s">
        <v>1091</v>
      </c>
      <c r="R1026" s="1" t="s">
        <v>81</v>
      </c>
      <c r="S1026" s="1" t="s">
        <v>2041</v>
      </c>
      <c r="V1026" s="1" t="s">
        <v>39</v>
      </c>
    </row>
    <row r="1027" spans="1:22" x14ac:dyDescent="0.2">
      <c r="A1027" s="7">
        <v>0</v>
      </c>
      <c r="B1027" s="1" t="s">
        <v>20</v>
      </c>
      <c r="D1027" s="1" t="s">
        <v>120</v>
      </c>
      <c r="G1027" s="1" t="s">
        <v>25</v>
      </c>
      <c r="I1027" s="1" t="s">
        <v>2063</v>
      </c>
      <c r="K1027" s="1" t="s">
        <v>2041</v>
      </c>
      <c r="L1027" s="1" t="s">
        <v>2041</v>
      </c>
      <c r="N1027" s="1" t="s">
        <v>1091</v>
      </c>
      <c r="R1027" s="1" t="s">
        <v>81</v>
      </c>
      <c r="S1027" s="1" t="s">
        <v>2041</v>
      </c>
      <c r="V1027" s="1" t="s">
        <v>39</v>
      </c>
    </row>
    <row r="1028" spans="1:22" x14ac:dyDescent="0.2">
      <c r="A1028" s="7">
        <v>0</v>
      </c>
      <c r="B1028" s="1" t="s">
        <v>20</v>
      </c>
      <c r="D1028" s="1" t="s">
        <v>120</v>
      </c>
      <c r="G1028" s="1" t="s">
        <v>25</v>
      </c>
      <c r="I1028" s="1" t="s">
        <v>2064</v>
      </c>
      <c r="K1028" s="1" t="s">
        <v>2041</v>
      </c>
      <c r="L1028" s="1" t="s">
        <v>2041</v>
      </c>
      <c r="N1028" s="1" t="s">
        <v>1091</v>
      </c>
      <c r="R1028" s="1" t="s">
        <v>81</v>
      </c>
      <c r="S1028" s="1" t="s">
        <v>2041</v>
      </c>
      <c r="V1028" s="1" t="s">
        <v>39</v>
      </c>
    </row>
    <row r="1029" spans="1:22" x14ac:dyDescent="0.2">
      <c r="A1029" s="7">
        <v>0</v>
      </c>
      <c r="B1029" s="1" t="s">
        <v>20</v>
      </c>
      <c r="D1029" s="1" t="s">
        <v>120</v>
      </c>
      <c r="G1029" s="1" t="s">
        <v>25</v>
      </c>
      <c r="I1029" s="1" t="s">
        <v>2065</v>
      </c>
      <c r="K1029" s="1" t="s">
        <v>2041</v>
      </c>
      <c r="L1029" s="1" t="s">
        <v>2041</v>
      </c>
      <c r="N1029" s="1" t="s">
        <v>1091</v>
      </c>
      <c r="R1029" s="1" t="s">
        <v>81</v>
      </c>
      <c r="S1029" s="1" t="s">
        <v>2041</v>
      </c>
      <c r="V1029" s="1" t="s">
        <v>39</v>
      </c>
    </row>
    <row r="1030" spans="1:22" x14ac:dyDescent="0.2">
      <c r="A1030" s="7">
        <v>121.75</v>
      </c>
      <c r="B1030" s="1" t="s">
        <v>20</v>
      </c>
      <c r="C1030" s="1" t="s">
        <v>21</v>
      </c>
      <c r="D1030" s="1" t="s">
        <v>120</v>
      </c>
      <c r="E1030" s="1" t="s">
        <v>23</v>
      </c>
      <c r="F1030" s="1" t="s">
        <v>1974</v>
      </c>
      <c r="G1030" s="1" t="s">
        <v>25</v>
      </c>
      <c r="I1030" s="1" t="s">
        <v>2066</v>
      </c>
      <c r="J1030" s="1" t="s">
        <v>28</v>
      </c>
      <c r="K1030" s="1" t="s">
        <v>2067</v>
      </c>
      <c r="L1030" s="1" t="s">
        <v>2068</v>
      </c>
      <c r="M1030" s="1" t="s">
        <v>2069</v>
      </c>
      <c r="N1030" s="1" t="s">
        <v>1091</v>
      </c>
      <c r="O1030" s="1" t="s">
        <v>33</v>
      </c>
      <c r="P1030" s="1" t="s">
        <v>124</v>
      </c>
      <c r="Q1030" s="1" t="s">
        <v>35</v>
      </c>
      <c r="R1030" s="1" t="s">
        <v>36</v>
      </c>
      <c r="S1030" s="1" t="s">
        <v>2067</v>
      </c>
      <c r="T1030" s="1" t="s">
        <v>37</v>
      </c>
      <c r="U1030" s="1" t="s">
        <v>38</v>
      </c>
      <c r="V1030" s="1" t="s">
        <v>39</v>
      </c>
    </row>
    <row r="1031" spans="1:22" x14ac:dyDescent="0.2">
      <c r="A1031" s="7">
        <v>121.75</v>
      </c>
      <c r="B1031" s="1" t="s">
        <v>20</v>
      </c>
      <c r="C1031" s="1" t="s">
        <v>21</v>
      </c>
      <c r="D1031" s="1" t="s">
        <v>120</v>
      </c>
      <c r="E1031" s="1" t="s">
        <v>23</v>
      </c>
      <c r="F1031" s="1" t="s">
        <v>1974</v>
      </c>
      <c r="G1031" s="1" t="s">
        <v>25</v>
      </c>
      <c r="I1031" s="1" t="s">
        <v>2070</v>
      </c>
      <c r="J1031" s="1" t="s">
        <v>28</v>
      </c>
      <c r="K1031" s="1" t="s">
        <v>2067</v>
      </c>
      <c r="L1031" s="1" t="s">
        <v>2068</v>
      </c>
      <c r="M1031" s="1" t="s">
        <v>2071</v>
      </c>
      <c r="N1031" s="1" t="s">
        <v>1091</v>
      </c>
      <c r="O1031" s="1" t="s">
        <v>33</v>
      </c>
      <c r="P1031" s="1" t="s">
        <v>124</v>
      </c>
      <c r="Q1031" s="1" t="s">
        <v>35</v>
      </c>
      <c r="R1031" s="1" t="s">
        <v>36</v>
      </c>
      <c r="S1031" s="1" t="s">
        <v>2067</v>
      </c>
      <c r="T1031" s="1" t="s">
        <v>37</v>
      </c>
      <c r="U1031" s="1" t="s">
        <v>38</v>
      </c>
      <c r="V1031" s="1" t="s">
        <v>39</v>
      </c>
    </row>
    <row r="1032" spans="1:22" x14ac:dyDescent="0.2">
      <c r="A1032" s="7">
        <v>0</v>
      </c>
      <c r="B1032" s="1" t="s">
        <v>20</v>
      </c>
      <c r="D1032" s="1" t="s">
        <v>120</v>
      </c>
      <c r="G1032" s="1" t="s">
        <v>25</v>
      </c>
      <c r="I1032" s="1" t="s">
        <v>2072</v>
      </c>
      <c r="K1032" s="1" t="s">
        <v>2067</v>
      </c>
      <c r="L1032" s="1" t="s">
        <v>2067</v>
      </c>
      <c r="N1032" s="1" t="s">
        <v>32</v>
      </c>
      <c r="R1032" s="1" t="s">
        <v>81</v>
      </c>
      <c r="S1032" s="1" t="s">
        <v>2067</v>
      </c>
      <c r="V1032" s="1" t="s">
        <v>39</v>
      </c>
    </row>
    <row r="1033" spans="1:22" x14ac:dyDescent="0.2">
      <c r="A1033" s="7">
        <v>0</v>
      </c>
      <c r="B1033" s="1" t="s">
        <v>20</v>
      </c>
      <c r="D1033" s="1" t="s">
        <v>120</v>
      </c>
      <c r="G1033" s="1" t="s">
        <v>25</v>
      </c>
      <c r="I1033" s="1" t="s">
        <v>2073</v>
      </c>
      <c r="K1033" s="1" t="s">
        <v>2067</v>
      </c>
      <c r="L1033" s="1" t="s">
        <v>2067</v>
      </c>
      <c r="N1033" s="1" t="s">
        <v>32</v>
      </c>
      <c r="R1033" s="1" t="s">
        <v>81</v>
      </c>
      <c r="S1033" s="1" t="s">
        <v>2067</v>
      </c>
      <c r="V1033" s="1" t="s">
        <v>39</v>
      </c>
    </row>
    <row r="1034" spans="1:22" x14ac:dyDescent="0.2">
      <c r="A1034" s="7">
        <v>0</v>
      </c>
      <c r="B1034" s="1" t="s">
        <v>20</v>
      </c>
      <c r="D1034" s="1" t="s">
        <v>120</v>
      </c>
      <c r="G1034" s="1" t="s">
        <v>25</v>
      </c>
      <c r="I1034" s="1" t="s">
        <v>2074</v>
      </c>
      <c r="K1034" s="1" t="s">
        <v>2067</v>
      </c>
      <c r="L1034" s="1" t="s">
        <v>2067</v>
      </c>
      <c r="N1034" s="1" t="s">
        <v>32</v>
      </c>
      <c r="R1034" s="1" t="s">
        <v>81</v>
      </c>
      <c r="S1034" s="1" t="s">
        <v>2067</v>
      </c>
      <c r="V1034" s="1" t="s">
        <v>39</v>
      </c>
    </row>
    <row r="1035" spans="1:22" x14ac:dyDescent="0.2">
      <c r="A1035" s="7">
        <v>0</v>
      </c>
      <c r="B1035" s="1" t="s">
        <v>20</v>
      </c>
      <c r="D1035" s="1" t="s">
        <v>120</v>
      </c>
      <c r="G1035" s="1" t="s">
        <v>25</v>
      </c>
      <c r="I1035" s="1" t="s">
        <v>2075</v>
      </c>
      <c r="K1035" s="1" t="s">
        <v>2067</v>
      </c>
      <c r="L1035" s="1" t="s">
        <v>2067</v>
      </c>
      <c r="N1035" s="1" t="s">
        <v>32</v>
      </c>
      <c r="R1035" s="1" t="s">
        <v>81</v>
      </c>
      <c r="S1035" s="1" t="s">
        <v>2067</v>
      </c>
      <c r="V1035" s="1" t="s">
        <v>39</v>
      </c>
    </row>
    <row r="1036" spans="1:22" x14ac:dyDescent="0.2">
      <c r="A1036" s="7">
        <v>0</v>
      </c>
      <c r="B1036" s="1" t="s">
        <v>20</v>
      </c>
      <c r="D1036" s="1" t="s">
        <v>120</v>
      </c>
      <c r="G1036" s="1" t="s">
        <v>25</v>
      </c>
      <c r="I1036" s="1" t="s">
        <v>2076</v>
      </c>
      <c r="K1036" s="1" t="s">
        <v>2067</v>
      </c>
      <c r="L1036" s="1" t="s">
        <v>2067</v>
      </c>
      <c r="N1036" s="1" t="s">
        <v>32</v>
      </c>
      <c r="R1036" s="1" t="s">
        <v>81</v>
      </c>
      <c r="S1036" s="1" t="s">
        <v>2067</v>
      </c>
      <c r="V1036" s="1" t="s">
        <v>39</v>
      </c>
    </row>
    <row r="1037" spans="1:22" x14ac:dyDescent="0.2">
      <c r="A1037" s="7">
        <v>0</v>
      </c>
      <c r="B1037" s="1" t="s">
        <v>20</v>
      </c>
      <c r="D1037" s="1" t="s">
        <v>120</v>
      </c>
      <c r="G1037" s="1" t="s">
        <v>25</v>
      </c>
      <c r="I1037" s="1" t="s">
        <v>2077</v>
      </c>
      <c r="K1037" s="1" t="s">
        <v>2067</v>
      </c>
      <c r="L1037" s="1" t="s">
        <v>2067</v>
      </c>
      <c r="N1037" s="1" t="s">
        <v>32</v>
      </c>
      <c r="R1037" s="1" t="s">
        <v>81</v>
      </c>
      <c r="S1037" s="1" t="s">
        <v>2067</v>
      </c>
      <c r="V1037" s="1" t="s">
        <v>39</v>
      </c>
    </row>
    <row r="1038" spans="1:22" x14ac:dyDescent="0.2">
      <c r="A1038" s="7">
        <v>80</v>
      </c>
      <c r="B1038" s="1" t="s">
        <v>20</v>
      </c>
      <c r="C1038" s="1" t="s">
        <v>1362</v>
      </c>
      <c r="D1038" s="1" t="s">
        <v>2078</v>
      </c>
      <c r="E1038" s="1" t="s">
        <v>1363</v>
      </c>
      <c r="F1038" s="1" t="s">
        <v>2068</v>
      </c>
      <c r="G1038" s="1" t="s">
        <v>25</v>
      </c>
      <c r="I1038" s="1" t="s">
        <v>2079</v>
      </c>
      <c r="J1038" s="1" t="s">
        <v>28</v>
      </c>
      <c r="K1038" s="1" t="s">
        <v>2067</v>
      </c>
      <c r="L1038" s="1" t="s">
        <v>1974</v>
      </c>
      <c r="M1038" s="1" t="s">
        <v>2080</v>
      </c>
      <c r="N1038" s="1" t="s">
        <v>32</v>
      </c>
      <c r="P1038" s="1" t="s">
        <v>1367</v>
      </c>
      <c r="R1038" s="1" t="s">
        <v>81</v>
      </c>
      <c r="S1038" s="1" t="s">
        <v>2067</v>
      </c>
      <c r="T1038" s="1" t="s">
        <v>1368</v>
      </c>
      <c r="U1038" s="1" t="s">
        <v>3322</v>
      </c>
      <c r="V1038" s="1" t="s">
        <v>39</v>
      </c>
    </row>
    <row r="1039" spans="1:22" x14ac:dyDescent="0.2">
      <c r="A1039" s="7">
        <v>0</v>
      </c>
      <c r="B1039" s="1" t="s">
        <v>20</v>
      </c>
      <c r="D1039" s="1" t="s">
        <v>120</v>
      </c>
      <c r="G1039" s="1" t="s">
        <v>25</v>
      </c>
      <c r="I1039" s="1" t="s">
        <v>2081</v>
      </c>
      <c r="K1039" s="1" t="s">
        <v>2067</v>
      </c>
      <c r="L1039" s="1" t="s">
        <v>2067</v>
      </c>
      <c r="N1039" s="1" t="s">
        <v>32</v>
      </c>
      <c r="R1039" s="1" t="s">
        <v>81</v>
      </c>
      <c r="S1039" s="1" t="s">
        <v>2067</v>
      </c>
      <c r="V1039" s="1" t="s">
        <v>39</v>
      </c>
    </row>
    <row r="1040" spans="1:22" x14ac:dyDescent="0.2">
      <c r="A1040" s="7">
        <v>0</v>
      </c>
      <c r="B1040" s="1" t="s">
        <v>20</v>
      </c>
      <c r="D1040" s="1" t="s">
        <v>120</v>
      </c>
      <c r="G1040" s="1" t="s">
        <v>25</v>
      </c>
      <c r="I1040" s="1" t="s">
        <v>2082</v>
      </c>
      <c r="K1040" s="1" t="s">
        <v>2067</v>
      </c>
      <c r="L1040" s="1" t="s">
        <v>2067</v>
      </c>
      <c r="N1040" s="1" t="s">
        <v>32</v>
      </c>
      <c r="R1040" s="1" t="s">
        <v>81</v>
      </c>
      <c r="S1040" s="1" t="s">
        <v>2067</v>
      </c>
      <c r="V1040" s="1" t="s">
        <v>39</v>
      </c>
    </row>
    <row r="1041" spans="1:22" x14ac:dyDescent="0.2">
      <c r="A1041" s="7">
        <v>0</v>
      </c>
      <c r="B1041" s="1" t="s">
        <v>20</v>
      </c>
      <c r="D1041" s="1" t="s">
        <v>120</v>
      </c>
      <c r="G1041" s="1" t="s">
        <v>25</v>
      </c>
      <c r="I1041" s="1" t="s">
        <v>2083</v>
      </c>
      <c r="K1041" s="1" t="s">
        <v>2067</v>
      </c>
      <c r="L1041" s="1" t="s">
        <v>2067</v>
      </c>
      <c r="N1041" s="1" t="s">
        <v>32</v>
      </c>
      <c r="R1041" s="1" t="s">
        <v>81</v>
      </c>
      <c r="S1041" s="1" t="s">
        <v>2067</v>
      </c>
      <c r="V1041" s="1" t="s">
        <v>39</v>
      </c>
    </row>
    <row r="1042" spans="1:22" x14ac:dyDescent="0.2">
      <c r="A1042" s="7">
        <v>0</v>
      </c>
      <c r="B1042" s="1" t="s">
        <v>20</v>
      </c>
      <c r="D1042" s="1" t="s">
        <v>120</v>
      </c>
      <c r="G1042" s="1" t="s">
        <v>25</v>
      </c>
      <c r="I1042" s="1" t="s">
        <v>2084</v>
      </c>
      <c r="K1042" s="1" t="s">
        <v>2067</v>
      </c>
      <c r="L1042" s="1" t="s">
        <v>2067</v>
      </c>
      <c r="N1042" s="1" t="s">
        <v>32</v>
      </c>
      <c r="R1042" s="1" t="s">
        <v>81</v>
      </c>
      <c r="S1042" s="1" t="s">
        <v>2067</v>
      </c>
      <c r="V1042" s="1" t="s">
        <v>39</v>
      </c>
    </row>
    <row r="1043" spans="1:22" x14ac:dyDescent="0.2">
      <c r="A1043" s="7">
        <v>80</v>
      </c>
      <c r="B1043" s="1" t="s">
        <v>20</v>
      </c>
      <c r="C1043" s="1" t="s">
        <v>1362</v>
      </c>
      <c r="D1043" s="1" t="s">
        <v>2078</v>
      </c>
      <c r="E1043" s="1" t="s">
        <v>1363</v>
      </c>
      <c r="F1043" s="1" t="s">
        <v>2068</v>
      </c>
      <c r="G1043" s="1" t="s">
        <v>25</v>
      </c>
      <c r="I1043" s="1" t="s">
        <v>2085</v>
      </c>
      <c r="J1043" s="1" t="s">
        <v>28</v>
      </c>
      <c r="K1043" s="1" t="s">
        <v>2067</v>
      </c>
      <c r="L1043" s="1" t="s">
        <v>1974</v>
      </c>
      <c r="M1043" s="1" t="s">
        <v>2086</v>
      </c>
      <c r="N1043" s="1" t="s">
        <v>32</v>
      </c>
      <c r="P1043" s="1" t="s">
        <v>1367</v>
      </c>
      <c r="R1043" s="1" t="s">
        <v>81</v>
      </c>
      <c r="S1043" s="1" t="s">
        <v>2067</v>
      </c>
      <c r="T1043" s="1" t="s">
        <v>1368</v>
      </c>
      <c r="U1043" s="1" t="s">
        <v>3322</v>
      </c>
      <c r="V1043" s="1" t="s">
        <v>39</v>
      </c>
    </row>
    <row r="1044" spans="1:22" x14ac:dyDescent="0.2">
      <c r="A1044" s="7">
        <v>0</v>
      </c>
      <c r="B1044" s="1" t="s">
        <v>20</v>
      </c>
      <c r="D1044" s="1" t="s">
        <v>120</v>
      </c>
      <c r="G1044" s="1" t="s">
        <v>25</v>
      </c>
      <c r="I1044" s="1" t="s">
        <v>2087</v>
      </c>
      <c r="K1044" s="1" t="s">
        <v>2067</v>
      </c>
      <c r="L1044" s="1" t="s">
        <v>2067</v>
      </c>
      <c r="N1044" s="1" t="s">
        <v>1091</v>
      </c>
      <c r="R1044" s="1" t="s">
        <v>81</v>
      </c>
      <c r="S1044" s="1" t="s">
        <v>2067</v>
      </c>
      <c r="V1044" s="1" t="s">
        <v>39</v>
      </c>
    </row>
    <row r="1045" spans="1:22" x14ac:dyDescent="0.2">
      <c r="A1045" s="7">
        <v>0</v>
      </c>
      <c r="B1045" s="1" t="s">
        <v>20</v>
      </c>
      <c r="D1045" s="1" t="s">
        <v>120</v>
      </c>
      <c r="G1045" s="1" t="s">
        <v>25</v>
      </c>
      <c r="I1045" s="1" t="s">
        <v>2088</v>
      </c>
      <c r="K1045" s="1" t="s">
        <v>2067</v>
      </c>
      <c r="L1045" s="1" t="s">
        <v>2067</v>
      </c>
      <c r="N1045" s="1" t="s">
        <v>1091</v>
      </c>
      <c r="R1045" s="1" t="s">
        <v>81</v>
      </c>
      <c r="S1045" s="1" t="s">
        <v>2067</v>
      </c>
      <c r="V1045" s="1" t="s">
        <v>39</v>
      </c>
    </row>
    <row r="1046" spans="1:22" x14ac:dyDescent="0.2">
      <c r="A1046" s="7">
        <v>0</v>
      </c>
      <c r="B1046" s="1" t="s">
        <v>20</v>
      </c>
      <c r="D1046" s="1" t="s">
        <v>120</v>
      </c>
      <c r="G1046" s="1" t="s">
        <v>25</v>
      </c>
      <c r="I1046" s="1" t="s">
        <v>2089</v>
      </c>
      <c r="K1046" s="1" t="s">
        <v>2067</v>
      </c>
      <c r="L1046" s="1" t="s">
        <v>2067</v>
      </c>
      <c r="N1046" s="1" t="s">
        <v>1091</v>
      </c>
      <c r="R1046" s="1" t="s">
        <v>81</v>
      </c>
      <c r="S1046" s="1" t="s">
        <v>2067</v>
      </c>
      <c r="V1046" s="1" t="s">
        <v>39</v>
      </c>
    </row>
    <row r="1047" spans="1:22" x14ac:dyDescent="0.2">
      <c r="A1047" s="7">
        <v>0</v>
      </c>
      <c r="B1047" s="1" t="s">
        <v>20</v>
      </c>
      <c r="D1047" s="1" t="s">
        <v>120</v>
      </c>
      <c r="G1047" s="1" t="s">
        <v>25</v>
      </c>
      <c r="I1047" s="1" t="s">
        <v>2090</v>
      </c>
      <c r="K1047" s="1" t="s">
        <v>2067</v>
      </c>
      <c r="L1047" s="1" t="s">
        <v>2067</v>
      </c>
      <c r="N1047" s="1" t="s">
        <v>1091</v>
      </c>
      <c r="R1047" s="1" t="s">
        <v>81</v>
      </c>
      <c r="S1047" s="1" t="s">
        <v>2067</v>
      </c>
      <c r="V1047" s="1" t="s">
        <v>39</v>
      </c>
    </row>
    <row r="1048" spans="1:22" x14ac:dyDescent="0.2">
      <c r="A1048" s="7">
        <v>0</v>
      </c>
      <c r="B1048" s="1" t="s">
        <v>20</v>
      </c>
      <c r="D1048" s="1" t="s">
        <v>120</v>
      </c>
      <c r="G1048" s="1" t="s">
        <v>25</v>
      </c>
      <c r="I1048" s="1" t="s">
        <v>2091</v>
      </c>
      <c r="K1048" s="1" t="s">
        <v>2067</v>
      </c>
      <c r="L1048" s="1" t="s">
        <v>2067</v>
      </c>
      <c r="N1048" s="1" t="s">
        <v>1091</v>
      </c>
      <c r="R1048" s="1" t="s">
        <v>81</v>
      </c>
      <c r="S1048" s="1" t="s">
        <v>2067</v>
      </c>
      <c r="V1048" s="1" t="s">
        <v>39</v>
      </c>
    </row>
    <row r="1049" spans="1:22" x14ac:dyDescent="0.2">
      <c r="A1049" s="7">
        <v>0</v>
      </c>
      <c r="B1049" s="1" t="s">
        <v>20</v>
      </c>
      <c r="D1049" s="1" t="s">
        <v>120</v>
      </c>
      <c r="G1049" s="1" t="s">
        <v>25</v>
      </c>
      <c r="I1049" s="1" t="s">
        <v>2092</v>
      </c>
      <c r="K1049" s="1" t="s">
        <v>2067</v>
      </c>
      <c r="L1049" s="1" t="s">
        <v>2067</v>
      </c>
      <c r="N1049" s="1" t="s">
        <v>1091</v>
      </c>
      <c r="R1049" s="1" t="s">
        <v>81</v>
      </c>
      <c r="S1049" s="1" t="s">
        <v>2067</v>
      </c>
      <c r="V1049" s="1" t="s">
        <v>39</v>
      </c>
    </row>
    <row r="1050" spans="1:22" x14ac:dyDescent="0.2">
      <c r="A1050" s="7">
        <v>0</v>
      </c>
      <c r="B1050" s="1" t="s">
        <v>20</v>
      </c>
      <c r="D1050" s="1" t="s">
        <v>120</v>
      </c>
      <c r="G1050" s="1" t="s">
        <v>25</v>
      </c>
      <c r="I1050" s="1" t="s">
        <v>2093</v>
      </c>
      <c r="K1050" s="1" t="s">
        <v>2067</v>
      </c>
      <c r="L1050" s="1" t="s">
        <v>2067</v>
      </c>
      <c r="N1050" s="1" t="s">
        <v>1091</v>
      </c>
      <c r="R1050" s="1" t="s">
        <v>81</v>
      </c>
      <c r="S1050" s="1" t="s">
        <v>2067</v>
      </c>
      <c r="V1050" s="1" t="s">
        <v>39</v>
      </c>
    </row>
    <row r="1051" spans="1:22" x14ac:dyDescent="0.2">
      <c r="A1051" s="7">
        <v>0</v>
      </c>
      <c r="B1051" s="1" t="s">
        <v>20</v>
      </c>
      <c r="D1051" s="1" t="s">
        <v>120</v>
      </c>
      <c r="G1051" s="1" t="s">
        <v>25</v>
      </c>
      <c r="I1051" s="1" t="s">
        <v>2094</v>
      </c>
      <c r="K1051" s="1" t="s">
        <v>2067</v>
      </c>
      <c r="L1051" s="1" t="s">
        <v>2067</v>
      </c>
      <c r="N1051" s="1" t="s">
        <v>1091</v>
      </c>
      <c r="R1051" s="1" t="s">
        <v>81</v>
      </c>
      <c r="S1051" s="1" t="s">
        <v>2067</v>
      </c>
      <c r="V1051" s="1" t="s">
        <v>39</v>
      </c>
    </row>
    <row r="1052" spans="1:22" x14ac:dyDescent="0.2">
      <c r="A1052" s="7">
        <v>0</v>
      </c>
      <c r="B1052" s="1" t="s">
        <v>20</v>
      </c>
      <c r="D1052" s="1" t="s">
        <v>120</v>
      </c>
      <c r="G1052" s="1" t="s">
        <v>25</v>
      </c>
      <c r="I1052" s="1" t="s">
        <v>2095</v>
      </c>
      <c r="K1052" s="1" t="s">
        <v>2067</v>
      </c>
      <c r="L1052" s="1" t="s">
        <v>2067</v>
      </c>
      <c r="N1052" s="1" t="s">
        <v>1091</v>
      </c>
      <c r="R1052" s="1" t="s">
        <v>81</v>
      </c>
      <c r="S1052" s="1" t="s">
        <v>2067</v>
      </c>
      <c r="V1052" s="1" t="s">
        <v>39</v>
      </c>
    </row>
    <row r="1053" spans="1:22" x14ac:dyDescent="0.2">
      <c r="A1053" s="7">
        <v>0</v>
      </c>
      <c r="B1053" s="1" t="s">
        <v>20</v>
      </c>
      <c r="D1053" s="1" t="s">
        <v>120</v>
      </c>
      <c r="G1053" s="1" t="s">
        <v>25</v>
      </c>
      <c r="I1053" s="1" t="s">
        <v>2096</v>
      </c>
      <c r="K1053" s="1" t="s">
        <v>2067</v>
      </c>
      <c r="L1053" s="1" t="s">
        <v>2067</v>
      </c>
      <c r="N1053" s="1" t="s">
        <v>1091</v>
      </c>
      <c r="R1053" s="1" t="s">
        <v>81</v>
      </c>
      <c r="S1053" s="1" t="s">
        <v>2067</v>
      </c>
      <c r="V1053" s="1" t="s">
        <v>39</v>
      </c>
    </row>
    <row r="1054" spans="1:22" x14ac:dyDescent="0.2">
      <c r="A1054" s="7">
        <v>0</v>
      </c>
      <c r="B1054" s="1" t="s">
        <v>20</v>
      </c>
      <c r="D1054" s="1" t="s">
        <v>120</v>
      </c>
      <c r="G1054" s="1" t="s">
        <v>25</v>
      </c>
      <c r="I1054" s="1" t="s">
        <v>2097</v>
      </c>
      <c r="K1054" s="1" t="s">
        <v>2067</v>
      </c>
      <c r="L1054" s="1" t="s">
        <v>2067</v>
      </c>
      <c r="N1054" s="1" t="s">
        <v>1091</v>
      </c>
      <c r="R1054" s="1" t="s">
        <v>81</v>
      </c>
      <c r="S1054" s="1" t="s">
        <v>2067</v>
      </c>
      <c r="V1054" s="1" t="s">
        <v>39</v>
      </c>
    </row>
    <row r="1055" spans="1:22" x14ac:dyDescent="0.2">
      <c r="A1055" s="7">
        <v>0</v>
      </c>
      <c r="B1055" s="1" t="s">
        <v>20</v>
      </c>
      <c r="D1055" s="1" t="s">
        <v>120</v>
      </c>
      <c r="G1055" s="1" t="s">
        <v>25</v>
      </c>
      <c r="I1055" s="1" t="s">
        <v>2098</v>
      </c>
      <c r="K1055" s="1" t="s">
        <v>2067</v>
      </c>
      <c r="L1055" s="1" t="s">
        <v>2067</v>
      </c>
      <c r="N1055" s="1" t="s">
        <v>1091</v>
      </c>
      <c r="R1055" s="1" t="s">
        <v>81</v>
      </c>
      <c r="S1055" s="1" t="s">
        <v>2067</v>
      </c>
      <c r="V1055" s="1" t="s">
        <v>39</v>
      </c>
    </row>
    <row r="1056" spans="1:22" x14ac:dyDescent="0.2">
      <c r="A1056" s="7">
        <v>121.75</v>
      </c>
      <c r="B1056" s="1" t="s">
        <v>20</v>
      </c>
      <c r="C1056" s="1" t="s">
        <v>21</v>
      </c>
      <c r="D1056" s="1" t="s">
        <v>120</v>
      </c>
      <c r="E1056" s="1" t="s">
        <v>23</v>
      </c>
      <c r="F1056" s="1" t="s">
        <v>1980</v>
      </c>
      <c r="G1056" s="1" t="s">
        <v>25</v>
      </c>
      <c r="I1056" s="1" t="s">
        <v>2099</v>
      </c>
      <c r="J1056" s="1" t="s">
        <v>28</v>
      </c>
      <c r="K1056" s="1" t="s">
        <v>2100</v>
      </c>
      <c r="L1056" s="1" t="s">
        <v>2101</v>
      </c>
      <c r="M1056" s="1" t="s">
        <v>2102</v>
      </c>
      <c r="N1056" s="1" t="s">
        <v>1091</v>
      </c>
      <c r="O1056" s="1" t="s">
        <v>33</v>
      </c>
      <c r="P1056" s="1" t="s">
        <v>124</v>
      </c>
      <c r="Q1056" s="1" t="s">
        <v>35</v>
      </c>
      <c r="R1056" s="1" t="s">
        <v>36</v>
      </c>
      <c r="S1056" s="1" t="s">
        <v>2100</v>
      </c>
      <c r="T1056" s="1" t="s">
        <v>37</v>
      </c>
      <c r="U1056" s="1" t="s">
        <v>38</v>
      </c>
      <c r="V1056" s="1" t="s">
        <v>39</v>
      </c>
    </row>
    <row r="1057" spans="1:22" x14ac:dyDescent="0.2">
      <c r="A1057" s="7">
        <v>0</v>
      </c>
      <c r="B1057" s="1" t="s">
        <v>20</v>
      </c>
      <c r="D1057" s="1" t="s">
        <v>120</v>
      </c>
      <c r="G1057" s="1" t="s">
        <v>25</v>
      </c>
      <c r="I1057" s="1" t="s">
        <v>2103</v>
      </c>
      <c r="K1057" s="1" t="s">
        <v>2100</v>
      </c>
      <c r="L1057" s="1" t="s">
        <v>2100</v>
      </c>
      <c r="N1057" s="1" t="s">
        <v>1091</v>
      </c>
      <c r="R1057" s="1" t="s">
        <v>1516</v>
      </c>
      <c r="S1057" s="1" t="s">
        <v>2100</v>
      </c>
      <c r="V1057" s="1" t="s">
        <v>39</v>
      </c>
    </row>
    <row r="1058" spans="1:22" x14ac:dyDescent="0.2">
      <c r="A1058" s="7">
        <v>0</v>
      </c>
      <c r="B1058" s="1" t="s">
        <v>20</v>
      </c>
      <c r="D1058" s="1" t="s">
        <v>120</v>
      </c>
      <c r="G1058" s="1" t="s">
        <v>25</v>
      </c>
      <c r="I1058" s="1" t="s">
        <v>2104</v>
      </c>
      <c r="K1058" s="1" t="s">
        <v>2100</v>
      </c>
      <c r="L1058" s="1" t="s">
        <v>2100</v>
      </c>
      <c r="N1058" s="1" t="s">
        <v>1091</v>
      </c>
      <c r="R1058" s="1" t="s">
        <v>1516</v>
      </c>
      <c r="S1058" s="1" t="s">
        <v>2100</v>
      </c>
      <c r="V1058" s="1" t="s">
        <v>39</v>
      </c>
    </row>
    <row r="1059" spans="1:22" x14ac:dyDescent="0.2">
      <c r="A1059" s="7">
        <v>100</v>
      </c>
      <c r="B1059" s="1" t="s">
        <v>20</v>
      </c>
      <c r="C1059" s="1" t="s">
        <v>1362</v>
      </c>
      <c r="D1059" s="1" t="s">
        <v>43</v>
      </c>
      <c r="E1059" s="1" t="s">
        <v>1363</v>
      </c>
      <c r="F1059" s="1" t="s">
        <v>2101</v>
      </c>
      <c r="G1059" s="1" t="s">
        <v>25</v>
      </c>
      <c r="I1059" s="1" t="s">
        <v>2105</v>
      </c>
      <c r="J1059" s="1" t="s">
        <v>28</v>
      </c>
      <c r="K1059" s="1" t="s">
        <v>2100</v>
      </c>
      <c r="L1059" s="1" t="s">
        <v>1980</v>
      </c>
      <c r="M1059" s="1" t="s">
        <v>2106</v>
      </c>
      <c r="N1059" s="1" t="s">
        <v>32</v>
      </c>
      <c r="P1059" s="1" t="s">
        <v>1367</v>
      </c>
      <c r="R1059" s="1" t="s">
        <v>81</v>
      </c>
      <c r="S1059" s="1" t="s">
        <v>2100</v>
      </c>
      <c r="T1059" s="1" t="s">
        <v>1368</v>
      </c>
      <c r="U1059" s="1" t="s">
        <v>3322</v>
      </c>
      <c r="V1059" s="1" t="s">
        <v>39</v>
      </c>
    </row>
    <row r="1060" spans="1:22" x14ac:dyDescent="0.2">
      <c r="A1060" s="7">
        <v>0</v>
      </c>
      <c r="B1060" s="1" t="s">
        <v>20</v>
      </c>
      <c r="D1060" s="1" t="s">
        <v>120</v>
      </c>
      <c r="G1060" s="1" t="s">
        <v>25</v>
      </c>
      <c r="I1060" s="1" t="s">
        <v>2107</v>
      </c>
      <c r="K1060" s="1" t="s">
        <v>2100</v>
      </c>
      <c r="L1060" s="1" t="s">
        <v>2100</v>
      </c>
      <c r="N1060" s="1" t="s">
        <v>32</v>
      </c>
      <c r="R1060" s="1" t="s">
        <v>81</v>
      </c>
      <c r="S1060" s="1" t="s">
        <v>2100</v>
      </c>
      <c r="V1060" s="1" t="s">
        <v>39</v>
      </c>
    </row>
    <row r="1061" spans="1:22" x14ac:dyDescent="0.2">
      <c r="A1061" s="7">
        <v>100</v>
      </c>
      <c r="B1061" s="1" t="s">
        <v>20</v>
      </c>
      <c r="C1061" s="1" t="s">
        <v>1362</v>
      </c>
      <c r="D1061" s="1" t="s">
        <v>43</v>
      </c>
      <c r="E1061" s="1" t="s">
        <v>1363</v>
      </c>
      <c r="F1061" s="1" t="s">
        <v>2101</v>
      </c>
      <c r="G1061" s="1" t="s">
        <v>25</v>
      </c>
      <c r="I1061" s="1" t="s">
        <v>2108</v>
      </c>
      <c r="J1061" s="1" t="s">
        <v>28</v>
      </c>
      <c r="K1061" s="1" t="s">
        <v>2100</v>
      </c>
      <c r="L1061" s="1" t="s">
        <v>1980</v>
      </c>
      <c r="M1061" s="1" t="s">
        <v>2109</v>
      </c>
      <c r="N1061" s="1" t="s">
        <v>32</v>
      </c>
      <c r="P1061" s="1" t="s">
        <v>1367</v>
      </c>
      <c r="R1061" s="1" t="s">
        <v>81</v>
      </c>
      <c r="S1061" s="1" t="s">
        <v>2100</v>
      </c>
      <c r="T1061" s="1" t="s">
        <v>1368</v>
      </c>
      <c r="U1061" s="1" t="s">
        <v>3322</v>
      </c>
      <c r="V1061" s="1" t="s">
        <v>39</v>
      </c>
    </row>
    <row r="1062" spans="1:22" x14ac:dyDescent="0.2">
      <c r="A1062" s="7">
        <v>0</v>
      </c>
      <c r="B1062" s="1" t="s">
        <v>20</v>
      </c>
      <c r="D1062" s="1" t="s">
        <v>120</v>
      </c>
      <c r="G1062" s="1" t="s">
        <v>25</v>
      </c>
      <c r="I1062" s="1" t="s">
        <v>2110</v>
      </c>
      <c r="K1062" s="1" t="s">
        <v>2100</v>
      </c>
      <c r="L1062" s="1" t="s">
        <v>2100</v>
      </c>
      <c r="N1062" s="1" t="s">
        <v>32</v>
      </c>
      <c r="R1062" s="1" t="s">
        <v>81</v>
      </c>
      <c r="S1062" s="1" t="s">
        <v>2100</v>
      </c>
      <c r="V1062" s="1" t="s">
        <v>39</v>
      </c>
    </row>
    <row r="1063" spans="1:22" x14ac:dyDescent="0.2">
      <c r="A1063" s="7">
        <v>0</v>
      </c>
      <c r="B1063" s="1" t="s">
        <v>20</v>
      </c>
      <c r="D1063" s="1" t="s">
        <v>120</v>
      </c>
      <c r="G1063" s="1" t="s">
        <v>25</v>
      </c>
      <c r="I1063" s="1" t="s">
        <v>2111</v>
      </c>
      <c r="K1063" s="1" t="s">
        <v>2100</v>
      </c>
      <c r="L1063" s="1" t="s">
        <v>2100</v>
      </c>
      <c r="N1063" s="1" t="s">
        <v>1091</v>
      </c>
      <c r="R1063" s="1" t="s">
        <v>81</v>
      </c>
      <c r="S1063" s="1" t="s">
        <v>2100</v>
      </c>
      <c r="V1063" s="1" t="s">
        <v>39</v>
      </c>
    </row>
    <row r="1064" spans="1:22" x14ac:dyDescent="0.2">
      <c r="A1064" s="7">
        <v>0</v>
      </c>
      <c r="B1064" s="1" t="s">
        <v>20</v>
      </c>
      <c r="D1064" s="1" t="s">
        <v>120</v>
      </c>
      <c r="G1064" s="1" t="s">
        <v>25</v>
      </c>
      <c r="I1064" s="1" t="s">
        <v>2112</v>
      </c>
      <c r="K1064" s="1" t="s">
        <v>2100</v>
      </c>
      <c r="L1064" s="1" t="s">
        <v>2100</v>
      </c>
      <c r="N1064" s="1" t="s">
        <v>1091</v>
      </c>
      <c r="R1064" s="1" t="s">
        <v>81</v>
      </c>
      <c r="S1064" s="1" t="s">
        <v>2100</v>
      </c>
      <c r="V1064" s="1" t="s">
        <v>39</v>
      </c>
    </row>
    <row r="1065" spans="1:22" x14ac:dyDescent="0.2">
      <c r="A1065" s="7">
        <v>0</v>
      </c>
      <c r="B1065" s="1" t="s">
        <v>20</v>
      </c>
      <c r="D1065" s="1" t="s">
        <v>120</v>
      </c>
      <c r="G1065" s="1" t="s">
        <v>25</v>
      </c>
      <c r="I1065" s="1" t="s">
        <v>2113</v>
      </c>
      <c r="K1065" s="1" t="s">
        <v>2100</v>
      </c>
      <c r="L1065" s="1" t="s">
        <v>2100</v>
      </c>
      <c r="N1065" s="1" t="s">
        <v>1091</v>
      </c>
      <c r="R1065" s="1" t="s">
        <v>81</v>
      </c>
      <c r="S1065" s="1" t="s">
        <v>2100</v>
      </c>
      <c r="V1065" s="1" t="s">
        <v>39</v>
      </c>
    </row>
    <row r="1066" spans="1:22" x14ac:dyDescent="0.2">
      <c r="A1066" s="7">
        <v>0</v>
      </c>
      <c r="B1066" s="1" t="s">
        <v>20</v>
      </c>
      <c r="D1066" s="1" t="s">
        <v>120</v>
      </c>
      <c r="G1066" s="1" t="s">
        <v>25</v>
      </c>
      <c r="I1066" s="1" t="s">
        <v>2114</v>
      </c>
      <c r="K1066" s="1" t="s">
        <v>2100</v>
      </c>
      <c r="L1066" s="1" t="s">
        <v>2100</v>
      </c>
      <c r="N1066" s="1" t="s">
        <v>1091</v>
      </c>
      <c r="R1066" s="1" t="s">
        <v>81</v>
      </c>
      <c r="S1066" s="1" t="s">
        <v>2100</v>
      </c>
      <c r="V1066" s="1" t="s">
        <v>39</v>
      </c>
    </row>
    <row r="1067" spans="1:22" x14ac:dyDescent="0.2">
      <c r="A1067" s="7">
        <v>0</v>
      </c>
      <c r="B1067" s="1" t="s">
        <v>20</v>
      </c>
      <c r="D1067" s="1" t="s">
        <v>120</v>
      </c>
      <c r="G1067" s="1" t="s">
        <v>25</v>
      </c>
      <c r="I1067" s="1" t="s">
        <v>2115</v>
      </c>
      <c r="K1067" s="1" t="s">
        <v>2100</v>
      </c>
      <c r="L1067" s="1" t="s">
        <v>2100</v>
      </c>
      <c r="N1067" s="1" t="s">
        <v>1091</v>
      </c>
      <c r="R1067" s="1" t="s">
        <v>81</v>
      </c>
      <c r="S1067" s="1" t="s">
        <v>2100</v>
      </c>
      <c r="V1067" s="1" t="s">
        <v>39</v>
      </c>
    </row>
    <row r="1068" spans="1:22" x14ac:dyDescent="0.2">
      <c r="A1068" s="7">
        <v>0</v>
      </c>
      <c r="B1068" s="1" t="s">
        <v>20</v>
      </c>
      <c r="D1068" s="1" t="s">
        <v>120</v>
      </c>
      <c r="G1068" s="1" t="s">
        <v>25</v>
      </c>
      <c r="I1068" s="1" t="s">
        <v>2116</v>
      </c>
      <c r="K1068" s="1" t="s">
        <v>2100</v>
      </c>
      <c r="L1068" s="1" t="s">
        <v>2100</v>
      </c>
      <c r="N1068" s="1" t="s">
        <v>1091</v>
      </c>
      <c r="R1068" s="1" t="s">
        <v>81</v>
      </c>
      <c r="S1068" s="1" t="s">
        <v>2100</v>
      </c>
      <c r="V1068" s="1" t="s">
        <v>39</v>
      </c>
    </row>
    <row r="1069" spans="1:22" x14ac:dyDescent="0.2">
      <c r="A1069" s="7">
        <v>0</v>
      </c>
      <c r="B1069" s="1" t="s">
        <v>20</v>
      </c>
      <c r="D1069" s="1" t="s">
        <v>120</v>
      </c>
      <c r="G1069" s="1" t="s">
        <v>25</v>
      </c>
      <c r="I1069" s="1" t="s">
        <v>2117</v>
      </c>
      <c r="K1069" s="1" t="s">
        <v>2100</v>
      </c>
      <c r="L1069" s="1" t="s">
        <v>2100</v>
      </c>
      <c r="N1069" s="1" t="s">
        <v>1091</v>
      </c>
      <c r="R1069" s="1" t="s">
        <v>81</v>
      </c>
      <c r="S1069" s="1" t="s">
        <v>2100</v>
      </c>
      <c r="V1069" s="1" t="s">
        <v>39</v>
      </c>
    </row>
    <row r="1070" spans="1:22" x14ac:dyDescent="0.2">
      <c r="A1070" s="7">
        <v>0</v>
      </c>
      <c r="B1070" s="1" t="s">
        <v>20</v>
      </c>
      <c r="D1070" s="1" t="s">
        <v>120</v>
      </c>
      <c r="G1070" s="1" t="s">
        <v>25</v>
      </c>
      <c r="I1070" s="1" t="s">
        <v>2118</v>
      </c>
      <c r="K1070" s="1" t="s">
        <v>2100</v>
      </c>
      <c r="L1070" s="1" t="s">
        <v>2100</v>
      </c>
      <c r="N1070" s="1" t="s">
        <v>1091</v>
      </c>
      <c r="R1070" s="1" t="s">
        <v>81</v>
      </c>
      <c r="S1070" s="1" t="s">
        <v>2100</v>
      </c>
      <c r="V1070" s="1" t="s">
        <v>39</v>
      </c>
    </row>
    <row r="1071" spans="1:22" x14ac:dyDescent="0.2">
      <c r="A1071" s="7">
        <v>121.75</v>
      </c>
      <c r="B1071" s="1" t="s">
        <v>20</v>
      </c>
      <c r="C1071" s="1" t="s">
        <v>21</v>
      </c>
      <c r="D1071" s="1" t="s">
        <v>120</v>
      </c>
      <c r="E1071" s="1" t="s">
        <v>23</v>
      </c>
      <c r="F1071" s="1" t="s">
        <v>1986</v>
      </c>
      <c r="G1071" s="1" t="s">
        <v>25</v>
      </c>
      <c r="I1071" s="1" t="s">
        <v>2119</v>
      </c>
      <c r="J1071" s="1" t="s">
        <v>28</v>
      </c>
      <c r="K1071" s="1" t="s">
        <v>2120</v>
      </c>
      <c r="L1071" s="1" t="s">
        <v>2121</v>
      </c>
      <c r="M1071" s="1" t="s">
        <v>2122</v>
      </c>
      <c r="N1071" s="1" t="s">
        <v>1091</v>
      </c>
      <c r="O1071" s="1" t="s">
        <v>33</v>
      </c>
      <c r="P1071" s="1" t="s">
        <v>124</v>
      </c>
      <c r="Q1071" s="1" t="s">
        <v>35</v>
      </c>
      <c r="R1071" s="1" t="s">
        <v>36</v>
      </c>
      <c r="S1071" s="1" t="s">
        <v>2120</v>
      </c>
      <c r="T1071" s="1" t="s">
        <v>37</v>
      </c>
      <c r="U1071" s="1" t="s">
        <v>38</v>
      </c>
      <c r="V1071" s="1" t="s">
        <v>39</v>
      </c>
    </row>
    <row r="1072" spans="1:22" x14ac:dyDescent="0.2">
      <c r="A1072" s="7">
        <v>0</v>
      </c>
      <c r="B1072" s="1" t="s">
        <v>20</v>
      </c>
      <c r="D1072" s="1" t="s">
        <v>120</v>
      </c>
      <c r="G1072" s="1" t="s">
        <v>25</v>
      </c>
      <c r="I1072" s="1" t="s">
        <v>2123</v>
      </c>
      <c r="K1072" s="1" t="s">
        <v>2120</v>
      </c>
      <c r="L1072" s="1" t="s">
        <v>2120</v>
      </c>
      <c r="N1072" s="1" t="s">
        <v>1091</v>
      </c>
      <c r="R1072" s="1" t="s">
        <v>1516</v>
      </c>
      <c r="S1072" s="1" t="s">
        <v>2120</v>
      </c>
      <c r="V1072" s="1" t="s">
        <v>39</v>
      </c>
    </row>
    <row r="1073" spans="1:22" x14ac:dyDescent="0.2">
      <c r="A1073" s="7">
        <v>121.75</v>
      </c>
      <c r="B1073" s="1" t="s">
        <v>20</v>
      </c>
      <c r="C1073" s="1" t="s">
        <v>21</v>
      </c>
      <c r="D1073" s="1" t="s">
        <v>120</v>
      </c>
      <c r="E1073" s="1" t="s">
        <v>23</v>
      </c>
      <c r="F1073" s="1" t="s">
        <v>1991</v>
      </c>
      <c r="G1073" s="1" t="s">
        <v>25</v>
      </c>
      <c r="I1073" s="1" t="s">
        <v>2124</v>
      </c>
      <c r="J1073" s="1" t="s">
        <v>28</v>
      </c>
      <c r="K1073" s="1" t="s">
        <v>2125</v>
      </c>
      <c r="L1073" s="1" t="s">
        <v>2126</v>
      </c>
      <c r="M1073" s="1" t="s">
        <v>2127</v>
      </c>
      <c r="N1073" s="1" t="s">
        <v>1091</v>
      </c>
      <c r="O1073" s="1" t="s">
        <v>33</v>
      </c>
      <c r="P1073" s="1" t="s">
        <v>124</v>
      </c>
      <c r="Q1073" s="1" t="s">
        <v>35</v>
      </c>
      <c r="R1073" s="1" t="s">
        <v>36</v>
      </c>
      <c r="S1073" s="1" t="s">
        <v>2125</v>
      </c>
      <c r="T1073" s="1" t="s">
        <v>37</v>
      </c>
      <c r="U1073" s="1" t="s">
        <v>38</v>
      </c>
      <c r="V1073" s="1" t="s">
        <v>39</v>
      </c>
    </row>
    <row r="1074" spans="1:22" x14ac:dyDescent="0.2">
      <c r="A1074" s="7">
        <v>121.75</v>
      </c>
      <c r="B1074" s="1" t="s">
        <v>20</v>
      </c>
      <c r="C1074" s="1" t="s">
        <v>21</v>
      </c>
      <c r="D1074" s="1" t="s">
        <v>120</v>
      </c>
      <c r="E1074" s="1" t="s">
        <v>23</v>
      </c>
      <c r="F1074" s="1" t="s">
        <v>1991</v>
      </c>
      <c r="G1074" s="1" t="s">
        <v>25</v>
      </c>
      <c r="I1074" s="1" t="s">
        <v>2128</v>
      </c>
      <c r="J1074" s="1" t="s">
        <v>28</v>
      </c>
      <c r="K1074" s="1" t="s">
        <v>2125</v>
      </c>
      <c r="L1074" s="1" t="s">
        <v>2126</v>
      </c>
      <c r="M1074" s="1" t="s">
        <v>2129</v>
      </c>
      <c r="N1074" s="1" t="s">
        <v>1091</v>
      </c>
      <c r="O1074" s="1" t="s">
        <v>33</v>
      </c>
      <c r="P1074" s="1" t="s">
        <v>124</v>
      </c>
      <c r="Q1074" s="1" t="s">
        <v>35</v>
      </c>
      <c r="R1074" s="1" t="s">
        <v>36</v>
      </c>
      <c r="S1074" s="1" t="s">
        <v>2125</v>
      </c>
      <c r="T1074" s="1" t="s">
        <v>37</v>
      </c>
      <c r="U1074" s="1" t="s">
        <v>38</v>
      </c>
      <c r="V1074" s="1" t="s">
        <v>39</v>
      </c>
    </row>
    <row r="1075" spans="1:22" x14ac:dyDescent="0.2">
      <c r="A1075" s="7">
        <v>121.75</v>
      </c>
      <c r="B1075" s="1" t="s">
        <v>20</v>
      </c>
      <c r="C1075" s="1" t="s">
        <v>21</v>
      </c>
      <c r="D1075" s="1" t="s">
        <v>120</v>
      </c>
      <c r="E1075" s="1" t="s">
        <v>23</v>
      </c>
      <c r="F1075" s="1" t="s">
        <v>1996</v>
      </c>
      <c r="G1075" s="1" t="s">
        <v>25</v>
      </c>
      <c r="I1075" s="1" t="s">
        <v>2130</v>
      </c>
      <c r="J1075" s="1" t="s">
        <v>28</v>
      </c>
      <c r="K1075" s="1" t="s">
        <v>2131</v>
      </c>
      <c r="L1075" s="1" t="s">
        <v>1918</v>
      </c>
      <c r="M1075" s="1" t="s">
        <v>2132</v>
      </c>
      <c r="N1075" s="1" t="s">
        <v>1091</v>
      </c>
      <c r="O1075" s="1" t="s">
        <v>33</v>
      </c>
      <c r="P1075" s="1" t="s">
        <v>124</v>
      </c>
      <c r="Q1075" s="1" t="s">
        <v>35</v>
      </c>
      <c r="R1075" s="1" t="s">
        <v>36</v>
      </c>
      <c r="S1075" s="1" t="s">
        <v>2131</v>
      </c>
      <c r="T1075" s="1" t="s">
        <v>37</v>
      </c>
      <c r="U1075" s="1" t="s">
        <v>38</v>
      </c>
      <c r="V1075" s="1" t="s">
        <v>39</v>
      </c>
    </row>
    <row r="1076" spans="1:22" x14ac:dyDescent="0.2">
      <c r="A1076" s="7">
        <v>121.75</v>
      </c>
      <c r="B1076" s="1" t="s">
        <v>20</v>
      </c>
      <c r="C1076" s="1" t="s">
        <v>21</v>
      </c>
      <c r="D1076" s="1" t="s">
        <v>120</v>
      </c>
      <c r="E1076" s="1" t="s">
        <v>23</v>
      </c>
      <c r="F1076" s="1" t="s">
        <v>1996</v>
      </c>
      <c r="G1076" s="1" t="s">
        <v>25</v>
      </c>
      <c r="I1076" s="1" t="s">
        <v>2133</v>
      </c>
      <c r="J1076" s="1" t="s">
        <v>28</v>
      </c>
      <c r="K1076" s="1" t="s">
        <v>2131</v>
      </c>
      <c r="L1076" s="1" t="s">
        <v>1918</v>
      </c>
      <c r="M1076" s="1" t="s">
        <v>2134</v>
      </c>
      <c r="N1076" s="1" t="s">
        <v>1091</v>
      </c>
      <c r="O1076" s="1" t="s">
        <v>33</v>
      </c>
      <c r="P1076" s="1" t="s">
        <v>124</v>
      </c>
      <c r="Q1076" s="1" t="s">
        <v>35</v>
      </c>
      <c r="R1076" s="1" t="s">
        <v>36</v>
      </c>
      <c r="S1076" s="1" t="s">
        <v>2131</v>
      </c>
      <c r="T1076" s="1" t="s">
        <v>37</v>
      </c>
      <c r="U1076" s="1" t="s">
        <v>38</v>
      </c>
      <c r="V1076" s="1" t="s">
        <v>39</v>
      </c>
    </row>
    <row r="1077" spans="1:22" x14ac:dyDescent="0.2">
      <c r="A1077" s="7">
        <v>121.75</v>
      </c>
      <c r="B1077" s="1" t="s">
        <v>20</v>
      </c>
      <c r="C1077" s="1" t="s">
        <v>21</v>
      </c>
      <c r="D1077" s="1" t="s">
        <v>120</v>
      </c>
      <c r="E1077" s="1" t="s">
        <v>23</v>
      </c>
      <c r="F1077" s="1" t="s">
        <v>2002</v>
      </c>
      <c r="G1077" s="1" t="s">
        <v>25</v>
      </c>
      <c r="I1077" s="1" t="s">
        <v>2135</v>
      </c>
      <c r="J1077" s="1" t="s">
        <v>28</v>
      </c>
      <c r="K1077" s="1" t="s">
        <v>2136</v>
      </c>
      <c r="L1077" s="1" t="s">
        <v>1876</v>
      </c>
      <c r="M1077" s="1" t="s">
        <v>2137</v>
      </c>
      <c r="N1077" s="1" t="s">
        <v>1091</v>
      </c>
      <c r="O1077" s="1" t="s">
        <v>33</v>
      </c>
      <c r="P1077" s="1" t="s">
        <v>124</v>
      </c>
      <c r="Q1077" s="1" t="s">
        <v>35</v>
      </c>
      <c r="R1077" s="1" t="s">
        <v>36</v>
      </c>
      <c r="S1077" s="1" t="s">
        <v>2136</v>
      </c>
      <c r="T1077" s="1" t="s">
        <v>37</v>
      </c>
      <c r="U1077" s="1" t="s">
        <v>38</v>
      </c>
      <c r="V1077" s="1" t="s">
        <v>39</v>
      </c>
    </row>
    <row r="1078" spans="1:22" x14ac:dyDescent="0.2">
      <c r="A1078" s="7">
        <v>121.75</v>
      </c>
      <c r="B1078" s="1" t="s">
        <v>20</v>
      </c>
      <c r="C1078" s="1" t="s">
        <v>21</v>
      </c>
      <c r="D1078" s="1" t="s">
        <v>120</v>
      </c>
      <c r="E1078" s="1" t="s">
        <v>23</v>
      </c>
      <c r="F1078" s="1" t="s">
        <v>2002</v>
      </c>
      <c r="G1078" s="1" t="s">
        <v>25</v>
      </c>
      <c r="I1078" s="1" t="s">
        <v>2138</v>
      </c>
      <c r="J1078" s="1" t="s">
        <v>28</v>
      </c>
      <c r="K1078" s="1" t="s">
        <v>2136</v>
      </c>
      <c r="L1078" s="1" t="s">
        <v>1876</v>
      </c>
      <c r="M1078" s="1" t="s">
        <v>2139</v>
      </c>
      <c r="N1078" s="1" t="s">
        <v>1091</v>
      </c>
      <c r="O1078" s="1" t="s">
        <v>33</v>
      </c>
      <c r="P1078" s="1" t="s">
        <v>124</v>
      </c>
      <c r="Q1078" s="1" t="s">
        <v>35</v>
      </c>
      <c r="R1078" s="1" t="s">
        <v>36</v>
      </c>
      <c r="S1078" s="1" t="s">
        <v>2136</v>
      </c>
      <c r="T1078" s="1" t="s">
        <v>37</v>
      </c>
      <c r="U1078" s="1" t="s">
        <v>38</v>
      </c>
      <c r="V1078" s="1" t="s">
        <v>39</v>
      </c>
    </row>
    <row r="1079" spans="1:22" x14ac:dyDescent="0.2">
      <c r="A1079" s="7">
        <v>121.75</v>
      </c>
      <c r="B1079" s="1" t="s">
        <v>20</v>
      </c>
      <c r="C1079" s="1" t="s">
        <v>21</v>
      </c>
      <c r="D1079" s="1" t="s">
        <v>120</v>
      </c>
      <c r="E1079" s="1" t="s">
        <v>23</v>
      </c>
      <c r="F1079" s="1" t="s">
        <v>2002</v>
      </c>
      <c r="G1079" s="1" t="s">
        <v>25</v>
      </c>
      <c r="I1079" s="1" t="s">
        <v>2140</v>
      </c>
      <c r="J1079" s="1" t="s">
        <v>28</v>
      </c>
      <c r="K1079" s="1" t="s">
        <v>2136</v>
      </c>
      <c r="L1079" s="1" t="s">
        <v>1876</v>
      </c>
      <c r="M1079" s="1" t="s">
        <v>2141</v>
      </c>
      <c r="N1079" s="1" t="s">
        <v>1091</v>
      </c>
      <c r="O1079" s="1" t="s">
        <v>33</v>
      </c>
      <c r="P1079" s="1" t="s">
        <v>124</v>
      </c>
      <c r="Q1079" s="1" t="s">
        <v>35</v>
      </c>
      <c r="R1079" s="1" t="s">
        <v>36</v>
      </c>
      <c r="S1079" s="1" t="s">
        <v>2136</v>
      </c>
      <c r="T1079" s="1" t="s">
        <v>37</v>
      </c>
      <c r="U1079" s="1" t="s">
        <v>38</v>
      </c>
      <c r="V1079" s="1" t="s">
        <v>39</v>
      </c>
    </row>
    <row r="1080" spans="1:22" x14ac:dyDescent="0.2">
      <c r="A1080" s="7">
        <v>0</v>
      </c>
      <c r="B1080" s="1" t="s">
        <v>20</v>
      </c>
      <c r="C1080" s="1" t="s">
        <v>1362</v>
      </c>
      <c r="D1080" s="1" t="s">
        <v>120</v>
      </c>
      <c r="E1080" s="1" t="s">
        <v>1363</v>
      </c>
      <c r="F1080" s="1" t="s">
        <v>1876</v>
      </c>
      <c r="G1080" s="1" t="s">
        <v>25</v>
      </c>
      <c r="I1080" s="1" t="s">
        <v>2142</v>
      </c>
      <c r="K1080" s="1" t="s">
        <v>2136</v>
      </c>
      <c r="L1080" s="1" t="s">
        <v>2002</v>
      </c>
      <c r="M1080" s="1" t="s">
        <v>2143</v>
      </c>
      <c r="N1080" s="1" t="s">
        <v>1091</v>
      </c>
      <c r="P1080" s="1" t="s">
        <v>1367</v>
      </c>
      <c r="R1080" s="1" t="s">
        <v>81</v>
      </c>
      <c r="S1080" s="1" t="s">
        <v>2136</v>
      </c>
      <c r="T1080" s="1" t="s">
        <v>1368</v>
      </c>
      <c r="U1080" s="1" t="s">
        <v>3322</v>
      </c>
      <c r="V1080" s="1" t="s">
        <v>39</v>
      </c>
    </row>
    <row r="1081" spans="1:22" x14ac:dyDescent="0.2">
      <c r="A1081" s="7">
        <v>0</v>
      </c>
      <c r="B1081" s="1" t="s">
        <v>20</v>
      </c>
      <c r="C1081" s="1" t="s">
        <v>1362</v>
      </c>
      <c r="D1081" s="1" t="s">
        <v>120</v>
      </c>
      <c r="E1081" s="1" t="s">
        <v>1363</v>
      </c>
      <c r="F1081" s="1" t="s">
        <v>1876</v>
      </c>
      <c r="G1081" s="1" t="s">
        <v>25</v>
      </c>
      <c r="I1081" s="1" t="s">
        <v>2144</v>
      </c>
      <c r="K1081" s="1" t="s">
        <v>2136</v>
      </c>
      <c r="L1081" s="1" t="s">
        <v>2002</v>
      </c>
      <c r="M1081" s="1" t="s">
        <v>2145</v>
      </c>
      <c r="N1081" s="1" t="s">
        <v>1091</v>
      </c>
      <c r="P1081" s="1" t="s">
        <v>1367</v>
      </c>
      <c r="R1081" s="1" t="s">
        <v>81</v>
      </c>
      <c r="S1081" s="1" t="s">
        <v>2136</v>
      </c>
      <c r="T1081" s="1" t="s">
        <v>1368</v>
      </c>
      <c r="U1081" s="1" t="s">
        <v>3322</v>
      </c>
      <c r="V1081" s="1" t="s">
        <v>39</v>
      </c>
    </row>
    <row r="1082" spans="1:22" x14ac:dyDescent="0.2">
      <c r="A1082" s="7">
        <v>0</v>
      </c>
      <c r="B1082" s="1" t="s">
        <v>20</v>
      </c>
      <c r="D1082" s="1" t="s">
        <v>120</v>
      </c>
      <c r="G1082" s="1" t="s">
        <v>25</v>
      </c>
      <c r="I1082" s="1" t="s">
        <v>2146</v>
      </c>
      <c r="K1082" s="1" t="s">
        <v>2136</v>
      </c>
      <c r="L1082" s="1" t="s">
        <v>2136</v>
      </c>
      <c r="M1082" s="1" t="s">
        <v>2147</v>
      </c>
      <c r="N1082" s="1" t="s">
        <v>1091</v>
      </c>
      <c r="R1082" s="1" t="s">
        <v>81</v>
      </c>
      <c r="S1082" s="1" t="s">
        <v>2136</v>
      </c>
      <c r="V1082" s="1" t="s">
        <v>39</v>
      </c>
    </row>
    <row r="1083" spans="1:22" x14ac:dyDescent="0.2">
      <c r="A1083" s="7">
        <v>121.75</v>
      </c>
      <c r="B1083" s="1" t="s">
        <v>20</v>
      </c>
      <c r="C1083" s="1" t="s">
        <v>21</v>
      </c>
      <c r="D1083" s="1" t="s">
        <v>120</v>
      </c>
      <c r="E1083" s="1" t="s">
        <v>23</v>
      </c>
      <c r="F1083" s="1" t="s">
        <v>2007</v>
      </c>
      <c r="G1083" s="1" t="s">
        <v>25</v>
      </c>
      <c r="I1083" s="1" t="s">
        <v>2148</v>
      </c>
      <c r="J1083" s="1" t="s">
        <v>28</v>
      </c>
      <c r="K1083" s="1" t="s">
        <v>2149</v>
      </c>
      <c r="L1083" s="1" t="s">
        <v>1889</v>
      </c>
      <c r="M1083" s="1" t="s">
        <v>2150</v>
      </c>
      <c r="N1083" s="1" t="s">
        <v>1091</v>
      </c>
      <c r="O1083" s="1" t="s">
        <v>33</v>
      </c>
      <c r="P1083" s="1" t="s">
        <v>124</v>
      </c>
      <c r="Q1083" s="1" t="s">
        <v>35</v>
      </c>
      <c r="R1083" s="1" t="s">
        <v>36</v>
      </c>
      <c r="S1083" s="1" t="s">
        <v>2149</v>
      </c>
      <c r="T1083" s="1" t="s">
        <v>37</v>
      </c>
      <c r="U1083" s="1" t="s">
        <v>38</v>
      </c>
      <c r="V1083" s="1" t="s">
        <v>39</v>
      </c>
    </row>
    <row r="1084" spans="1:22" x14ac:dyDescent="0.2">
      <c r="A1084" s="7">
        <v>0</v>
      </c>
      <c r="B1084" s="1" t="s">
        <v>20</v>
      </c>
      <c r="D1084" s="1" t="s">
        <v>120</v>
      </c>
      <c r="G1084" s="1" t="s">
        <v>25</v>
      </c>
      <c r="I1084" s="1" t="s">
        <v>2151</v>
      </c>
      <c r="K1084" s="1" t="s">
        <v>2149</v>
      </c>
      <c r="L1084" s="1" t="s">
        <v>2149</v>
      </c>
      <c r="N1084" s="1" t="s">
        <v>32</v>
      </c>
      <c r="R1084" s="1" t="s">
        <v>81</v>
      </c>
      <c r="S1084" s="1" t="s">
        <v>2149</v>
      </c>
      <c r="V1084" s="1" t="s">
        <v>39</v>
      </c>
    </row>
    <row r="1085" spans="1:22" x14ac:dyDescent="0.2">
      <c r="A1085" s="7">
        <v>100</v>
      </c>
      <c r="B1085" s="1" t="s">
        <v>20</v>
      </c>
      <c r="C1085" s="1" t="s">
        <v>1362</v>
      </c>
      <c r="D1085" s="1" t="s">
        <v>43</v>
      </c>
      <c r="E1085" s="1" t="s">
        <v>1363</v>
      </c>
      <c r="F1085" s="1" t="s">
        <v>1889</v>
      </c>
      <c r="G1085" s="1" t="s">
        <v>25</v>
      </c>
      <c r="I1085" s="1" t="s">
        <v>2152</v>
      </c>
      <c r="J1085" s="1" t="s">
        <v>28</v>
      </c>
      <c r="K1085" s="1" t="s">
        <v>2149</v>
      </c>
      <c r="L1085" s="1" t="s">
        <v>2007</v>
      </c>
      <c r="M1085" s="1" t="s">
        <v>2153</v>
      </c>
      <c r="N1085" s="1" t="s">
        <v>32</v>
      </c>
      <c r="P1085" s="1" t="s">
        <v>1367</v>
      </c>
      <c r="R1085" s="1" t="s">
        <v>36</v>
      </c>
      <c r="S1085" s="1" t="s">
        <v>2149</v>
      </c>
      <c r="T1085" s="1" t="s">
        <v>1368</v>
      </c>
      <c r="U1085" s="1" t="s">
        <v>3322</v>
      </c>
      <c r="V1085" s="1" t="s">
        <v>39</v>
      </c>
    </row>
    <row r="1086" spans="1:22" x14ac:dyDescent="0.2">
      <c r="A1086" s="7">
        <v>100</v>
      </c>
      <c r="B1086" s="1" t="s">
        <v>20</v>
      </c>
      <c r="C1086" s="1" t="s">
        <v>1362</v>
      </c>
      <c r="D1086" s="1" t="s">
        <v>43</v>
      </c>
      <c r="E1086" s="1" t="s">
        <v>1363</v>
      </c>
      <c r="F1086" s="1" t="s">
        <v>1889</v>
      </c>
      <c r="G1086" s="1" t="s">
        <v>25</v>
      </c>
      <c r="I1086" s="1" t="s">
        <v>2154</v>
      </c>
      <c r="J1086" s="1" t="s">
        <v>28</v>
      </c>
      <c r="K1086" s="1" t="s">
        <v>2149</v>
      </c>
      <c r="L1086" s="1" t="s">
        <v>2007</v>
      </c>
      <c r="M1086" s="1" t="s">
        <v>2155</v>
      </c>
      <c r="N1086" s="1" t="s">
        <v>32</v>
      </c>
      <c r="P1086" s="1" t="s">
        <v>1367</v>
      </c>
      <c r="R1086" s="1" t="s">
        <v>81</v>
      </c>
      <c r="S1086" s="1" t="s">
        <v>2149</v>
      </c>
      <c r="T1086" s="1" t="s">
        <v>1368</v>
      </c>
      <c r="U1086" s="1" t="s">
        <v>3322</v>
      </c>
      <c r="V1086" s="1" t="s">
        <v>39</v>
      </c>
    </row>
    <row r="1087" spans="1:22" x14ac:dyDescent="0.2">
      <c r="A1087" s="7">
        <v>100</v>
      </c>
      <c r="B1087" s="1" t="s">
        <v>20</v>
      </c>
      <c r="C1087" s="1" t="s">
        <v>1362</v>
      </c>
      <c r="D1087" s="1" t="s">
        <v>43</v>
      </c>
      <c r="E1087" s="1" t="s">
        <v>1363</v>
      </c>
      <c r="F1087" s="1" t="s">
        <v>1889</v>
      </c>
      <c r="G1087" s="1" t="s">
        <v>25</v>
      </c>
      <c r="I1087" s="1" t="s">
        <v>2156</v>
      </c>
      <c r="J1087" s="1" t="s">
        <v>28</v>
      </c>
      <c r="K1087" s="1" t="s">
        <v>2149</v>
      </c>
      <c r="L1087" s="1" t="s">
        <v>2007</v>
      </c>
      <c r="M1087" s="1" t="s">
        <v>2157</v>
      </c>
      <c r="N1087" s="1" t="s">
        <v>32</v>
      </c>
      <c r="P1087" s="1" t="s">
        <v>1367</v>
      </c>
      <c r="R1087" s="1" t="s">
        <v>49</v>
      </c>
      <c r="S1087" s="1" t="s">
        <v>2149</v>
      </c>
      <c r="T1087" s="1" t="s">
        <v>1368</v>
      </c>
      <c r="U1087" s="1" t="s">
        <v>3322</v>
      </c>
      <c r="V1087" s="1" t="s">
        <v>39</v>
      </c>
    </row>
    <row r="1088" spans="1:22" x14ac:dyDescent="0.2">
      <c r="A1088" s="7">
        <v>100</v>
      </c>
      <c r="B1088" s="1" t="s">
        <v>20</v>
      </c>
      <c r="C1088" s="1" t="s">
        <v>1362</v>
      </c>
      <c r="D1088" s="1" t="s">
        <v>43</v>
      </c>
      <c r="E1088" s="1" t="s">
        <v>1363</v>
      </c>
      <c r="F1088" s="1" t="s">
        <v>1889</v>
      </c>
      <c r="G1088" s="1" t="s">
        <v>25</v>
      </c>
      <c r="I1088" s="1" t="s">
        <v>2158</v>
      </c>
      <c r="J1088" s="1" t="s">
        <v>28</v>
      </c>
      <c r="K1088" s="1" t="s">
        <v>2149</v>
      </c>
      <c r="L1088" s="1" t="s">
        <v>2007</v>
      </c>
      <c r="M1088" s="1" t="s">
        <v>2159</v>
      </c>
      <c r="N1088" s="1" t="s">
        <v>32</v>
      </c>
      <c r="P1088" s="1" t="s">
        <v>1367</v>
      </c>
      <c r="R1088" s="1" t="s">
        <v>81</v>
      </c>
      <c r="S1088" s="1" t="s">
        <v>2149</v>
      </c>
      <c r="T1088" s="1" t="s">
        <v>1368</v>
      </c>
      <c r="U1088" s="1" t="s">
        <v>3322</v>
      </c>
      <c r="V1088" s="1" t="s">
        <v>39</v>
      </c>
    </row>
    <row r="1089" spans="1:22" x14ac:dyDescent="0.2">
      <c r="A1089" s="7">
        <v>0</v>
      </c>
      <c r="B1089" s="1" t="s">
        <v>20</v>
      </c>
      <c r="D1089" s="1" t="s">
        <v>120</v>
      </c>
      <c r="G1089" s="1" t="s">
        <v>25</v>
      </c>
      <c r="I1089" s="1" t="s">
        <v>2160</v>
      </c>
      <c r="K1089" s="1" t="s">
        <v>2149</v>
      </c>
      <c r="L1089" s="1" t="s">
        <v>2149</v>
      </c>
      <c r="N1089" s="1" t="s">
        <v>32</v>
      </c>
      <c r="R1089" s="1" t="s">
        <v>81</v>
      </c>
      <c r="S1089" s="1" t="s">
        <v>2149</v>
      </c>
      <c r="V1089" s="1" t="s">
        <v>39</v>
      </c>
    </row>
    <row r="1090" spans="1:22" x14ac:dyDescent="0.2">
      <c r="A1090" s="7">
        <v>0</v>
      </c>
      <c r="B1090" s="1" t="s">
        <v>20</v>
      </c>
      <c r="D1090" s="1" t="s">
        <v>120</v>
      </c>
      <c r="G1090" s="1" t="s">
        <v>25</v>
      </c>
      <c r="I1090" s="1" t="s">
        <v>2161</v>
      </c>
      <c r="K1090" s="1" t="s">
        <v>2149</v>
      </c>
      <c r="L1090" s="1" t="s">
        <v>2149</v>
      </c>
      <c r="N1090" s="1" t="s">
        <v>32</v>
      </c>
      <c r="R1090" s="1" t="s">
        <v>81</v>
      </c>
      <c r="S1090" s="1" t="s">
        <v>2149</v>
      </c>
      <c r="V1090" s="1" t="s">
        <v>39</v>
      </c>
    </row>
    <row r="1091" spans="1:22" x14ac:dyDescent="0.2">
      <c r="A1091" s="7">
        <v>100</v>
      </c>
      <c r="B1091" s="1" t="s">
        <v>20</v>
      </c>
      <c r="C1091" s="1" t="s">
        <v>1362</v>
      </c>
      <c r="D1091" s="1" t="s">
        <v>43</v>
      </c>
      <c r="E1091" s="1" t="s">
        <v>1363</v>
      </c>
      <c r="F1091" s="1" t="s">
        <v>1889</v>
      </c>
      <c r="G1091" s="1" t="s">
        <v>25</v>
      </c>
      <c r="I1091" s="1" t="s">
        <v>2162</v>
      </c>
      <c r="J1091" s="1" t="s">
        <v>28</v>
      </c>
      <c r="K1091" s="1" t="s">
        <v>2149</v>
      </c>
      <c r="L1091" s="1" t="s">
        <v>2007</v>
      </c>
      <c r="M1091" s="1" t="s">
        <v>2163</v>
      </c>
      <c r="N1091" s="1" t="s">
        <v>32</v>
      </c>
      <c r="P1091" s="1" t="s">
        <v>1367</v>
      </c>
      <c r="R1091" s="1" t="s">
        <v>81</v>
      </c>
      <c r="S1091" s="1" t="s">
        <v>2149</v>
      </c>
      <c r="T1091" s="1" t="s">
        <v>1368</v>
      </c>
      <c r="U1091" s="1" t="s">
        <v>3322</v>
      </c>
      <c r="V1091" s="1" t="s">
        <v>39</v>
      </c>
    </row>
    <row r="1092" spans="1:22" x14ac:dyDescent="0.2">
      <c r="A1092" s="7">
        <v>80</v>
      </c>
      <c r="B1092" s="1" t="s">
        <v>20</v>
      </c>
      <c r="C1092" s="1" t="s">
        <v>1362</v>
      </c>
      <c r="D1092" s="1" t="s">
        <v>2078</v>
      </c>
      <c r="E1092" s="1" t="s">
        <v>1363</v>
      </c>
      <c r="F1092" s="1" t="s">
        <v>1889</v>
      </c>
      <c r="G1092" s="1" t="s">
        <v>25</v>
      </c>
      <c r="I1092" s="1" t="s">
        <v>2164</v>
      </c>
      <c r="J1092" s="1" t="s">
        <v>28</v>
      </c>
      <c r="K1092" s="1" t="s">
        <v>2149</v>
      </c>
      <c r="L1092" s="1" t="s">
        <v>2007</v>
      </c>
      <c r="M1092" s="1" t="s">
        <v>2165</v>
      </c>
      <c r="N1092" s="1" t="s">
        <v>32</v>
      </c>
      <c r="P1092" s="1" t="s">
        <v>1367</v>
      </c>
      <c r="R1092" s="1" t="s">
        <v>81</v>
      </c>
      <c r="S1092" s="1" t="s">
        <v>2149</v>
      </c>
      <c r="T1092" s="1" t="s">
        <v>1368</v>
      </c>
      <c r="U1092" s="1" t="s">
        <v>3322</v>
      </c>
      <c r="V1092" s="1" t="s">
        <v>39</v>
      </c>
    </row>
    <row r="1093" spans="1:22" x14ac:dyDescent="0.2">
      <c r="A1093" s="7">
        <v>0</v>
      </c>
      <c r="B1093" s="1" t="s">
        <v>20</v>
      </c>
      <c r="D1093" s="1" t="s">
        <v>120</v>
      </c>
      <c r="G1093" s="1" t="s">
        <v>25</v>
      </c>
      <c r="I1093" s="1" t="s">
        <v>2166</v>
      </c>
      <c r="K1093" s="1" t="s">
        <v>2149</v>
      </c>
      <c r="L1093" s="1" t="s">
        <v>2149</v>
      </c>
      <c r="N1093" s="1" t="s">
        <v>32</v>
      </c>
      <c r="R1093" s="1" t="s">
        <v>81</v>
      </c>
      <c r="S1093" s="1" t="s">
        <v>2149</v>
      </c>
      <c r="V1093" s="1" t="s">
        <v>39</v>
      </c>
    </row>
    <row r="1094" spans="1:22" x14ac:dyDescent="0.2">
      <c r="A1094" s="7">
        <v>100</v>
      </c>
      <c r="B1094" s="1" t="s">
        <v>20</v>
      </c>
      <c r="C1094" s="1" t="s">
        <v>1362</v>
      </c>
      <c r="D1094" s="1" t="s">
        <v>43</v>
      </c>
      <c r="E1094" s="1" t="s">
        <v>1363</v>
      </c>
      <c r="F1094" s="1" t="s">
        <v>1889</v>
      </c>
      <c r="G1094" s="1" t="s">
        <v>25</v>
      </c>
      <c r="I1094" s="1" t="s">
        <v>2167</v>
      </c>
      <c r="J1094" s="1" t="s">
        <v>28</v>
      </c>
      <c r="K1094" s="1" t="s">
        <v>2149</v>
      </c>
      <c r="L1094" s="1" t="s">
        <v>2007</v>
      </c>
      <c r="M1094" s="1" t="s">
        <v>2168</v>
      </c>
      <c r="N1094" s="1" t="s">
        <v>32</v>
      </c>
      <c r="P1094" s="1" t="s">
        <v>1367</v>
      </c>
      <c r="R1094" s="1" t="s">
        <v>81</v>
      </c>
      <c r="S1094" s="1" t="s">
        <v>2149</v>
      </c>
      <c r="T1094" s="1" t="s">
        <v>1368</v>
      </c>
      <c r="U1094" s="1" t="s">
        <v>3322</v>
      </c>
      <c r="V1094" s="1" t="s">
        <v>39</v>
      </c>
    </row>
    <row r="1095" spans="1:22" x14ac:dyDescent="0.2">
      <c r="A1095" s="7">
        <v>0</v>
      </c>
      <c r="B1095" s="1" t="s">
        <v>20</v>
      </c>
      <c r="D1095" s="1" t="s">
        <v>120</v>
      </c>
      <c r="G1095" s="1" t="s">
        <v>25</v>
      </c>
      <c r="I1095" s="1" t="s">
        <v>2169</v>
      </c>
      <c r="K1095" s="1" t="s">
        <v>2149</v>
      </c>
      <c r="L1095" s="1" t="s">
        <v>2149</v>
      </c>
      <c r="N1095" s="1" t="s">
        <v>32</v>
      </c>
      <c r="R1095" s="1" t="s">
        <v>81</v>
      </c>
      <c r="S1095" s="1" t="s">
        <v>2149</v>
      </c>
      <c r="V1095" s="1" t="s">
        <v>39</v>
      </c>
    </row>
    <row r="1096" spans="1:22" x14ac:dyDescent="0.2">
      <c r="A1096" s="7">
        <v>0</v>
      </c>
      <c r="B1096" s="1" t="s">
        <v>20</v>
      </c>
      <c r="D1096" s="1" t="s">
        <v>120</v>
      </c>
      <c r="G1096" s="1" t="s">
        <v>25</v>
      </c>
      <c r="I1096" s="1" t="s">
        <v>2170</v>
      </c>
      <c r="K1096" s="1" t="s">
        <v>2149</v>
      </c>
      <c r="L1096" s="1" t="s">
        <v>2149</v>
      </c>
      <c r="N1096" s="1" t="s">
        <v>1091</v>
      </c>
      <c r="R1096" s="1" t="s">
        <v>1516</v>
      </c>
      <c r="S1096" s="1" t="s">
        <v>2149</v>
      </c>
      <c r="V1096" s="1" t="s">
        <v>39</v>
      </c>
    </row>
    <row r="1097" spans="1:22" x14ac:dyDescent="0.2">
      <c r="A1097" s="7">
        <v>100</v>
      </c>
      <c r="B1097" s="1" t="s">
        <v>20</v>
      </c>
      <c r="C1097" s="1" t="s">
        <v>1362</v>
      </c>
      <c r="D1097" s="1" t="s">
        <v>43</v>
      </c>
      <c r="E1097" s="1" t="s">
        <v>1363</v>
      </c>
      <c r="F1097" s="1" t="s">
        <v>1889</v>
      </c>
      <c r="G1097" s="1" t="s">
        <v>25</v>
      </c>
      <c r="I1097" s="1" t="s">
        <v>2171</v>
      </c>
      <c r="J1097" s="1" t="s">
        <v>28</v>
      </c>
      <c r="K1097" s="1" t="s">
        <v>2149</v>
      </c>
      <c r="L1097" s="1" t="s">
        <v>2007</v>
      </c>
      <c r="M1097" s="1" t="s">
        <v>2172</v>
      </c>
      <c r="N1097" s="1" t="s">
        <v>1091</v>
      </c>
      <c r="P1097" s="1" t="s">
        <v>1367</v>
      </c>
      <c r="R1097" s="1" t="s">
        <v>36</v>
      </c>
      <c r="S1097" s="1" t="s">
        <v>175</v>
      </c>
      <c r="T1097" s="1" t="s">
        <v>1368</v>
      </c>
      <c r="U1097" s="1" t="s">
        <v>3322</v>
      </c>
      <c r="V1097" s="1" t="s">
        <v>39</v>
      </c>
    </row>
    <row r="1098" spans="1:22" x14ac:dyDescent="0.2">
      <c r="A1098" s="7">
        <v>0</v>
      </c>
      <c r="B1098" s="1" t="s">
        <v>20</v>
      </c>
      <c r="D1098" s="1" t="s">
        <v>120</v>
      </c>
      <c r="G1098" s="1" t="s">
        <v>25</v>
      </c>
      <c r="I1098" s="1" t="s">
        <v>2173</v>
      </c>
      <c r="K1098" s="1" t="s">
        <v>2149</v>
      </c>
      <c r="L1098" s="1" t="s">
        <v>2149</v>
      </c>
      <c r="N1098" s="1" t="s">
        <v>1091</v>
      </c>
      <c r="R1098" s="1" t="s">
        <v>81</v>
      </c>
      <c r="S1098" s="1" t="s">
        <v>2149</v>
      </c>
      <c r="V1098" s="1" t="s">
        <v>39</v>
      </c>
    </row>
    <row r="1099" spans="1:22" x14ac:dyDescent="0.2">
      <c r="A1099" s="7">
        <v>0</v>
      </c>
      <c r="B1099" s="1" t="s">
        <v>20</v>
      </c>
      <c r="D1099" s="1" t="s">
        <v>120</v>
      </c>
      <c r="G1099" s="1" t="s">
        <v>25</v>
      </c>
      <c r="I1099" s="1" t="s">
        <v>2174</v>
      </c>
      <c r="K1099" s="1" t="s">
        <v>2149</v>
      </c>
      <c r="L1099" s="1" t="s">
        <v>2149</v>
      </c>
      <c r="N1099" s="1" t="s">
        <v>1091</v>
      </c>
      <c r="R1099" s="1" t="s">
        <v>81</v>
      </c>
      <c r="S1099" s="1" t="s">
        <v>2149</v>
      </c>
      <c r="V1099" s="1" t="s">
        <v>39</v>
      </c>
    </row>
    <row r="1100" spans="1:22" x14ac:dyDescent="0.2">
      <c r="A1100" s="7">
        <v>0</v>
      </c>
      <c r="B1100" s="1" t="s">
        <v>20</v>
      </c>
      <c r="D1100" s="1" t="s">
        <v>120</v>
      </c>
      <c r="G1100" s="1" t="s">
        <v>25</v>
      </c>
      <c r="I1100" s="1" t="s">
        <v>2175</v>
      </c>
      <c r="K1100" s="1" t="s">
        <v>2149</v>
      </c>
      <c r="L1100" s="1" t="s">
        <v>2149</v>
      </c>
      <c r="N1100" s="1" t="s">
        <v>1091</v>
      </c>
      <c r="R1100" s="1" t="s">
        <v>81</v>
      </c>
      <c r="S1100" s="1" t="s">
        <v>2149</v>
      </c>
      <c r="V1100" s="1" t="s">
        <v>39</v>
      </c>
    </row>
    <row r="1101" spans="1:22" x14ac:dyDescent="0.2">
      <c r="A1101" s="7">
        <v>0</v>
      </c>
      <c r="B1101" s="1" t="s">
        <v>20</v>
      </c>
      <c r="D1101" s="1" t="s">
        <v>120</v>
      </c>
      <c r="G1101" s="1" t="s">
        <v>25</v>
      </c>
      <c r="I1101" s="1" t="s">
        <v>2176</v>
      </c>
      <c r="K1101" s="1" t="s">
        <v>2149</v>
      </c>
      <c r="L1101" s="1" t="s">
        <v>2149</v>
      </c>
      <c r="N1101" s="1" t="s">
        <v>1091</v>
      </c>
      <c r="R1101" s="1" t="s">
        <v>81</v>
      </c>
      <c r="S1101" s="1" t="s">
        <v>2149</v>
      </c>
      <c r="V1101" s="1" t="s">
        <v>39</v>
      </c>
    </row>
    <row r="1102" spans="1:22" x14ac:dyDescent="0.2">
      <c r="A1102" s="7">
        <v>0</v>
      </c>
      <c r="B1102" s="1" t="s">
        <v>20</v>
      </c>
      <c r="D1102" s="1" t="s">
        <v>120</v>
      </c>
      <c r="G1102" s="1" t="s">
        <v>25</v>
      </c>
      <c r="I1102" s="1" t="s">
        <v>2177</v>
      </c>
      <c r="K1102" s="1" t="s">
        <v>2149</v>
      </c>
      <c r="L1102" s="1" t="s">
        <v>2149</v>
      </c>
      <c r="N1102" s="1" t="s">
        <v>1091</v>
      </c>
      <c r="R1102" s="1" t="s">
        <v>81</v>
      </c>
      <c r="S1102" s="1" t="s">
        <v>2149</v>
      </c>
      <c r="V1102" s="1" t="s">
        <v>39</v>
      </c>
    </row>
    <row r="1103" spans="1:22" x14ac:dyDescent="0.2">
      <c r="A1103" s="7">
        <v>0</v>
      </c>
      <c r="B1103" s="1" t="s">
        <v>20</v>
      </c>
      <c r="D1103" s="1" t="s">
        <v>120</v>
      </c>
      <c r="G1103" s="1" t="s">
        <v>25</v>
      </c>
      <c r="I1103" s="1" t="s">
        <v>2178</v>
      </c>
      <c r="K1103" s="1" t="s">
        <v>2149</v>
      </c>
      <c r="L1103" s="1" t="s">
        <v>2149</v>
      </c>
      <c r="N1103" s="1" t="s">
        <v>1091</v>
      </c>
      <c r="R1103" s="1" t="s">
        <v>81</v>
      </c>
      <c r="S1103" s="1" t="s">
        <v>2149</v>
      </c>
      <c r="V1103" s="1" t="s">
        <v>39</v>
      </c>
    </row>
    <row r="1104" spans="1:22" x14ac:dyDescent="0.2">
      <c r="A1104" s="7">
        <v>0</v>
      </c>
      <c r="B1104" s="1" t="s">
        <v>20</v>
      </c>
      <c r="D1104" s="1" t="s">
        <v>120</v>
      </c>
      <c r="G1104" s="1" t="s">
        <v>25</v>
      </c>
      <c r="I1104" s="1" t="s">
        <v>2179</v>
      </c>
      <c r="K1104" s="1" t="s">
        <v>2149</v>
      </c>
      <c r="L1104" s="1" t="s">
        <v>2149</v>
      </c>
      <c r="N1104" s="1" t="s">
        <v>1091</v>
      </c>
      <c r="R1104" s="1" t="s">
        <v>81</v>
      </c>
      <c r="S1104" s="1" t="s">
        <v>2149</v>
      </c>
      <c r="V1104" s="1" t="s">
        <v>39</v>
      </c>
    </row>
    <row r="1105" spans="1:22" x14ac:dyDescent="0.2">
      <c r="A1105" s="7">
        <v>0</v>
      </c>
      <c r="B1105" s="1" t="s">
        <v>20</v>
      </c>
      <c r="D1105" s="1" t="s">
        <v>120</v>
      </c>
      <c r="G1105" s="1" t="s">
        <v>25</v>
      </c>
      <c r="I1105" s="1" t="s">
        <v>2180</v>
      </c>
      <c r="K1105" s="1" t="s">
        <v>2149</v>
      </c>
      <c r="L1105" s="1" t="s">
        <v>2149</v>
      </c>
      <c r="N1105" s="1" t="s">
        <v>1091</v>
      </c>
      <c r="R1105" s="1" t="s">
        <v>81</v>
      </c>
      <c r="S1105" s="1" t="s">
        <v>2149</v>
      </c>
      <c r="V1105" s="1" t="s">
        <v>39</v>
      </c>
    </row>
    <row r="1106" spans="1:22" x14ac:dyDescent="0.2">
      <c r="A1106" s="7">
        <v>0</v>
      </c>
      <c r="B1106" s="1" t="s">
        <v>20</v>
      </c>
      <c r="D1106" s="1" t="s">
        <v>120</v>
      </c>
      <c r="G1106" s="1" t="s">
        <v>25</v>
      </c>
      <c r="I1106" s="1" t="s">
        <v>2181</v>
      </c>
      <c r="K1106" s="1" t="s">
        <v>2149</v>
      </c>
      <c r="L1106" s="1" t="s">
        <v>2149</v>
      </c>
      <c r="N1106" s="1" t="s">
        <v>1091</v>
      </c>
      <c r="R1106" s="1" t="s">
        <v>81</v>
      </c>
      <c r="S1106" s="1" t="s">
        <v>2149</v>
      </c>
      <c r="V1106" s="1" t="s">
        <v>39</v>
      </c>
    </row>
    <row r="1107" spans="1:22" x14ac:dyDescent="0.2">
      <c r="A1107" s="7">
        <v>0</v>
      </c>
      <c r="B1107" s="1" t="s">
        <v>20</v>
      </c>
      <c r="D1107" s="1" t="s">
        <v>120</v>
      </c>
      <c r="G1107" s="1" t="s">
        <v>25</v>
      </c>
      <c r="I1107" s="1" t="s">
        <v>2182</v>
      </c>
      <c r="K1107" s="1" t="s">
        <v>2149</v>
      </c>
      <c r="L1107" s="1" t="s">
        <v>2149</v>
      </c>
      <c r="N1107" s="1" t="s">
        <v>1091</v>
      </c>
      <c r="R1107" s="1" t="s">
        <v>81</v>
      </c>
      <c r="S1107" s="1" t="s">
        <v>2149</v>
      </c>
      <c r="V1107" s="1" t="s">
        <v>39</v>
      </c>
    </row>
    <row r="1108" spans="1:22" x14ac:dyDescent="0.2">
      <c r="A1108" s="7">
        <v>100</v>
      </c>
      <c r="B1108" s="1" t="s">
        <v>20</v>
      </c>
      <c r="C1108" s="1" t="s">
        <v>1362</v>
      </c>
      <c r="D1108" s="1" t="s">
        <v>43</v>
      </c>
      <c r="E1108" s="1" t="s">
        <v>1363</v>
      </c>
      <c r="F1108" s="1" t="s">
        <v>1889</v>
      </c>
      <c r="G1108" s="1" t="s">
        <v>25</v>
      </c>
      <c r="I1108" s="1" t="s">
        <v>2183</v>
      </c>
      <c r="J1108" s="1" t="s">
        <v>28</v>
      </c>
      <c r="K1108" s="1" t="s">
        <v>2149</v>
      </c>
      <c r="L1108" s="1" t="s">
        <v>2007</v>
      </c>
      <c r="M1108" s="1" t="s">
        <v>2184</v>
      </c>
      <c r="N1108" s="1" t="s">
        <v>1091</v>
      </c>
      <c r="P1108" s="1" t="s">
        <v>1367</v>
      </c>
      <c r="R1108" s="1" t="s">
        <v>81</v>
      </c>
      <c r="S1108" s="1" t="s">
        <v>2149</v>
      </c>
      <c r="T1108" s="1" t="s">
        <v>1368</v>
      </c>
      <c r="U1108" s="1" t="s">
        <v>3322</v>
      </c>
      <c r="V1108" s="1" t="s">
        <v>39</v>
      </c>
    </row>
    <row r="1109" spans="1:22" x14ac:dyDescent="0.2">
      <c r="A1109" s="7">
        <v>121.75</v>
      </c>
      <c r="B1109" s="1" t="s">
        <v>20</v>
      </c>
      <c r="C1109" s="1" t="s">
        <v>21</v>
      </c>
      <c r="D1109" s="1" t="s">
        <v>120</v>
      </c>
      <c r="E1109" s="1" t="s">
        <v>23</v>
      </c>
      <c r="F1109" s="1" t="s">
        <v>2012</v>
      </c>
      <c r="G1109" s="1" t="s">
        <v>25</v>
      </c>
      <c r="I1109" s="1" t="s">
        <v>2185</v>
      </c>
      <c r="J1109" s="1" t="s">
        <v>28</v>
      </c>
      <c r="K1109" s="1" t="s">
        <v>2186</v>
      </c>
      <c r="L1109" s="1" t="s">
        <v>1902</v>
      </c>
      <c r="M1109" s="1" t="s">
        <v>2187</v>
      </c>
      <c r="N1109" s="1" t="s">
        <v>1091</v>
      </c>
      <c r="O1109" s="1" t="s">
        <v>33</v>
      </c>
      <c r="P1109" s="1" t="s">
        <v>124</v>
      </c>
      <c r="Q1109" s="1" t="s">
        <v>35</v>
      </c>
      <c r="R1109" s="1" t="s">
        <v>36</v>
      </c>
      <c r="S1109" s="1" t="s">
        <v>2186</v>
      </c>
      <c r="T1109" s="1" t="s">
        <v>37</v>
      </c>
      <c r="U1109" s="1" t="s">
        <v>38</v>
      </c>
      <c r="V1109" s="1" t="s">
        <v>39</v>
      </c>
    </row>
    <row r="1110" spans="1:22" x14ac:dyDescent="0.2">
      <c r="A1110" s="7">
        <v>0</v>
      </c>
      <c r="B1110" s="1" t="s">
        <v>20</v>
      </c>
      <c r="D1110" s="1" t="s">
        <v>120</v>
      </c>
      <c r="G1110" s="1" t="s">
        <v>25</v>
      </c>
      <c r="I1110" s="1" t="s">
        <v>2188</v>
      </c>
      <c r="K1110" s="1" t="s">
        <v>2186</v>
      </c>
      <c r="L1110" s="1" t="s">
        <v>2186</v>
      </c>
      <c r="N1110" s="1" t="s">
        <v>1091</v>
      </c>
      <c r="R1110" s="1" t="s">
        <v>1516</v>
      </c>
      <c r="S1110" s="1" t="s">
        <v>2186</v>
      </c>
      <c r="V1110" s="1" t="s">
        <v>39</v>
      </c>
    </row>
    <row r="1111" spans="1:22" x14ac:dyDescent="0.2">
      <c r="A1111" s="7">
        <v>100</v>
      </c>
      <c r="B1111" s="1" t="s">
        <v>20</v>
      </c>
      <c r="D1111" s="1" t="s">
        <v>1752</v>
      </c>
      <c r="E1111" s="1" t="s">
        <v>2028</v>
      </c>
      <c r="F1111" s="1" t="s">
        <v>2067</v>
      </c>
      <c r="G1111" s="1" t="s">
        <v>25</v>
      </c>
      <c r="I1111" s="1" t="s">
        <v>2189</v>
      </c>
      <c r="J1111" s="1" t="s">
        <v>28</v>
      </c>
      <c r="K1111" s="1" t="s">
        <v>2186</v>
      </c>
      <c r="L1111" s="1" t="s">
        <v>1902</v>
      </c>
      <c r="M1111" s="1" t="s">
        <v>2190</v>
      </c>
      <c r="N1111" s="1" t="s">
        <v>32</v>
      </c>
      <c r="O1111" s="1" t="s">
        <v>33</v>
      </c>
      <c r="P1111" s="1" t="s">
        <v>124</v>
      </c>
      <c r="R1111" s="1" t="s">
        <v>81</v>
      </c>
      <c r="S1111" s="1" t="s">
        <v>2186</v>
      </c>
      <c r="T1111" s="1" t="s">
        <v>2031</v>
      </c>
      <c r="U1111" s="1" t="s">
        <v>2032</v>
      </c>
      <c r="V1111" s="1" t="s">
        <v>39</v>
      </c>
    </row>
    <row r="1112" spans="1:22" x14ac:dyDescent="0.2">
      <c r="A1112" s="7">
        <v>0</v>
      </c>
      <c r="B1112" s="1" t="s">
        <v>20</v>
      </c>
      <c r="D1112" s="1" t="s">
        <v>120</v>
      </c>
      <c r="G1112" s="1" t="s">
        <v>25</v>
      </c>
      <c r="I1112" s="1" t="s">
        <v>2191</v>
      </c>
      <c r="K1112" s="1" t="s">
        <v>2186</v>
      </c>
      <c r="L1112" s="1" t="s">
        <v>2186</v>
      </c>
      <c r="N1112" s="1" t="s">
        <v>32</v>
      </c>
      <c r="R1112" s="1" t="s">
        <v>81</v>
      </c>
      <c r="S1112" s="1" t="s">
        <v>2186</v>
      </c>
      <c r="V1112" s="1" t="s">
        <v>39</v>
      </c>
    </row>
    <row r="1113" spans="1:22" x14ac:dyDescent="0.2">
      <c r="A1113" s="7">
        <v>0</v>
      </c>
      <c r="B1113" s="1" t="s">
        <v>20</v>
      </c>
      <c r="D1113" s="1" t="s">
        <v>120</v>
      </c>
      <c r="G1113" s="1" t="s">
        <v>25</v>
      </c>
      <c r="I1113" s="1" t="s">
        <v>2192</v>
      </c>
      <c r="K1113" s="1" t="s">
        <v>2186</v>
      </c>
      <c r="L1113" s="1" t="s">
        <v>2186</v>
      </c>
      <c r="N1113" s="1" t="s">
        <v>32</v>
      </c>
      <c r="R1113" s="1" t="s">
        <v>81</v>
      </c>
      <c r="S1113" s="1" t="s">
        <v>2186</v>
      </c>
      <c r="V1113" s="1" t="s">
        <v>39</v>
      </c>
    </row>
    <row r="1114" spans="1:22" x14ac:dyDescent="0.2">
      <c r="A1114" s="7">
        <v>12</v>
      </c>
      <c r="B1114" s="1" t="s">
        <v>20</v>
      </c>
      <c r="C1114" s="1" t="s">
        <v>1362</v>
      </c>
      <c r="D1114" s="1" t="s">
        <v>2193</v>
      </c>
      <c r="E1114" s="1" t="s">
        <v>1363</v>
      </c>
      <c r="F1114" s="1" t="s">
        <v>1902</v>
      </c>
      <c r="G1114" s="1" t="s">
        <v>25</v>
      </c>
      <c r="I1114" s="1" t="s">
        <v>2194</v>
      </c>
      <c r="J1114" s="1" t="s">
        <v>28</v>
      </c>
      <c r="K1114" s="1" t="s">
        <v>2186</v>
      </c>
      <c r="L1114" s="1" t="s">
        <v>2012</v>
      </c>
      <c r="M1114" s="1" t="s">
        <v>2195</v>
      </c>
      <c r="N1114" s="1" t="s">
        <v>46</v>
      </c>
      <c r="P1114" s="1" t="s">
        <v>1367</v>
      </c>
      <c r="R1114" s="1" t="s">
        <v>193</v>
      </c>
      <c r="S1114" s="1" t="s">
        <v>2186</v>
      </c>
      <c r="T1114" s="1" t="s">
        <v>1368</v>
      </c>
      <c r="U1114" s="1" t="s">
        <v>3322</v>
      </c>
      <c r="V1114" s="1" t="s">
        <v>39</v>
      </c>
    </row>
    <row r="1115" spans="1:22" x14ac:dyDescent="0.2">
      <c r="A1115" s="7">
        <v>0</v>
      </c>
      <c r="B1115" s="1" t="s">
        <v>20</v>
      </c>
      <c r="D1115" s="1" t="s">
        <v>120</v>
      </c>
      <c r="G1115" s="1" t="s">
        <v>25</v>
      </c>
      <c r="I1115" s="1" t="s">
        <v>2196</v>
      </c>
      <c r="K1115" s="1" t="s">
        <v>2186</v>
      </c>
      <c r="L1115" s="1" t="s">
        <v>2186</v>
      </c>
      <c r="N1115" s="1" t="s">
        <v>32</v>
      </c>
      <c r="R1115" s="1" t="s">
        <v>81</v>
      </c>
      <c r="S1115" s="1" t="s">
        <v>2186</v>
      </c>
      <c r="V1115" s="1" t="s">
        <v>39</v>
      </c>
    </row>
    <row r="1116" spans="1:22" x14ac:dyDescent="0.2">
      <c r="A1116" s="7">
        <v>0</v>
      </c>
      <c r="B1116" s="1" t="s">
        <v>20</v>
      </c>
      <c r="D1116" s="1" t="s">
        <v>120</v>
      </c>
      <c r="G1116" s="1" t="s">
        <v>25</v>
      </c>
      <c r="I1116" s="1" t="s">
        <v>2197</v>
      </c>
      <c r="K1116" s="1" t="s">
        <v>2186</v>
      </c>
      <c r="L1116" s="1" t="s">
        <v>2186</v>
      </c>
      <c r="N1116" s="1" t="s">
        <v>32</v>
      </c>
      <c r="R1116" s="1" t="s">
        <v>81</v>
      </c>
      <c r="S1116" s="1" t="s">
        <v>2186</v>
      </c>
      <c r="V1116" s="1" t="s">
        <v>39</v>
      </c>
    </row>
    <row r="1117" spans="1:22" x14ac:dyDescent="0.2">
      <c r="A1117" s="7">
        <v>0</v>
      </c>
      <c r="B1117" s="1" t="s">
        <v>20</v>
      </c>
      <c r="D1117" s="1" t="s">
        <v>120</v>
      </c>
      <c r="G1117" s="1" t="s">
        <v>25</v>
      </c>
      <c r="I1117" s="1" t="s">
        <v>2198</v>
      </c>
      <c r="K1117" s="1" t="s">
        <v>2186</v>
      </c>
      <c r="L1117" s="1" t="s">
        <v>2186</v>
      </c>
      <c r="N1117" s="1" t="s">
        <v>32</v>
      </c>
      <c r="R1117" s="1" t="s">
        <v>81</v>
      </c>
      <c r="S1117" s="1" t="s">
        <v>2186</v>
      </c>
      <c r="V1117" s="1" t="s">
        <v>39</v>
      </c>
    </row>
    <row r="1118" spans="1:22" x14ac:dyDescent="0.2">
      <c r="A1118" s="7">
        <v>12</v>
      </c>
      <c r="B1118" s="1" t="s">
        <v>20</v>
      </c>
      <c r="C1118" s="1" t="s">
        <v>1362</v>
      </c>
      <c r="D1118" s="1" t="s">
        <v>2193</v>
      </c>
      <c r="E1118" s="1" t="s">
        <v>1363</v>
      </c>
      <c r="F1118" s="1" t="s">
        <v>1902</v>
      </c>
      <c r="G1118" s="1" t="s">
        <v>25</v>
      </c>
      <c r="I1118" s="1" t="s">
        <v>2199</v>
      </c>
      <c r="J1118" s="1" t="s">
        <v>28</v>
      </c>
      <c r="K1118" s="1" t="s">
        <v>2186</v>
      </c>
      <c r="L1118" s="1" t="s">
        <v>2012</v>
      </c>
      <c r="M1118" s="1" t="s">
        <v>2200</v>
      </c>
      <c r="N1118" s="1" t="s">
        <v>46</v>
      </c>
      <c r="P1118" s="1" t="s">
        <v>1367</v>
      </c>
      <c r="R1118" s="1" t="s">
        <v>193</v>
      </c>
      <c r="S1118" s="1" t="s">
        <v>2186</v>
      </c>
      <c r="T1118" s="1" t="s">
        <v>1368</v>
      </c>
      <c r="U1118" s="1" t="s">
        <v>3322</v>
      </c>
      <c r="V1118" s="1" t="s">
        <v>39</v>
      </c>
    </row>
    <row r="1119" spans="1:22" x14ac:dyDescent="0.2">
      <c r="A1119" s="7">
        <v>80</v>
      </c>
      <c r="B1119" s="1" t="s">
        <v>20</v>
      </c>
      <c r="C1119" s="1" t="s">
        <v>2201</v>
      </c>
      <c r="D1119" s="1" t="s">
        <v>2078</v>
      </c>
      <c r="E1119" s="1" t="s">
        <v>2202</v>
      </c>
      <c r="F1119" s="1" t="s">
        <v>1088</v>
      </c>
      <c r="G1119" s="1" t="s">
        <v>25</v>
      </c>
      <c r="I1119" s="1" t="s">
        <v>2203</v>
      </c>
      <c r="J1119" s="1" t="s">
        <v>28</v>
      </c>
      <c r="K1119" s="1" t="s">
        <v>2186</v>
      </c>
      <c r="L1119" s="1" t="s">
        <v>1902</v>
      </c>
      <c r="M1119" s="1" t="s">
        <v>2204</v>
      </c>
      <c r="N1119" s="1" t="s">
        <v>32</v>
      </c>
      <c r="O1119" s="1" t="s">
        <v>33</v>
      </c>
      <c r="P1119" s="1" t="s">
        <v>124</v>
      </c>
      <c r="R1119" s="1" t="s">
        <v>81</v>
      </c>
      <c r="S1119" s="1" t="s">
        <v>2186</v>
      </c>
      <c r="T1119" s="1" t="s">
        <v>2205</v>
      </c>
      <c r="U1119" s="1" t="s">
        <v>2206</v>
      </c>
      <c r="V1119" s="1" t="s">
        <v>39</v>
      </c>
    </row>
    <row r="1120" spans="1:22" x14ac:dyDescent="0.2">
      <c r="A1120" s="7">
        <v>0</v>
      </c>
      <c r="B1120" s="1" t="s">
        <v>20</v>
      </c>
      <c r="D1120" s="1" t="s">
        <v>120</v>
      </c>
      <c r="G1120" s="1" t="s">
        <v>25</v>
      </c>
      <c r="I1120" s="1" t="s">
        <v>2207</v>
      </c>
      <c r="K1120" s="1" t="s">
        <v>2186</v>
      </c>
      <c r="L1120" s="1" t="s">
        <v>2186</v>
      </c>
      <c r="N1120" s="1" t="s">
        <v>32</v>
      </c>
      <c r="R1120" s="1" t="s">
        <v>81</v>
      </c>
      <c r="S1120" s="1" t="s">
        <v>2186</v>
      </c>
      <c r="V1120" s="1" t="s">
        <v>39</v>
      </c>
    </row>
    <row r="1121" spans="1:22" x14ac:dyDescent="0.2">
      <c r="A1121" s="7">
        <v>0</v>
      </c>
      <c r="B1121" s="1" t="s">
        <v>20</v>
      </c>
      <c r="D1121" s="1" t="s">
        <v>120</v>
      </c>
      <c r="G1121" s="1" t="s">
        <v>25</v>
      </c>
      <c r="I1121" s="1" t="s">
        <v>2208</v>
      </c>
      <c r="K1121" s="1" t="s">
        <v>2186</v>
      </c>
      <c r="L1121" s="1" t="s">
        <v>2186</v>
      </c>
      <c r="N1121" s="1" t="s">
        <v>32</v>
      </c>
      <c r="R1121" s="1" t="s">
        <v>81</v>
      </c>
      <c r="S1121" s="1" t="s">
        <v>2186</v>
      </c>
      <c r="V1121" s="1" t="s">
        <v>39</v>
      </c>
    </row>
    <row r="1122" spans="1:22" x14ac:dyDescent="0.2">
      <c r="A1122" s="7">
        <v>0</v>
      </c>
      <c r="B1122" s="1" t="s">
        <v>20</v>
      </c>
      <c r="D1122" s="1" t="s">
        <v>120</v>
      </c>
      <c r="G1122" s="1" t="s">
        <v>25</v>
      </c>
      <c r="I1122" s="1" t="s">
        <v>2209</v>
      </c>
      <c r="K1122" s="1" t="s">
        <v>2186</v>
      </c>
      <c r="L1122" s="1" t="s">
        <v>2186</v>
      </c>
      <c r="N1122" s="1" t="s">
        <v>32</v>
      </c>
      <c r="R1122" s="1" t="s">
        <v>81</v>
      </c>
      <c r="S1122" s="1" t="s">
        <v>2186</v>
      </c>
      <c r="V1122" s="1" t="s">
        <v>39</v>
      </c>
    </row>
    <row r="1123" spans="1:22" x14ac:dyDescent="0.2">
      <c r="A1123" s="7">
        <v>0</v>
      </c>
      <c r="B1123" s="1" t="s">
        <v>20</v>
      </c>
      <c r="D1123" s="1" t="s">
        <v>120</v>
      </c>
      <c r="G1123" s="1" t="s">
        <v>25</v>
      </c>
      <c r="I1123" s="1" t="s">
        <v>2210</v>
      </c>
      <c r="K1123" s="1" t="s">
        <v>2186</v>
      </c>
      <c r="L1123" s="1" t="s">
        <v>2186</v>
      </c>
      <c r="N1123" s="1" t="s">
        <v>32</v>
      </c>
      <c r="R1123" s="1" t="s">
        <v>81</v>
      </c>
      <c r="S1123" s="1" t="s">
        <v>2186</v>
      </c>
      <c r="V1123" s="1" t="s">
        <v>39</v>
      </c>
    </row>
    <row r="1124" spans="1:22" x14ac:dyDescent="0.2">
      <c r="A1124" s="7">
        <v>100</v>
      </c>
      <c r="B1124" s="1" t="s">
        <v>20</v>
      </c>
      <c r="C1124" s="1" t="s">
        <v>1362</v>
      </c>
      <c r="D1124" s="1" t="s">
        <v>43</v>
      </c>
      <c r="E1124" s="1" t="s">
        <v>1363</v>
      </c>
      <c r="F1124" s="1" t="s">
        <v>1902</v>
      </c>
      <c r="G1124" s="1" t="s">
        <v>25</v>
      </c>
      <c r="I1124" s="1" t="s">
        <v>2211</v>
      </c>
      <c r="J1124" s="1" t="s">
        <v>28</v>
      </c>
      <c r="K1124" s="1" t="s">
        <v>2186</v>
      </c>
      <c r="L1124" s="1" t="s">
        <v>2012</v>
      </c>
      <c r="M1124" s="1" t="s">
        <v>2212</v>
      </c>
      <c r="N1124" s="1" t="s">
        <v>32</v>
      </c>
      <c r="P1124" s="1" t="s">
        <v>1367</v>
      </c>
      <c r="R1124" s="1" t="s">
        <v>81</v>
      </c>
      <c r="S1124" s="1" t="s">
        <v>2186</v>
      </c>
      <c r="T1124" s="1" t="s">
        <v>1368</v>
      </c>
      <c r="U1124" s="1" t="s">
        <v>3322</v>
      </c>
      <c r="V1124" s="1" t="s">
        <v>39</v>
      </c>
    </row>
    <row r="1125" spans="1:22" x14ac:dyDescent="0.2">
      <c r="A1125" s="7">
        <v>470</v>
      </c>
      <c r="B1125" s="1" t="s">
        <v>20</v>
      </c>
      <c r="C1125" s="1" t="s">
        <v>1362</v>
      </c>
      <c r="D1125" s="1" t="s">
        <v>1474</v>
      </c>
      <c r="E1125" s="1" t="s">
        <v>1363</v>
      </c>
      <c r="F1125" s="1" t="s">
        <v>1902</v>
      </c>
      <c r="G1125" s="1" t="s">
        <v>25</v>
      </c>
      <c r="I1125" s="1" t="s">
        <v>2213</v>
      </c>
      <c r="J1125" s="1" t="s">
        <v>28</v>
      </c>
      <c r="K1125" s="1" t="s">
        <v>2186</v>
      </c>
      <c r="L1125" s="1" t="s">
        <v>2012</v>
      </c>
      <c r="M1125" s="1" t="s">
        <v>2214</v>
      </c>
      <c r="N1125" s="1" t="s">
        <v>32</v>
      </c>
      <c r="P1125" s="1" t="s">
        <v>1367</v>
      </c>
      <c r="R1125" s="1" t="s">
        <v>81</v>
      </c>
      <c r="S1125" s="1" t="s">
        <v>2186</v>
      </c>
      <c r="T1125" s="1" t="s">
        <v>1368</v>
      </c>
      <c r="U1125" s="1" t="s">
        <v>3322</v>
      </c>
      <c r="V1125" s="1" t="s">
        <v>39</v>
      </c>
    </row>
    <row r="1126" spans="1:22" x14ac:dyDescent="0.2">
      <c r="A1126" s="7">
        <v>470</v>
      </c>
      <c r="B1126" s="1" t="s">
        <v>20</v>
      </c>
      <c r="C1126" s="1" t="s">
        <v>1362</v>
      </c>
      <c r="D1126" s="1" t="s">
        <v>1474</v>
      </c>
      <c r="E1126" s="1" t="s">
        <v>1363</v>
      </c>
      <c r="F1126" s="1" t="s">
        <v>1902</v>
      </c>
      <c r="G1126" s="1" t="s">
        <v>25</v>
      </c>
      <c r="I1126" s="1" t="s">
        <v>2215</v>
      </c>
      <c r="J1126" s="1" t="s">
        <v>28</v>
      </c>
      <c r="K1126" s="1" t="s">
        <v>2186</v>
      </c>
      <c r="L1126" s="1" t="s">
        <v>2012</v>
      </c>
      <c r="M1126" s="1" t="s">
        <v>2216</v>
      </c>
      <c r="N1126" s="1" t="s">
        <v>32</v>
      </c>
      <c r="P1126" s="1" t="s">
        <v>1367</v>
      </c>
      <c r="R1126" s="1" t="s">
        <v>81</v>
      </c>
      <c r="S1126" s="1" t="s">
        <v>2186</v>
      </c>
      <c r="T1126" s="1" t="s">
        <v>1368</v>
      </c>
      <c r="U1126" s="1" t="s">
        <v>3322</v>
      </c>
      <c r="V1126" s="1" t="s">
        <v>39</v>
      </c>
    </row>
    <row r="1127" spans="1:22" x14ac:dyDescent="0.2">
      <c r="A1127" s="7">
        <v>100</v>
      </c>
      <c r="B1127" s="1" t="s">
        <v>20</v>
      </c>
      <c r="C1127" s="1" t="s">
        <v>1362</v>
      </c>
      <c r="D1127" s="1" t="s">
        <v>43</v>
      </c>
      <c r="E1127" s="1" t="s">
        <v>1363</v>
      </c>
      <c r="F1127" s="1" t="s">
        <v>1902</v>
      </c>
      <c r="G1127" s="1" t="s">
        <v>25</v>
      </c>
      <c r="I1127" s="1" t="s">
        <v>2217</v>
      </c>
      <c r="J1127" s="1" t="s">
        <v>28</v>
      </c>
      <c r="K1127" s="1" t="s">
        <v>2186</v>
      </c>
      <c r="L1127" s="1" t="s">
        <v>2012</v>
      </c>
      <c r="M1127" s="1" t="s">
        <v>2218</v>
      </c>
      <c r="N1127" s="1" t="s">
        <v>32</v>
      </c>
      <c r="P1127" s="1" t="s">
        <v>1367</v>
      </c>
      <c r="R1127" s="1" t="s">
        <v>81</v>
      </c>
      <c r="S1127" s="1" t="s">
        <v>2186</v>
      </c>
      <c r="T1127" s="1" t="s">
        <v>1368</v>
      </c>
      <c r="U1127" s="1" t="s">
        <v>3322</v>
      </c>
      <c r="V1127" s="1" t="s">
        <v>39</v>
      </c>
    </row>
    <row r="1128" spans="1:22" x14ac:dyDescent="0.2">
      <c r="A1128" s="7">
        <v>121.75</v>
      </c>
      <c r="B1128" s="1" t="s">
        <v>20</v>
      </c>
      <c r="C1128" s="1" t="s">
        <v>21</v>
      </c>
      <c r="D1128" s="1" t="s">
        <v>120</v>
      </c>
      <c r="E1128" s="1" t="s">
        <v>23</v>
      </c>
      <c r="F1128" s="1" t="s">
        <v>2017</v>
      </c>
      <c r="G1128" s="1" t="s">
        <v>25</v>
      </c>
      <c r="I1128" s="1" t="s">
        <v>2219</v>
      </c>
      <c r="J1128" s="1" t="s">
        <v>28</v>
      </c>
      <c r="K1128" s="1" t="s">
        <v>2220</v>
      </c>
      <c r="L1128" s="1" t="s">
        <v>1959</v>
      </c>
      <c r="M1128" s="1" t="s">
        <v>2221</v>
      </c>
      <c r="N1128" s="1" t="s">
        <v>1091</v>
      </c>
      <c r="O1128" s="1" t="s">
        <v>33</v>
      </c>
      <c r="P1128" s="1" t="s">
        <v>124</v>
      </c>
      <c r="Q1128" s="1" t="s">
        <v>35</v>
      </c>
      <c r="R1128" s="1" t="s">
        <v>36</v>
      </c>
      <c r="S1128" s="1" t="s">
        <v>2220</v>
      </c>
      <c r="T1128" s="1" t="s">
        <v>37</v>
      </c>
      <c r="U1128" s="1" t="s">
        <v>38</v>
      </c>
      <c r="V1128" s="1" t="s">
        <v>39</v>
      </c>
    </row>
    <row r="1129" spans="1:22" x14ac:dyDescent="0.2">
      <c r="A1129" s="7">
        <v>121.75</v>
      </c>
      <c r="B1129" s="1" t="s">
        <v>20</v>
      </c>
      <c r="C1129" s="1" t="s">
        <v>21</v>
      </c>
      <c r="D1129" s="1" t="s">
        <v>120</v>
      </c>
      <c r="E1129" s="1" t="s">
        <v>23</v>
      </c>
      <c r="F1129" s="1" t="s">
        <v>2017</v>
      </c>
      <c r="G1129" s="1" t="s">
        <v>25</v>
      </c>
      <c r="I1129" s="1" t="s">
        <v>2222</v>
      </c>
      <c r="J1129" s="1" t="s">
        <v>28</v>
      </c>
      <c r="K1129" s="1" t="s">
        <v>2220</v>
      </c>
      <c r="L1129" s="1" t="s">
        <v>1959</v>
      </c>
      <c r="M1129" s="1" t="s">
        <v>2223</v>
      </c>
      <c r="N1129" s="1" t="s">
        <v>1091</v>
      </c>
      <c r="O1129" s="1" t="s">
        <v>33</v>
      </c>
      <c r="P1129" s="1" t="s">
        <v>124</v>
      </c>
      <c r="Q1129" s="1" t="s">
        <v>35</v>
      </c>
      <c r="R1129" s="1" t="s">
        <v>36</v>
      </c>
      <c r="S1129" s="1" t="s">
        <v>2220</v>
      </c>
      <c r="T1129" s="1" t="s">
        <v>37</v>
      </c>
      <c r="U1129" s="1" t="s">
        <v>38</v>
      </c>
      <c r="V1129" s="1" t="s">
        <v>39</v>
      </c>
    </row>
    <row r="1130" spans="1:22" x14ac:dyDescent="0.2">
      <c r="A1130" s="7">
        <v>121.75</v>
      </c>
      <c r="B1130" s="1" t="s">
        <v>20</v>
      </c>
      <c r="C1130" s="1" t="s">
        <v>21</v>
      </c>
      <c r="D1130" s="1" t="s">
        <v>120</v>
      </c>
      <c r="E1130" s="1" t="s">
        <v>23</v>
      </c>
      <c r="F1130" s="1" t="s">
        <v>2017</v>
      </c>
      <c r="G1130" s="1" t="s">
        <v>25</v>
      </c>
      <c r="I1130" s="1" t="s">
        <v>2224</v>
      </c>
      <c r="J1130" s="1" t="s">
        <v>28</v>
      </c>
      <c r="K1130" s="1" t="s">
        <v>2220</v>
      </c>
      <c r="L1130" s="1" t="s">
        <v>1959</v>
      </c>
      <c r="M1130" s="1" t="s">
        <v>2225</v>
      </c>
      <c r="N1130" s="1" t="s">
        <v>1091</v>
      </c>
      <c r="O1130" s="1" t="s">
        <v>33</v>
      </c>
      <c r="P1130" s="1" t="s">
        <v>124</v>
      </c>
      <c r="Q1130" s="1" t="s">
        <v>35</v>
      </c>
      <c r="R1130" s="1" t="s">
        <v>36</v>
      </c>
      <c r="S1130" s="1" t="s">
        <v>2220</v>
      </c>
      <c r="T1130" s="1" t="s">
        <v>37</v>
      </c>
      <c r="U1130" s="1" t="s">
        <v>38</v>
      </c>
      <c r="V1130" s="1" t="s">
        <v>39</v>
      </c>
    </row>
    <row r="1131" spans="1:22" x14ac:dyDescent="0.2">
      <c r="A1131" s="7">
        <v>0</v>
      </c>
      <c r="B1131" s="1" t="s">
        <v>20</v>
      </c>
      <c r="D1131" s="1" t="s">
        <v>120</v>
      </c>
      <c r="G1131" s="1" t="s">
        <v>25</v>
      </c>
      <c r="I1131" s="1" t="s">
        <v>2226</v>
      </c>
      <c r="K1131" s="1" t="s">
        <v>2220</v>
      </c>
      <c r="L1131" s="1" t="s">
        <v>2220</v>
      </c>
      <c r="N1131" s="1" t="s">
        <v>46</v>
      </c>
      <c r="R1131" s="1" t="s">
        <v>81</v>
      </c>
      <c r="S1131" s="1" t="s">
        <v>2220</v>
      </c>
      <c r="V1131" s="1" t="s">
        <v>39</v>
      </c>
    </row>
    <row r="1132" spans="1:22" x14ac:dyDescent="0.2">
      <c r="A1132" s="7">
        <v>0</v>
      </c>
      <c r="B1132" s="1" t="s">
        <v>20</v>
      </c>
      <c r="D1132" s="1" t="s">
        <v>120</v>
      </c>
      <c r="G1132" s="1" t="s">
        <v>25</v>
      </c>
      <c r="I1132" s="1" t="s">
        <v>2227</v>
      </c>
      <c r="K1132" s="1" t="s">
        <v>2220</v>
      </c>
      <c r="L1132" s="1" t="s">
        <v>2220</v>
      </c>
      <c r="N1132" s="1" t="s">
        <v>46</v>
      </c>
      <c r="R1132" s="1" t="s">
        <v>81</v>
      </c>
      <c r="S1132" s="1" t="s">
        <v>2220</v>
      </c>
      <c r="V1132" s="1" t="s">
        <v>39</v>
      </c>
    </row>
    <row r="1133" spans="1:22" x14ac:dyDescent="0.2">
      <c r="A1133" s="7">
        <v>0</v>
      </c>
      <c r="B1133" s="1" t="s">
        <v>20</v>
      </c>
      <c r="D1133" s="1" t="s">
        <v>120</v>
      </c>
      <c r="G1133" s="1" t="s">
        <v>25</v>
      </c>
      <c r="I1133" s="1" t="s">
        <v>2228</v>
      </c>
      <c r="K1133" s="1" t="s">
        <v>2220</v>
      </c>
      <c r="L1133" s="1" t="s">
        <v>2220</v>
      </c>
      <c r="N1133" s="1" t="s">
        <v>46</v>
      </c>
      <c r="R1133" s="1" t="s">
        <v>81</v>
      </c>
      <c r="S1133" s="1" t="s">
        <v>2220</v>
      </c>
      <c r="V1133" s="1" t="s">
        <v>39</v>
      </c>
    </row>
    <row r="1134" spans="1:22" x14ac:dyDescent="0.2">
      <c r="A1134" s="7">
        <v>0</v>
      </c>
      <c r="B1134" s="1" t="s">
        <v>20</v>
      </c>
      <c r="D1134" s="1" t="s">
        <v>120</v>
      </c>
      <c r="G1134" s="1" t="s">
        <v>25</v>
      </c>
      <c r="I1134" s="1" t="s">
        <v>2229</v>
      </c>
      <c r="K1134" s="1" t="s">
        <v>2220</v>
      </c>
      <c r="L1134" s="1" t="s">
        <v>2220</v>
      </c>
      <c r="N1134" s="1" t="s">
        <v>46</v>
      </c>
      <c r="R1134" s="1" t="s">
        <v>81</v>
      </c>
      <c r="S1134" s="1" t="s">
        <v>2220</v>
      </c>
      <c r="V1134" s="1" t="s">
        <v>39</v>
      </c>
    </row>
    <row r="1135" spans="1:22" x14ac:dyDescent="0.2">
      <c r="A1135" s="7">
        <v>0</v>
      </c>
      <c r="B1135" s="1" t="s">
        <v>20</v>
      </c>
      <c r="D1135" s="1" t="s">
        <v>120</v>
      </c>
      <c r="G1135" s="1" t="s">
        <v>25</v>
      </c>
      <c r="I1135" s="1" t="s">
        <v>2230</v>
      </c>
      <c r="K1135" s="1" t="s">
        <v>2220</v>
      </c>
      <c r="L1135" s="1" t="s">
        <v>2220</v>
      </c>
      <c r="N1135" s="1" t="s">
        <v>46</v>
      </c>
      <c r="R1135" s="1" t="s">
        <v>81</v>
      </c>
      <c r="S1135" s="1" t="s">
        <v>2220</v>
      </c>
      <c r="V1135" s="1" t="s">
        <v>39</v>
      </c>
    </row>
    <row r="1136" spans="1:22" x14ac:dyDescent="0.2">
      <c r="A1136" s="7">
        <v>0</v>
      </c>
      <c r="B1136" s="1" t="s">
        <v>20</v>
      </c>
      <c r="D1136" s="1" t="s">
        <v>120</v>
      </c>
      <c r="G1136" s="1" t="s">
        <v>25</v>
      </c>
      <c r="I1136" s="1" t="s">
        <v>2231</v>
      </c>
      <c r="K1136" s="1" t="s">
        <v>2220</v>
      </c>
      <c r="L1136" s="1" t="s">
        <v>2220</v>
      </c>
      <c r="N1136" s="1" t="s">
        <v>46</v>
      </c>
      <c r="R1136" s="1" t="s">
        <v>81</v>
      </c>
      <c r="S1136" s="1" t="s">
        <v>2220</v>
      </c>
      <c r="V1136" s="1" t="s">
        <v>39</v>
      </c>
    </row>
    <row r="1137" spans="1:22" x14ac:dyDescent="0.2">
      <c r="A1137" s="7">
        <v>15100</v>
      </c>
      <c r="B1137" s="1" t="s">
        <v>20</v>
      </c>
      <c r="C1137" s="1" t="s">
        <v>1362</v>
      </c>
      <c r="D1137" s="1" t="s">
        <v>2232</v>
      </c>
      <c r="E1137" s="1" t="s">
        <v>1363</v>
      </c>
      <c r="F1137" s="1" t="s">
        <v>1959</v>
      </c>
      <c r="G1137" s="1" t="s">
        <v>25</v>
      </c>
      <c r="I1137" s="1" t="s">
        <v>2233</v>
      </c>
      <c r="J1137" s="1" t="s">
        <v>28</v>
      </c>
      <c r="K1137" s="1" t="s">
        <v>2220</v>
      </c>
      <c r="L1137" s="1" t="s">
        <v>2017</v>
      </c>
      <c r="M1137" s="1" t="s">
        <v>2234</v>
      </c>
      <c r="N1137" s="1" t="s">
        <v>32</v>
      </c>
      <c r="P1137" s="1" t="s">
        <v>1367</v>
      </c>
      <c r="R1137" s="1" t="s">
        <v>81</v>
      </c>
      <c r="S1137" s="1" t="s">
        <v>2220</v>
      </c>
      <c r="T1137" s="1" t="s">
        <v>1368</v>
      </c>
      <c r="U1137" s="1" t="s">
        <v>3322</v>
      </c>
      <c r="V1137" s="1" t="s">
        <v>39</v>
      </c>
    </row>
    <row r="1138" spans="1:22" x14ac:dyDescent="0.2">
      <c r="A1138" s="7">
        <v>0</v>
      </c>
      <c r="B1138" s="1" t="s">
        <v>20</v>
      </c>
      <c r="D1138" s="1" t="s">
        <v>120</v>
      </c>
      <c r="G1138" s="1" t="s">
        <v>25</v>
      </c>
      <c r="I1138" s="1" t="s">
        <v>2235</v>
      </c>
      <c r="K1138" s="1" t="s">
        <v>2220</v>
      </c>
      <c r="L1138" s="1" t="s">
        <v>2220</v>
      </c>
      <c r="N1138" s="1" t="s">
        <v>46</v>
      </c>
      <c r="R1138" s="1" t="s">
        <v>81</v>
      </c>
      <c r="S1138" s="1" t="s">
        <v>2220</v>
      </c>
      <c r="V1138" s="1" t="s">
        <v>39</v>
      </c>
    </row>
    <row r="1139" spans="1:22" x14ac:dyDescent="0.2">
      <c r="A1139" s="7">
        <v>0</v>
      </c>
      <c r="B1139" s="1" t="s">
        <v>20</v>
      </c>
      <c r="D1139" s="1" t="s">
        <v>120</v>
      </c>
      <c r="G1139" s="1" t="s">
        <v>25</v>
      </c>
      <c r="I1139" s="1" t="s">
        <v>2236</v>
      </c>
      <c r="K1139" s="1" t="s">
        <v>2220</v>
      </c>
      <c r="L1139" s="1" t="s">
        <v>2220</v>
      </c>
      <c r="N1139" s="1" t="s">
        <v>46</v>
      </c>
      <c r="R1139" s="1" t="s">
        <v>81</v>
      </c>
      <c r="S1139" s="1" t="s">
        <v>2220</v>
      </c>
      <c r="V1139" s="1" t="s">
        <v>39</v>
      </c>
    </row>
    <row r="1140" spans="1:22" x14ac:dyDescent="0.2">
      <c r="A1140" s="7">
        <v>0</v>
      </c>
      <c r="B1140" s="1" t="s">
        <v>20</v>
      </c>
      <c r="D1140" s="1" t="s">
        <v>120</v>
      </c>
      <c r="G1140" s="1" t="s">
        <v>25</v>
      </c>
      <c r="I1140" s="1" t="s">
        <v>2237</v>
      </c>
      <c r="K1140" s="1" t="s">
        <v>2220</v>
      </c>
      <c r="L1140" s="1" t="s">
        <v>2220</v>
      </c>
      <c r="N1140" s="1" t="s">
        <v>46</v>
      </c>
      <c r="R1140" s="1" t="s">
        <v>81</v>
      </c>
      <c r="S1140" s="1" t="s">
        <v>2220</v>
      </c>
      <c r="V1140" s="1" t="s">
        <v>39</v>
      </c>
    </row>
    <row r="1141" spans="1:22" x14ac:dyDescent="0.2">
      <c r="A1141" s="7">
        <v>0</v>
      </c>
      <c r="B1141" s="1" t="s">
        <v>20</v>
      </c>
      <c r="D1141" s="1" t="s">
        <v>120</v>
      </c>
      <c r="G1141" s="1" t="s">
        <v>25</v>
      </c>
      <c r="I1141" s="1" t="s">
        <v>2238</v>
      </c>
      <c r="K1141" s="1" t="s">
        <v>2220</v>
      </c>
      <c r="L1141" s="1" t="s">
        <v>2220</v>
      </c>
      <c r="N1141" s="1" t="s">
        <v>46</v>
      </c>
      <c r="R1141" s="1" t="s">
        <v>81</v>
      </c>
      <c r="S1141" s="1" t="s">
        <v>2220</v>
      </c>
      <c r="V1141" s="1" t="s">
        <v>39</v>
      </c>
    </row>
    <row r="1142" spans="1:22" x14ac:dyDescent="0.2">
      <c r="A1142" s="7">
        <v>0</v>
      </c>
      <c r="B1142" s="1" t="s">
        <v>20</v>
      </c>
      <c r="D1142" s="1" t="s">
        <v>120</v>
      </c>
      <c r="G1142" s="1" t="s">
        <v>25</v>
      </c>
      <c r="I1142" s="1" t="s">
        <v>2239</v>
      </c>
      <c r="K1142" s="1" t="s">
        <v>2220</v>
      </c>
      <c r="L1142" s="1" t="s">
        <v>2220</v>
      </c>
      <c r="N1142" s="1" t="s">
        <v>46</v>
      </c>
      <c r="R1142" s="1" t="s">
        <v>81</v>
      </c>
      <c r="S1142" s="1" t="s">
        <v>2220</v>
      </c>
      <c r="V1142" s="1" t="s">
        <v>39</v>
      </c>
    </row>
    <row r="1143" spans="1:22" x14ac:dyDescent="0.2">
      <c r="A1143" s="7">
        <v>121.75</v>
      </c>
      <c r="B1143" s="1" t="s">
        <v>20</v>
      </c>
      <c r="C1143" s="1" t="s">
        <v>21</v>
      </c>
      <c r="D1143" s="1" t="s">
        <v>120</v>
      </c>
      <c r="E1143" s="1" t="s">
        <v>23</v>
      </c>
      <c r="F1143" s="1" t="s">
        <v>2041</v>
      </c>
      <c r="G1143" s="1" t="s">
        <v>25</v>
      </c>
      <c r="I1143" s="1" t="s">
        <v>2240</v>
      </c>
      <c r="J1143" s="1" t="s">
        <v>28</v>
      </c>
      <c r="K1143" s="1" t="s">
        <v>2241</v>
      </c>
      <c r="L1143" s="1" t="s">
        <v>1966</v>
      </c>
      <c r="M1143" s="1" t="s">
        <v>2242</v>
      </c>
      <c r="N1143" s="1" t="s">
        <v>1091</v>
      </c>
      <c r="O1143" s="1" t="s">
        <v>33</v>
      </c>
      <c r="P1143" s="1" t="s">
        <v>124</v>
      </c>
      <c r="Q1143" s="1" t="s">
        <v>35</v>
      </c>
      <c r="R1143" s="1" t="s">
        <v>36</v>
      </c>
      <c r="S1143" s="1" t="s">
        <v>2241</v>
      </c>
      <c r="T1143" s="1" t="s">
        <v>37</v>
      </c>
      <c r="U1143" s="1" t="s">
        <v>38</v>
      </c>
      <c r="V1143" s="1" t="s">
        <v>39</v>
      </c>
    </row>
    <row r="1144" spans="1:22" x14ac:dyDescent="0.2">
      <c r="A1144" s="7">
        <v>121.75</v>
      </c>
      <c r="B1144" s="1" t="s">
        <v>20</v>
      </c>
      <c r="C1144" s="1" t="s">
        <v>21</v>
      </c>
      <c r="D1144" s="1" t="s">
        <v>120</v>
      </c>
      <c r="E1144" s="1" t="s">
        <v>23</v>
      </c>
      <c r="F1144" s="1" t="s">
        <v>2041</v>
      </c>
      <c r="G1144" s="1" t="s">
        <v>25</v>
      </c>
      <c r="I1144" s="1" t="s">
        <v>2243</v>
      </c>
      <c r="J1144" s="1" t="s">
        <v>28</v>
      </c>
      <c r="K1144" s="1" t="s">
        <v>2241</v>
      </c>
      <c r="L1144" s="1" t="s">
        <v>1966</v>
      </c>
      <c r="M1144" s="1" t="s">
        <v>2244</v>
      </c>
      <c r="N1144" s="1" t="s">
        <v>1091</v>
      </c>
      <c r="O1144" s="1" t="s">
        <v>33</v>
      </c>
      <c r="P1144" s="1" t="s">
        <v>124</v>
      </c>
      <c r="Q1144" s="1" t="s">
        <v>35</v>
      </c>
      <c r="R1144" s="1" t="s">
        <v>36</v>
      </c>
      <c r="S1144" s="1" t="s">
        <v>2241</v>
      </c>
      <c r="T1144" s="1" t="s">
        <v>37</v>
      </c>
      <c r="U1144" s="1" t="s">
        <v>38</v>
      </c>
      <c r="V1144" s="1" t="s">
        <v>39</v>
      </c>
    </row>
    <row r="1145" spans="1:22" x14ac:dyDescent="0.2">
      <c r="A1145" s="7">
        <v>0</v>
      </c>
      <c r="B1145" s="1" t="s">
        <v>20</v>
      </c>
      <c r="D1145" s="1" t="s">
        <v>120</v>
      </c>
      <c r="G1145" s="1" t="s">
        <v>25</v>
      </c>
      <c r="I1145" s="1" t="s">
        <v>2245</v>
      </c>
      <c r="K1145" s="1" t="s">
        <v>2241</v>
      </c>
      <c r="L1145" s="1" t="s">
        <v>2241</v>
      </c>
      <c r="N1145" s="1" t="s">
        <v>32</v>
      </c>
      <c r="R1145" s="1" t="s">
        <v>81</v>
      </c>
      <c r="S1145" s="1" t="s">
        <v>2241</v>
      </c>
      <c r="V1145" s="1" t="s">
        <v>39</v>
      </c>
    </row>
    <row r="1146" spans="1:22" x14ac:dyDescent="0.2">
      <c r="A1146" s="7">
        <v>470</v>
      </c>
      <c r="B1146" s="1" t="s">
        <v>20</v>
      </c>
      <c r="C1146" s="1" t="s">
        <v>1362</v>
      </c>
      <c r="D1146" s="1" t="s">
        <v>1474</v>
      </c>
      <c r="E1146" s="1" t="s">
        <v>1363</v>
      </c>
      <c r="F1146" s="1" t="s">
        <v>1966</v>
      </c>
      <c r="G1146" s="1" t="s">
        <v>25</v>
      </c>
      <c r="I1146" s="1" t="s">
        <v>2246</v>
      </c>
      <c r="J1146" s="1" t="s">
        <v>28</v>
      </c>
      <c r="K1146" s="1" t="s">
        <v>2241</v>
      </c>
      <c r="L1146" s="1" t="s">
        <v>2041</v>
      </c>
      <c r="M1146" s="1" t="s">
        <v>2247</v>
      </c>
      <c r="N1146" s="1" t="s">
        <v>32</v>
      </c>
      <c r="P1146" s="1" t="s">
        <v>1367</v>
      </c>
      <c r="R1146" s="1" t="s">
        <v>81</v>
      </c>
      <c r="S1146" s="1" t="s">
        <v>2241</v>
      </c>
      <c r="T1146" s="1" t="s">
        <v>1368</v>
      </c>
      <c r="U1146" s="1" t="s">
        <v>3322</v>
      </c>
      <c r="V1146" s="1" t="s">
        <v>39</v>
      </c>
    </row>
    <row r="1147" spans="1:22" x14ac:dyDescent="0.2">
      <c r="A1147" s="7">
        <v>0</v>
      </c>
      <c r="B1147" s="1" t="s">
        <v>20</v>
      </c>
      <c r="D1147" s="1" t="s">
        <v>120</v>
      </c>
      <c r="G1147" s="1" t="s">
        <v>25</v>
      </c>
      <c r="I1147" s="1" t="s">
        <v>2248</v>
      </c>
      <c r="K1147" s="1" t="s">
        <v>2241</v>
      </c>
      <c r="L1147" s="1" t="s">
        <v>2241</v>
      </c>
      <c r="N1147" s="1" t="s">
        <v>32</v>
      </c>
      <c r="R1147" s="1" t="s">
        <v>81</v>
      </c>
      <c r="S1147" s="1" t="s">
        <v>2241</v>
      </c>
      <c r="V1147" s="1" t="s">
        <v>39</v>
      </c>
    </row>
    <row r="1148" spans="1:22" x14ac:dyDescent="0.2">
      <c r="A1148" s="7">
        <v>0</v>
      </c>
      <c r="B1148" s="1" t="s">
        <v>20</v>
      </c>
      <c r="D1148" s="1" t="s">
        <v>120</v>
      </c>
      <c r="G1148" s="1" t="s">
        <v>25</v>
      </c>
      <c r="I1148" s="1" t="s">
        <v>2249</v>
      </c>
      <c r="K1148" s="1" t="s">
        <v>2241</v>
      </c>
      <c r="L1148" s="1" t="s">
        <v>2241</v>
      </c>
      <c r="N1148" s="1" t="s">
        <v>32</v>
      </c>
      <c r="R1148" s="1" t="s">
        <v>81</v>
      </c>
      <c r="S1148" s="1" t="s">
        <v>2241</v>
      </c>
      <c r="V1148" s="1" t="s">
        <v>39</v>
      </c>
    </row>
    <row r="1149" spans="1:22" x14ac:dyDescent="0.2">
      <c r="A1149" s="7">
        <v>0</v>
      </c>
      <c r="B1149" s="1" t="s">
        <v>20</v>
      </c>
      <c r="D1149" s="1" t="s">
        <v>120</v>
      </c>
      <c r="G1149" s="1" t="s">
        <v>25</v>
      </c>
      <c r="I1149" s="1" t="s">
        <v>2250</v>
      </c>
      <c r="K1149" s="1" t="s">
        <v>2241</v>
      </c>
      <c r="L1149" s="1" t="s">
        <v>2241</v>
      </c>
      <c r="N1149" s="1" t="s">
        <v>32</v>
      </c>
      <c r="R1149" s="1" t="s">
        <v>81</v>
      </c>
      <c r="S1149" s="1" t="s">
        <v>2241</v>
      </c>
      <c r="V1149" s="1" t="s">
        <v>39</v>
      </c>
    </row>
    <row r="1150" spans="1:22" x14ac:dyDescent="0.2">
      <c r="A1150" s="7">
        <v>0</v>
      </c>
      <c r="B1150" s="1" t="s">
        <v>20</v>
      </c>
      <c r="D1150" s="1" t="s">
        <v>120</v>
      </c>
      <c r="G1150" s="1" t="s">
        <v>25</v>
      </c>
      <c r="I1150" s="1" t="s">
        <v>2251</v>
      </c>
      <c r="K1150" s="1" t="s">
        <v>2241</v>
      </c>
      <c r="L1150" s="1" t="s">
        <v>2241</v>
      </c>
      <c r="N1150" s="1" t="s">
        <v>32</v>
      </c>
      <c r="R1150" s="1" t="s">
        <v>81</v>
      </c>
      <c r="S1150" s="1" t="s">
        <v>2241</v>
      </c>
      <c r="V1150" s="1" t="s">
        <v>39</v>
      </c>
    </row>
    <row r="1151" spans="1:22" x14ac:dyDescent="0.2">
      <c r="A1151" s="7">
        <v>0</v>
      </c>
      <c r="B1151" s="1" t="s">
        <v>20</v>
      </c>
      <c r="D1151" s="1" t="s">
        <v>120</v>
      </c>
      <c r="G1151" s="1" t="s">
        <v>25</v>
      </c>
      <c r="I1151" s="1" t="s">
        <v>2252</v>
      </c>
      <c r="K1151" s="1" t="s">
        <v>2241</v>
      </c>
      <c r="L1151" s="1" t="s">
        <v>2241</v>
      </c>
      <c r="N1151" s="1" t="s">
        <v>32</v>
      </c>
      <c r="R1151" s="1" t="s">
        <v>81</v>
      </c>
      <c r="S1151" s="1" t="s">
        <v>2241</v>
      </c>
      <c r="V1151" s="1" t="s">
        <v>39</v>
      </c>
    </row>
    <row r="1152" spans="1:22" x14ac:dyDescent="0.2">
      <c r="A1152" s="7">
        <v>0</v>
      </c>
      <c r="B1152" s="1" t="s">
        <v>20</v>
      </c>
      <c r="D1152" s="1" t="s">
        <v>120</v>
      </c>
      <c r="G1152" s="1" t="s">
        <v>25</v>
      </c>
      <c r="I1152" s="1" t="s">
        <v>2253</v>
      </c>
      <c r="K1152" s="1" t="s">
        <v>2241</v>
      </c>
      <c r="L1152" s="1" t="s">
        <v>2241</v>
      </c>
      <c r="N1152" s="1" t="s">
        <v>32</v>
      </c>
      <c r="R1152" s="1" t="s">
        <v>81</v>
      </c>
      <c r="S1152" s="1" t="s">
        <v>2241</v>
      </c>
      <c r="V1152" s="1" t="s">
        <v>39</v>
      </c>
    </row>
    <row r="1153" spans="1:22" x14ac:dyDescent="0.2">
      <c r="A1153" s="7">
        <v>0</v>
      </c>
      <c r="B1153" s="1" t="s">
        <v>20</v>
      </c>
      <c r="D1153" s="1" t="s">
        <v>120</v>
      </c>
      <c r="G1153" s="1" t="s">
        <v>25</v>
      </c>
      <c r="I1153" s="1" t="s">
        <v>2254</v>
      </c>
      <c r="K1153" s="1" t="s">
        <v>2241</v>
      </c>
      <c r="L1153" s="1" t="s">
        <v>2241</v>
      </c>
      <c r="N1153" s="1" t="s">
        <v>32</v>
      </c>
      <c r="R1153" s="1" t="s">
        <v>81</v>
      </c>
      <c r="S1153" s="1" t="s">
        <v>2241</v>
      </c>
      <c r="V1153" s="1" t="s">
        <v>39</v>
      </c>
    </row>
    <row r="1154" spans="1:22" x14ac:dyDescent="0.2">
      <c r="A1154" s="7">
        <v>0</v>
      </c>
      <c r="B1154" s="1" t="s">
        <v>20</v>
      </c>
      <c r="D1154" s="1" t="s">
        <v>120</v>
      </c>
      <c r="G1154" s="1" t="s">
        <v>25</v>
      </c>
      <c r="I1154" s="1" t="s">
        <v>2255</v>
      </c>
      <c r="K1154" s="1" t="s">
        <v>2241</v>
      </c>
      <c r="L1154" s="1" t="s">
        <v>2241</v>
      </c>
      <c r="N1154" s="1" t="s">
        <v>32</v>
      </c>
      <c r="R1154" s="1" t="s">
        <v>81</v>
      </c>
      <c r="S1154" s="1" t="s">
        <v>2241</v>
      </c>
      <c r="V1154" s="1" t="s">
        <v>39</v>
      </c>
    </row>
    <row r="1155" spans="1:22" x14ac:dyDescent="0.2">
      <c r="A1155" s="7">
        <v>0</v>
      </c>
      <c r="B1155" s="1" t="s">
        <v>20</v>
      </c>
      <c r="D1155" s="1" t="s">
        <v>120</v>
      </c>
      <c r="G1155" s="1" t="s">
        <v>25</v>
      </c>
      <c r="I1155" s="1" t="s">
        <v>2256</v>
      </c>
      <c r="K1155" s="1" t="s">
        <v>2257</v>
      </c>
      <c r="L1155" s="1" t="s">
        <v>2257</v>
      </c>
      <c r="N1155" s="1" t="s">
        <v>32</v>
      </c>
      <c r="R1155" s="1" t="s">
        <v>81</v>
      </c>
      <c r="S1155" s="1" t="s">
        <v>2257</v>
      </c>
      <c r="V1155" s="1" t="s">
        <v>39</v>
      </c>
    </row>
    <row r="1156" spans="1:22" x14ac:dyDescent="0.2">
      <c r="A1156" s="7">
        <v>0</v>
      </c>
      <c r="B1156" s="1" t="s">
        <v>20</v>
      </c>
      <c r="D1156" s="1" t="s">
        <v>120</v>
      </c>
      <c r="G1156" s="1" t="s">
        <v>25</v>
      </c>
      <c r="I1156" s="1" t="s">
        <v>2258</v>
      </c>
      <c r="K1156" s="1" t="s">
        <v>2257</v>
      </c>
      <c r="L1156" s="1" t="s">
        <v>2257</v>
      </c>
      <c r="N1156" s="1" t="s">
        <v>1091</v>
      </c>
      <c r="R1156" s="1" t="s">
        <v>81</v>
      </c>
      <c r="S1156" s="1" t="s">
        <v>2257</v>
      </c>
      <c r="V1156" s="1" t="s">
        <v>39</v>
      </c>
    </row>
    <row r="1157" spans="1:22" x14ac:dyDescent="0.2">
      <c r="A1157" s="7">
        <v>0</v>
      </c>
      <c r="B1157" s="1" t="s">
        <v>20</v>
      </c>
      <c r="D1157" s="1" t="s">
        <v>120</v>
      </c>
      <c r="G1157" s="1" t="s">
        <v>25</v>
      </c>
      <c r="I1157" s="1" t="s">
        <v>2259</v>
      </c>
      <c r="K1157" s="1" t="s">
        <v>2257</v>
      </c>
      <c r="L1157" s="1" t="s">
        <v>2257</v>
      </c>
      <c r="N1157" s="1" t="s">
        <v>1091</v>
      </c>
      <c r="R1157" s="1" t="s">
        <v>81</v>
      </c>
      <c r="S1157" s="1" t="s">
        <v>2257</v>
      </c>
      <c r="V1157" s="1" t="s">
        <v>39</v>
      </c>
    </row>
    <row r="1158" spans="1:22" x14ac:dyDescent="0.2">
      <c r="A1158" s="7">
        <v>121.75</v>
      </c>
      <c r="B1158" s="1" t="s">
        <v>20</v>
      </c>
      <c r="C1158" s="1" t="s">
        <v>21</v>
      </c>
      <c r="D1158" s="1" t="s">
        <v>120</v>
      </c>
      <c r="E1158" s="1" t="s">
        <v>23</v>
      </c>
      <c r="F1158" s="1" t="s">
        <v>2120</v>
      </c>
      <c r="G1158" s="1" t="s">
        <v>25</v>
      </c>
      <c r="I1158" s="1" t="s">
        <v>2260</v>
      </c>
      <c r="J1158" s="1" t="s">
        <v>28</v>
      </c>
      <c r="K1158" s="1" t="s">
        <v>2257</v>
      </c>
      <c r="L1158" s="1" t="s">
        <v>1984</v>
      </c>
      <c r="M1158" s="1" t="s">
        <v>2261</v>
      </c>
      <c r="N1158" s="1" t="s">
        <v>1091</v>
      </c>
      <c r="O1158" s="1" t="s">
        <v>33</v>
      </c>
      <c r="P1158" s="1" t="s">
        <v>124</v>
      </c>
      <c r="Q1158" s="1" t="s">
        <v>35</v>
      </c>
      <c r="R1158" s="1" t="s">
        <v>36</v>
      </c>
      <c r="S1158" s="1" t="s">
        <v>2257</v>
      </c>
      <c r="T1158" s="1" t="s">
        <v>37</v>
      </c>
      <c r="U1158" s="1" t="s">
        <v>38</v>
      </c>
      <c r="V1158" s="1" t="s">
        <v>39</v>
      </c>
    </row>
    <row r="1159" spans="1:22" x14ac:dyDescent="0.2">
      <c r="A1159" s="7">
        <v>0</v>
      </c>
      <c r="B1159" s="1" t="s">
        <v>20</v>
      </c>
      <c r="D1159" s="1" t="s">
        <v>120</v>
      </c>
      <c r="G1159" s="1" t="s">
        <v>25</v>
      </c>
      <c r="I1159" s="1" t="s">
        <v>2262</v>
      </c>
      <c r="K1159" s="1" t="s">
        <v>2263</v>
      </c>
      <c r="L1159" s="1" t="s">
        <v>2263</v>
      </c>
      <c r="N1159" s="1" t="s">
        <v>1091</v>
      </c>
      <c r="R1159" s="1" t="s">
        <v>1516</v>
      </c>
      <c r="S1159" s="1" t="s">
        <v>2263</v>
      </c>
      <c r="V1159" s="1" t="s">
        <v>39</v>
      </c>
    </row>
    <row r="1160" spans="1:22" x14ac:dyDescent="0.2">
      <c r="A1160" s="7">
        <v>0</v>
      </c>
      <c r="B1160" s="1" t="s">
        <v>20</v>
      </c>
      <c r="D1160" s="1" t="s">
        <v>120</v>
      </c>
      <c r="G1160" s="1" t="s">
        <v>25</v>
      </c>
      <c r="I1160" s="1" t="s">
        <v>2264</v>
      </c>
      <c r="K1160" s="1" t="s">
        <v>2263</v>
      </c>
      <c r="L1160" s="1" t="s">
        <v>2263</v>
      </c>
      <c r="N1160" s="1" t="s">
        <v>32</v>
      </c>
      <c r="R1160" s="1" t="s">
        <v>81</v>
      </c>
      <c r="S1160" s="1" t="s">
        <v>2263</v>
      </c>
      <c r="V1160" s="1" t="s">
        <v>39</v>
      </c>
    </row>
    <row r="1161" spans="1:22" x14ac:dyDescent="0.2">
      <c r="A1161" s="7">
        <v>0</v>
      </c>
      <c r="B1161" s="1" t="s">
        <v>20</v>
      </c>
      <c r="D1161" s="1" t="s">
        <v>120</v>
      </c>
      <c r="G1161" s="1" t="s">
        <v>25</v>
      </c>
      <c r="I1161" s="1" t="s">
        <v>2265</v>
      </c>
      <c r="K1161" s="1" t="s">
        <v>2263</v>
      </c>
      <c r="L1161" s="1" t="s">
        <v>2263</v>
      </c>
      <c r="N1161" s="1" t="s">
        <v>32</v>
      </c>
      <c r="R1161" s="1" t="s">
        <v>81</v>
      </c>
      <c r="S1161" s="1" t="s">
        <v>2263</v>
      </c>
      <c r="V1161" s="1" t="s">
        <v>39</v>
      </c>
    </row>
    <row r="1162" spans="1:22" x14ac:dyDescent="0.2">
      <c r="A1162" s="7">
        <v>0</v>
      </c>
      <c r="B1162" s="1" t="s">
        <v>20</v>
      </c>
      <c r="D1162" s="1" t="s">
        <v>120</v>
      </c>
      <c r="G1162" s="1" t="s">
        <v>25</v>
      </c>
      <c r="I1162" s="1" t="s">
        <v>2266</v>
      </c>
      <c r="K1162" s="1" t="s">
        <v>2263</v>
      </c>
      <c r="L1162" s="1" t="s">
        <v>2263</v>
      </c>
      <c r="N1162" s="1" t="s">
        <v>32</v>
      </c>
      <c r="R1162" s="1" t="s">
        <v>81</v>
      </c>
      <c r="S1162" s="1" t="s">
        <v>2263</v>
      </c>
      <c r="V1162" s="1" t="s">
        <v>39</v>
      </c>
    </row>
    <row r="1163" spans="1:22" x14ac:dyDescent="0.2">
      <c r="A1163" s="7">
        <v>0</v>
      </c>
      <c r="B1163" s="1" t="s">
        <v>20</v>
      </c>
      <c r="D1163" s="1" t="s">
        <v>120</v>
      </c>
      <c r="G1163" s="1" t="s">
        <v>25</v>
      </c>
      <c r="I1163" s="1" t="s">
        <v>2267</v>
      </c>
      <c r="K1163" s="1" t="s">
        <v>2263</v>
      </c>
      <c r="L1163" s="1" t="s">
        <v>2263</v>
      </c>
      <c r="N1163" s="1" t="s">
        <v>32</v>
      </c>
      <c r="R1163" s="1" t="s">
        <v>81</v>
      </c>
      <c r="S1163" s="1" t="s">
        <v>2263</v>
      </c>
      <c r="V1163" s="1" t="s">
        <v>39</v>
      </c>
    </row>
    <row r="1164" spans="1:22" x14ac:dyDescent="0.2">
      <c r="A1164" s="7">
        <v>0</v>
      </c>
      <c r="B1164" s="1" t="s">
        <v>20</v>
      </c>
      <c r="D1164" s="1" t="s">
        <v>120</v>
      </c>
      <c r="G1164" s="1" t="s">
        <v>25</v>
      </c>
      <c r="I1164" s="1" t="s">
        <v>2268</v>
      </c>
      <c r="K1164" s="1" t="s">
        <v>2263</v>
      </c>
      <c r="L1164" s="1" t="s">
        <v>2263</v>
      </c>
      <c r="N1164" s="1" t="s">
        <v>32</v>
      </c>
      <c r="R1164" s="1" t="s">
        <v>81</v>
      </c>
      <c r="S1164" s="1" t="s">
        <v>2263</v>
      </c>
      <c r="V1164" s="1" t="s">
        <v>39</v>
      </c>
    </row>
    <row r="1165" spans="1:22" x14ac:dyDescent="0.2">
      <c r="A1165" s="7">
        <v>0</v>
      </c>
      <c r="B1165" s="1" t="s">
        <v>20</v>
      </c>
      <c r="D1165" s="1" t="s">
        <v>120</v>
      </c>
      <c r="G1165" s="1" t="s">
        <v>25</v>
      </c>
      <c r="I1165" s="1" t="s">
        <v>2269</v>
      </c>
      <c r="K1165" s="1" t="s">
        <v>2263</v>
      </c>
      <c r="L1165" s="1" t="s">
        <v>2263</v>
      </c>
      <c r="N1165" s="1" t="s">
        <v>32</v>
      </c>
      <c r="R1165" s="1" t="s">
        <v>81</v>
      </c>
      <c r="S1165" s="1" t="s">
        <v>2263</v>
      </c>
      <c r="V1165" s="1" t="s">
        <v>39</v>
      </c>
    </row>
    <row r="1166" spans="1:22" x14ac:dyDescent="0.2">
      <c r="A1166" s="7">
        <v>0</v>
      </c>
      <c r="B1166" s="1" t="s">
        <v>20</v>
      </c>
      <c r="D1166" s="1" t="s">
        <v>120</v>
      </c>
      <c r="G1166" s="1" t="s">
        <v>25</v>
      </c>
      <c r="I1166" s="1" t="s">
        <v>2270</v>
      </c>
      <c r="K1166" s="1" t="s">
        <v>2263</v>
      </c>
      <c r="L1166" s="1" t="s">
        <v>2263</v>
      </c>
      <c r="N1166" s="1" t="s">
        <v>32</v>
      </c>
      <c r="R1166" s="1" t="s">
        <v>81</v>
      </c>
      <c r="S1166" s="1" t="s">
        <v>2263</v>
      </c>
      <c r="V1166" s="1" t="s">
        <v>39</v>
      </c>
    </row>
    <row r="1167" spans="1:22" x14ac:dyDescent="0.2">
      <c r="A1167" s="7">
        <v>0</v>
      </c>
      <c r="B1167" s="1" t="s">
        <v>20</v>
      </c>
      <c r="D1167" s="1" t="s">
        <v>120</v>
      </c>
      <c r="G1167" s="1" t="s">
        <v>25</v>
      </c>
      <c r="I1167" s="1" t="s">
        <v>2271</v>
      </c>
      <c r="K1167" s="1" t="s">
        <v>2263</v>
      </c>
      <c r="L1167" s="1" t="s">
        <v>2263</v>
      </c>
      <c r="N1167" s="1" t="s">
        <v>32</v>
      </c>
      <c r="R1167" s="1" t="s">
        <v>81</v>
      </c>
      <c r="S1167" s="1" t="s">
        <v>2263</v>
      </c>
      <c r="V1167" s="1" t="s">
        <v>39</v>
      </c>
    </row>
    <row r="1168" spans="1:22" x14ac:dyDescent="0.2">
      <c r="A1168" s="7">
        <v>0</v>
      </c>
      <c r="B1168" s="1" t="s">
        <v>20</v>
      </c>
      <c r="D1168" s="1" t="s">
        <v>120</v>
      </c>
      <c r="G1168" s="1" t="s">
        <v>25</v>
      </c>
      <c r="I1168" s="1" t="s">
        <v>2272</v>
      </c>
      <c r="K1168" s="1" t="s">
        <v>2263</v>
      </c>
      <c r="L1168" s="1" t="s">
        <v>2263</v>
      </c>
      <c r="N1168" s="1" t="s">
        <v>1091</v>
      </c>
      <c r="R1168" s="1" t="s">
        <v>81</v>
      </c>
      <c r="S1168" s="1" t="s">
        <v>2263</v>
      </c>
      <c r="V1168" s="1" t="s">
        <v>39</v>
      </c>
    </row>
    <row r="1169" spans="1:22" x14ac:dyDescent="0.2">
      <c r="A1169" s="7">
        <v>0</v>
      </c>
      <c r="B1169" s="1" t="s">
        <v>20</v>
      </c>
      <c r="D1169" s="1" t="s">
        <v>120</v>
      </c>
      <c r="G1169" s="1" t="s">
        <v>25</v>
      </c>
      <c r="I1169" s="1" t="s">
        <v>2273</v>
      </c>
      <c r="K1169" s="1" t="s">
        <v>2263</v>
      </c>
      <c r="L1169" s="1" t="s">
        <v>2263</v>
      </c>
      <c r="N1169" s="1" t="s">
        <v>1091</v>
      </c>
      <c r="R1169" s="1" t="s">
        <v>81</v>
      </c>
      <c r="S1169" s="1" t="s">
        <v>2263</v>
      </c>
      <c r="V1169" s="1" t="s">
        <v>39</v>
      </c>
    </row>
    <row r="1170" spans="1:22" x14ac:dyDescent="0.2">
      <c r="A1170" s="7">
        <v>0</v>
      </c>
      <c r="B1170" s="1" t="s">
        <v>20</v>
      </c>
      <c r="D1170" s="1" t="s">
        <v>120</v>
      </c>
      <c r="G1170" s="1" t="s">
        <v>25</v>
      </c>
      <c r="I1170" s="1" t="s">
        <v>2274</v>
      </c>
      <c r="K1170" s="1" t="s">
        <v>2263</v>
      </c>
      <c r="L1170" s="1" t="s">
        <v>2263</v>
      </c>
      <c r="N1170" s="1" t="s">
        <v>1091</v>
      </c>
      <c r="R1170" s="1" t="s">
        <v>81</v>
      </c>
      <c r="S1170" s="1" t="s">
        <v>2263</v>
      </c>
      <c r="V1170" s="1" t="s">
        <v>39</v>
      </c>
    </row>
    <row r="1171" spans="1:22" x14ac:dyDescent="0.2">
      <c r="A1171" s="7">
        <v>0</v>
      </c>
      <c r="B1171" s="1" t="s">
        <v>20</v>
      </c>
      <c r="D1171" s="1" t="s">
        <v>120</v>
      </c>
      <c r="G1171" s="1" t="s">
        <v>25</v>
      </c>
      <c r="I1171" s="1" t="s">
        <v>2275</v>
      </c>
      <c r="K1171" s="1" t="s">
        <v>2263</v>
      </c>
      <c r="L1171" s="1" t="s">
        <v>2263</v>
      </c>
      <c r="N1171" s="1" t="s">
        <v>1091</v>
      </c>
      <c r="R1171" s="1" t="s">
        <v>81</v>
      </c>
      <c r="S1171" s="1" t="s">
        <v>2263</v>
      </c>
      <c r="V1171" s="1" t="s">
        <v>39</v>
      </c>
    </row>
    <row r="1172" spans="1:22" x14ac:dyDescent="0.2">
      <c r="A1172" s="7">
        <v>0</v>
      </c>
      <c r="B1172" s="1" t="s">
        <v>20</v>
      </c>
      <c r="D1172" s="1" t="s">
        <v>120</v>
      </c>
      <c r="G1172" s="1" t="s">
        <v>25</v>
      </c>
      <c r="I1172" s="1" t="s">
        <v>2276</v>
      </c>
      <c r="K1172" s="1" t="s">
        <v>2263</v>
      </c>
      <c r="L1172" s="1" t="s">
        <v>2263</v>
      </c>
      <c r="N1172" s="1" t="s">
        <v>1091</v>
      </c>
      <c r="R1172" s="1" t="s">
        <v>81</v>
      </c>
      <c r="S1172" s="1" t="s">
        <v>2263</v>
      </c>
      <c r="V1172" s="1" t="s">
        <v>39</v>
      </c>
    </row>
    <row r="1173" spans="1:22" x14ac:dyDescent="0.2">
      <c r="A1173" s="7">
        <v>0</v>
      </c>
      <c r="B1173" s="1" t="s">
        <v>20</v>
      </c>
      <c r="D1173" s="1" t="s">
        <v>120</v>
      </c>
      <c r="G1173" s="1" t="s">
        <v>25</v>
      </c>
      <c r="I1173" s="1" t="s">
        <v>2277</v>
      </c>
      <c r="K1173" s="1" t="s">
        <v>2263</v>
      </c>
      <c r="L1173" s="1" t="s">
        <v>2263</v>
      </c>
      <c r="N1173" s="1" t="s">
        <v>1091</v>
      </c>
      <c r="R1173" s="1" t="s">
        <v>81</v>
      </c>
      <c r="S1173" s="1" t="s">
        <v>2263</v>
      </c>
      <c r="V1173" s="1" t="s">
        <v>39</v>
      </c>
    </row>
    <row r="1174" spans="1:22" x14ac:dyDescent="0.2">
      <c r="A1174" s="7">
        <v>0</v>
      </c>
      <c r="B1174" s="1" t="s">
        <v>20</v>
      </c>
      <c r="D1174" s="1" t="s">
        <v>120</v>
      </c>
      <c r="G1174" s="1" t="s">
        <v>25</v>
      </c>
      <c r="I1174" s="1" t="s">
        <v>2278</v>
      </c>
      <c r="K1174" s="1" t="s">
        <v>2263</v>
      </c>
      <c r="L1174" s="1" t="s">
        <v>2263</v>
      </c>
      <c r="N1174" s="1" t="s">
        <v>1091</v>
      </c>
      <c r="R1174" s="1" t="s">
        <v>81</v>
      </c>
      <c r="S1174" s="1" t="s">
        <v>2263</v>
      </c>
      <c r="V1174" s="1" t="s">
        <v>39</v>
      </c>
    </row>
    <row r="1175" spans="1:22" x14ac:dyDescent="0.2">
      <c r="A1175" s="7">
        <v>0</v>
      </c>
      <c r="B1175" s="1" t="s">
        <v>20</v>
      </c>
      <c r="D1175" s="1" t="s">
        <v>120</v>
      </c>
      <c r="G1175" s="1" t="s">
        <v>25</v>
      </c>
      <c r="I1175" s="1" t="s">
        <v>2279</v>
      </c>
      <c r="K1175" s="1" t="s">
        <v>2263</v>
      </c>
      <c r="L1175" s="1" t="s">
        <v>2263</v>
      </c>
      <c r="N1175" s="1" t="s">
        <v>1091</v>
      </c>
      <c r="R1175" s="1" t="s">
        <v>81</v>
      </c>
      <c r="S1175" s="1" t="s">
        <v>2263</v>
      </c>
      <c r="V1175" s="1" t="s">
        <v>39</v>
      </c>
    </row>
    <row r="1176" spans="1:22" x14ac:dyDescent="0.2">
      <c r="A1176" s="7">
        <v>0</v>
      </c>
      <c r="B1176" s="1" t="s">
        <v>20</v>
      </c>
      <c r="D1176" s="1" t="s">
        <v>120</v>
      </c>
      <c r="G1176" s="1" t="s">
        <v>25</v>
      </c>
      <c r="I1176" s="1" t="s">
        <v>2280</v>
      </c>
      <c r="K1176" s="1" t="s">
        <v>2263</v>
      </c>
      <c r="L1176" s="1" t="s">
        <v>2263</v>
      </c>
      <c r="N1176" s="1" t="s">
        <v>1091</v>
      </c>
      <c r="R1176" s="1" t="s">
        <v>81</v>
      </c>
      <c r="S1176" s="1" t="s">
        <v>2263</v>
      </c>
      <c r="V1176" s="1" t="s">
        <v>39</v>
      </c>
    </row>
    <row r="1177" spans="1:22" x14ac:dyDescent="0.2">
      <c r="A1177" s="7">
        <v>0</v>
      </c>
      <c r="B1177" s="1" t="s">
        <v>20</v>
      </c>
      <c r="D1177" s="1" t="s">
        <v>120</v>
      </c>
      <c r="G1177" s="1" t="s">
        <v>25</v>
      </c>
      <c r="I1177" s="1" t="s">
        <v>2281</v>
      </c>
      <c r="K1177" s="1" t="s">
        <v>2263</v>
      </c>
      <c r="L1177" s="1" t="s">
        <v>2263</v>
      </c>
      <c r="N1177" s="1" t="s">
        <v>1091</v>
      </c>
      <c r="R1177" s="1" t="s">
        <v>81</v>
      </c>
      <c r="S1177" s="1" t="s">
        <v>2263</v>
      </c>
      <c r="V1177" s="1" t="s">
        <v>39</v>
      </c>
    </row>
    <row r="1178" spans="1:22" x14ac:dyDescent="0.2">
      <c r="A1178" s="7">
        <v>0</v>
      </c>
      <c r="B1178" s="1" t="s">
        <v>20</v>
      </c>
      <c r="D1178" s="1" t="s">
        <v>120</v>
      </c>
      <c r="G1178" s="1" t="s">
        <v>25</v>
      </c>
      <c r="I1178" s="1" t="s">
        <v>2282</v>
      </c>
      <c r="K1178" s="1" t="s">
        <v>2263</v>
      </c>
      <c r="L1178" s="1" t="s">
        <v>2263</v>
      </c>
      <c r="N1178" s="1" t="s">
        <v>1091</v>
      </c>
      <c r="R1178" s="1" t="s">
        <v>81</v>
      </c>
      <c r="S1178" s="1" t="s">
        <v>2263</v>
      </c>
      <c r="V1178" s="1" t="s">
        <v>39</v>
      </c>
    </row>
    <row r="1179" spans="1:22" x14ac:dyDescent="0.2">
      <c r="A1179" s="7">
        <v>0</v>
      </c>
      <c r="B1179" s="1" t="s">
        <v>20</v>
      </c>
      <c r="D1179" s="1" t="s">
        <v>120</v>
      </c>
      <c r="G1179" s="1" t="s">
        <v>25</v>
      </c>
      <c r="I1179" s="1" t="s">
        <v>2283</v>
      </c>
      <c r="K1179" s="1" t="s">
        <v>2263</v>
      </c>
      <c r="L1179" s="1" t="s">
        <v>2263</v>
      </c>
      <c r="N1179" s="1" t="s">
        <v>1091</v>
      </c>
      <c r="R1179" s="1" t="s">
        <v>81</v>
      </c>
      <c r="S1179" s="1" t="s">
        <v>2263</v>
      </c>
      <c r="V1179" s="1" t="s">
        <v>39</v>
      </c>
    </row>
    <row r="1180" spans="1:22" x14ac:dyDescent="0.2">
      <c r="A1180" s="7">
        <v>0</v>
      </c>
      <c r="B1180" s="1" t="s">
        <v>20</v>
      </c>
      <c r="D1180" s="1" t="s">
        <v>120</v>
      </c>
      <c r="G1180" s="1" t="s">
        <v>25</v>
      </c>
      <c r="I1180" s="1" t="s">
        <v>2284</v>
      </c>
      <c r="K1180" s="1" t="s">
        <v>2263</v>
      </c>
      <c r="L1180" s="1" t="s">
        <v>2263</v>
      </c>
      <c r="N1180" s="1" t="s">
        <v>1091</v>
      </c>
      <c r="R1180" s="1" t="s">
        <v>81</v>
      </c>
      <c r="S1180" s="1" t="s">
        <v>2263</v>
      </c>
      <c r="V1180" s="1" t="s">
        <v>39</v>
      </c>
    </row>
    <row r="1181" spans="1:22" x14ac:dyDescent="0.2">
      <c r="A1181" s="7">
        <v>0</v>
      </c>
      <c r="B1181" s="1" t="s">
        <v>20</v>
      </c>
      <c r="D1181" s="1" t="s">
        <v>120</v>
      </c>
      <c r="G1181" s="1" t="s">
        <v>25</v>
      </c>
      <c r="I1181" s="1" t="s">
        <v>2285</v>
      </c>
      <c r="K1181" s="1" t="s">
        <v>2263</v>
      </c>
      <c r="L1181" s="1" t="s">
        <v>2263</v>
      </c>
      <c r="N1181" s="1" t="s">
        <v>1091</v>
      </c>
      <c r="R1181" s="1" t="s">
        <v>81</v>
      </c>
      <c r="S1181" s="1" t="s">
        <v>2263</v>
      </c>
      <c r="V1181" s="1" t="s">
        <v>39</v>
      </c>
    </row>
    <row r="1182" spans="1:22" x14ac:dyDescent="0.2">
      <c r="A1182" s="7">
        <v>0</v>
      </c>
      <c r="B1182" s="1" t="s">
        <v>20</v>
      </c>
      <c r="D1182" s="1" t="s">
        <v>120</v>
      </c>
      <c r="G1182" s="1" t="s">
        <v>25</v>
      </c>
      <c r="I1182" s="1" t="s">
        <v>2286</v>
      </c>
      <c r="K1182" s="1" t="s">
        <v>2263</v>
      </c>
      <c r="L1182" s="1" t="s">
        <v>2263</v>
      </c>
      <c r="N1182" s="1" t="s">
        <v>1091</v>
      </c>
      <c r="R1182" s="1" t="s">
        <v>81</v>
      </c>
      <c r="S1182" s="1" t="s">
        <v>2263</v>
      </c>
      <c r="V1182" s="1" t="s">
        <v>39</v>
      </c>
    </row>
    <row r="1183" spans="1:22" x14ac:dyDescent="0.2">
      <c r="A1183" s="7">
        <v>0</v>
      </c>
      <c r="B1183" s="1" t="s">
        <v>20</v>
      </c>
      <c r="D1183" s="1" t="s">
        <v>120</v>
      </c>
      <c r="G1183" s="1" t="s">
        <v>25</v>
      </c>
      <c r="I1183" s="1" t="s">
        <v>2287</v>
      </c>
      <c r="K1183" s="1" t="s">
        <v>2263</v>
      </c>
      <c r="L1183" s="1" t="s">
        <v>2263</v>
      </c>
      <c r="N1183" s="1" t="s">
        <v>1091</v>
      </c>
      <c r="R1183" s="1" t="s">
        <v>81</v>
      </c>
      <c r="S1183" s="1" t="s">
        <v>2263</v>
      </c>
      <c r="V1183" s="1" t="s">
        <v>39</v>
      </c>
    </row>
    <row r="1184" spans="1:22" x14ac:dyDescent="0.2">
      <c r="A1184" s="7">
        <v>0</v>
      </c>
      <c r="B1184" s="1" t="s">
        <v>20</v>
      </c>
      <c r="D1184" s="1" t="s">
        <v>120</v>
      </c>
      <c r="G1184" s="1" t="s">
        <v>25</v>
      </c>
      <c r="I1184" s="1" t="s">
        <v>2288</v>
      </c>
      <c r="K1184" s="1" t="s">
        <v>2263</v>
      </c>
      <c r="L1184" s="1" t="s">
        <v>2263</v>
      </c>
      <c r="N1184" s="1" t="s">
        <v>1091</v>
      </c>
      <c r="R1184" s="1" t="s">
        <v>81</v>
      </c>
      <c r="S1184" s="1" t="s">
        <v>2263</v>
      </c>
      <c r="V1184" s="1" t="s">
        <v>39</v>
      </c>
    </row>
    <row r="1185" spans="1:22" x14ac:dyDescent="0.2">
      <c r="A1185" s="7">
        <v>0</v>
      </c>
      <c r="B1185" s="1" t="s">
        <v>20</v>
      </c>
      <c r="D1185" s="1" t="s">
        <v>120</v>
      </c>
      <c r="G1185" s="1" t="s">
        <v>25</v>
      </c>
      <c r="I1185" s="1" t="s">
        <v>2289</v>
      </c>
      <c r="K1185" s="1" t="s">
        <v>2263</v>
      </c>
      <c r="L1185" s="1" t="s">
        <v>2263</v>
      </c>
      <c r="N1185" s="1" t="s">
        <v>1091</v>
      </c>
      <c r="R1185" s="1" t="s">
        <v>81</v>
      </c>
      <c r="S1185" s="1" t="s">
        <v>2263</v>
      </c>
      <c r="V1185" s="1" t="s">
        <v>39</v>
      </c>
    </row>
    <row r="1186" spans="1:22" x14ac:dyDescent="0.2">
      <c r="A1186" s="7">
        <v>0</v>
      </c>
      <c r="B1186" s="1" t="s">
        <v>20</v>
      </c>
      <c r="D1186" s="1" t="s">
        <v>120</v>
      </c>
      <c r="G1186" s="1" t="s">
        <v>25</v>
      </c>
      <c r="I1186" s="1" t="s">
        <v>2290</v>
      </c>
      <c r="K1186" s="1" t="s">
        <v>2263</v>
      </c>
      <c r="L1186" s="1" t="s">
        <v>2263</v>
      </c>
      <c r="N1186" s="1" t="s">
        <v>1091</v>
      </c>
      <c r="R1186" s="1" t="s">
        <v>81</v>
      </c>
      <c r="S1186" s="1" t="s">
        <v>2263</v>
      </c>
      <c r="V1186" s="1" t="s">
        <v>39</v>
      </c>
    </row>
    <row r="1187" spans="1:22" x14ac:dyDescent="0.2">
      <c r="A1187" s="7">
        <v>121.75</v>
      </c>
      <c r="B1187" s="1" t="s">
        <v>20</v>
      </c>
      <c r="C1187" s="1" t="s">
        <v>21</v>
      </c>
      <c r="D1187" s="1" t="s">
        <v>120</v>
      </c>
      <c r="E1187" s="1" t="s">
        <v>23</v>
      </c>
      <c r="F1187" s="1" t="s">
        <v>2131</v>
      </c>
      <c r="G1187" s="1" t="s">
        <v>25</v>
      </c>
      <c r="I1187" s="1" t="s">
        <v>2291</v>
      </c>
      <c r="J1187" s="1" t="s">
        <v>28</v>
      </c>
      <c r="K1187" s="1" t="s">
        <v>2292</v>
      </c>
      <c r="L1187" s="1" t="s">
        <v>1917</v>
      </c>
      <c r="M1187" s="1" t="s">
        <v>2293</v>
      </c>
      <c r="N1187" s="1" t="s">
        <v>1091</v>
      </c>
      <c r="O1187" s="1" t="s">
        <v>33</v>
      </c>
      <c r="P1187" s="1" t="s">
        <v>124</v>
      </c>
      <c r="Q1187" s="1" t="s">
        <v>35</v>
      </c>
      <c r="R1187" s="1" t="s">
        <v>36</v>
      </c>
      <c r="S1187" s="1" t="s">
        <v>2292</v>
      </c>
      <c r="T1187" s="1" t="s">
        <v>37</v>
      </c>
      <c r="U1187" s="1" t="s">
        <v>38</v>
      </c>
      <c r="V1187" s="1" t="s">
        <v>39</v>
      </c>
    </row>
    <row r="1188" spans="1:22" x14ac:dyDescent="0.2">
      <c r="A1188" s="7">
        <v>0</v>
      </c>
      <c r="B1188" s="1" t="s">
        <v>20</v>
      </c>
      <c r="D1188" s="1" t="s">
        <v>120</v>
      </c>
      <c r="G1188" s="1" t="s">
        <v>25</v>
      </c>
      <c r="I1188" s="1" t="s">
        <v>2294</v>
      </c>
      <c r="K1188" s="1" t="s">
        <v>2292</v>
      </c>
      <c r="L1188" s="1" t="s">
        <v>2292</v>
      </c>
      <c r="N1188" s="1" t="s">
        <v>1091</v>
      </c>
      <c r="R1188" s="1" t="s">
        <v>1516</v>
      </c>
      <c r="S1188" s="1" t="s">
        <v>2292</v>
      </c>
      <c r="V1188" s="1" t="s">
        <v>39</v>
      </c>
    </row>
    <row r="1189" spans="1:22" x14ac:dyDescent="0.2">
      <c r="A1189" s="7">
        <v>121.75</v>
      </c>
      <c r="B1189" s="1" t="s">
        <v>20</v>
      </c>
      <c r="C1189" s="1" t="s">
        <v>21</v>
      </c>
      <c r="D1189" s="1" t="s">
        <v>120</v>
      </c>
      <c r="E1189" s="1" t="s">
        <v>23</v>
      </c>
      <c r="F1189" s="1" t="s">
        <v>2131</v>
      </c>
      <c r="G1189" s="1" t="s">
        <v>25</v>
      </c>
      <c r="I1189" s="1" t="s">
        <v>2295</v>
      </c>
      <c r="J1189" s="1" t="s">
        <v>28</v>
      </c>
      <c r="K1189" s="1" t="s">
        <v>2292</v>
      </c>
      <c r="L1189" s="1" t="s">
        <v>1917</v>
      </c>
      <c r="M1189" s="1" t="s">
        <v>2296</v>
      </c>
      <c r="N1189" s="1" t="s">
        <v>1091</v>
      </c>
      <c r="O1189" s="1" t="s">
        <v>33</v>
      </c>
      <c r="P1189" s="1" t="s">
        <v>124</v>
      </c>
      <c r="Q1189" s="1" t="s">
        <v>35</v>
      </c>
      <c r="R1189" s="1" t="s">
        <v>36</v>
      </c>
      <c r="S1189" s="1" t="s">
        <v>2292</v>
      </c>
      <c r="T1189" s="1" t="s">
        <v>37</v>
      </c>
      <c r="U1189" s="1" t="s">
        <v>38</v>
      </c>
      <c r="V1189" s="1" t="s">
        <v>39</v>
      </c>
    </row>
    <row r="1190" spans="1:22" x14ac:dyDescent="0.2">
      <c r="A1190" s="7">
        <v>100</v>
      </c>
      <c r="B1190" s="1" t="s">
        <v>20</v>
      </c>
      <c r="C1190" s="1" t="s">
        <v>1362</v>
      </c>
      <c r="D1190" s="1" t="s">
        <v>43</v>
      </c>
      <c r="E1190" s="1" t="s">
        <v>1363</v>
      </c>
      <c r="F1190" s="1" t="s">
        <v>1917</v>
      </c>
      <c r="G1190" s="1" t="s">
        <v>25</v>
      </c>
      <c r="I1190" s="1" t="s">
        <v>2297</v>
      </c>
      <c r="J1190" s="1" t="s">
        <v>28</v>
      </c>
      <c r="K1190" s="1" t="s">
        <v>2292</v>
      </c>
      <c r="L1190" s="1" t="s">
        <v>2131</v>
      </c>
      <c r="M1190" s="1" t="s">
        <v>2298</v>
      </c>
      <c r="N1190" s="1" t="s">
        <v>32</v>
      </c>
      <c r="P1190" s="1" t="s">
        <v>1367</v>
      </c>
      <c r="R1190" s="1" t="s">
        <v>81</v>
      </c>
      <c r="S1190" s="1" t="s">
        <v>2292</v>
      </c>
      <c r="T1190" s="1" t="s">
        <v>1368</v>
      </c>
      <c r="U1190" s="1" t="s">
        <v>3322</v>
      </c>
      <c r="V1190" s="1" t="s">
        <v>39</v>
      </c>
    </row>
    <row r="1191" spans="1:22" x14ac:dyDescent="0.2">
      <c r="A1191" s="7">
        <v>0</v>
      </c>
      <c r="B1191" s="1" t="s">
        <v>20</v>
      </c>
      <c r="D1191" s="1" t="s">
        <v>120</v>
      </c>
      <c r="G1191" s="1" t="s">
        <v>25</v>
      </c>
      <c r="I1191" s="1" t="s">
        <v>2299</v>
      </c>
      <c r="K1191" s="1" t="s">
        <v>2292</v>
      </c>
      <c r="L1191" s="1" t="s">
        <v>2292</v>
      </c>
      <c r="N1191" s="1" t="s">
        <v>32</v>
      </c>
      <c r="R1191" s="1" t="s">
        <v>81</v>
      </c>
      <c r="S1191" s="1" t="s">
        <v>2292</v>
      </c>
      <c r="V1191" s="1" t="s">
        <v>39</v>
      </c>
    </row>
    <row r="1192" spans="1:22" x14ac:dyDescent="0.2">
      <c r="A1192" s="7">
        <v>100</v>
      </c>
      <c r="B1192" s="1" t="s">
        <v>20</v>
      </c>
      <c r="C1192" s="1" t="s">
        <v>1362</v>
      </c>
      <c r="D1192" s="1" t="s">
        <v>43</v>
      </c>
      <c r="E1192" s="1" t="s">
        <v>1363</v>
      </c>
      <c r="F1192" s="1" t="s">
        <v>1917</v>
      </c>
      <c r="G1192" s="1" t="s">
        <v>25</v>
      </c>
      <c r="I1192" s="1" t="s">
        <v>2300</v>
      </c>
      <c r="J1192" s="1" t="s">
        <v>28</v>
      </c>
      <c r="K1192" s="1" t="s">
        <v>2292</v>
      </c>
      <c r="L1192" s="1" t="s">
        <v>2131</v>
      </c>
      <c r="M1192" s="1" t="s">
        <v>2301</v>
      </c>
      <c r="N1192" s="1" t="s">
        <v>32</v>
      </c>
      <c r="P1192" s="1" t="s">
        <v>1367</v>
      </c>
      <c r="R1192" s="1" t="s">
        <v>1045</v>
      </c>
      <c r="S1192" s="1" t="s">
        <v>2292</v>
      </c>
      <c r="T1192" s="1" t="s">
        <v>1368</v>
      </c>
      <c r="U1192" s="1" t="s">
        <v>3322</v>
      </c>
      <c r="V1192" s="1" t="s">
        <v>2302</v>
      </c>
    </row>
    <row r="1193" spans="1:22" x14ac:dyDescent="0.2">
      <c r="A1193" s="7">
        <v>0</v>
      </c>
      <c r="B1193" s="1" t="s">
        <v>20</v>
      </c>
      <c r="D1193" s="1" t="s">
        <v>120</v>
      </c>
      <c r="G1193" s="1" t="s">
        <v>25</v>
      </c>
      <c r="I1193" s="1" t="s">
        <v>2303</v>
      </c>
      <c r="K1193" s="1" t="s">
        <v>2292</v>
      </c>
      <c r="L1193" s="1" t="s">
        <v>2292</v>
      </c>
      <c r="N1193" s="1" t="s">
        <v>32</v>
      </c>
      <c r="R1193" s="1" t="s">
        <v>81</v>
      </c>
      <c r="S1193" s="1" t="s">
        <v>2292</v>
      </c>
      <c r="V1193" s="1" t="s">
        <v>39</v>
      </c>
    </row>
    <row r="1194" spans="1:22" x14ac:dyDescent="0.2">
      <c r="A1194" s="7">
        <v>0</v>
      </c>
      <c r="B1194" s="1" t="s">
        <v>20</v>
      </c>
      <c r="D1194" s="1" t="s">
        <v>120</v>
      </c>
      <c r="G1194" s="1" t="s">
        <v>25</v>
      </c>
      <c r="I1194" s="1" t="s">
        <v>2304</v>
      </c>
      <c r="K1194" s="1" t="s">
        <v>2292</v>
      </c>
      <c r="L1194" s="1" t="s">
        <v>2292</v>
      </c>
      <c r="N1194" s="1" t="s">
        <v>32</v>
      </c>
      <c r="R1194" s="1" t="s">
        <v>81</v>
      </c>
      <c r="S1194" s="1" t="s">
        <v>2292</v>
      </c>
      <c r="V1194" s="1" t="s">
        <v>39</v>
      </c>
    </row>
    <row r="1195" spans="1:22" x14ac:dyDescent="0.2">
      <c r="A1195" s="7">
        <v>0</v>
      </c>
      <c r="B1195" s="1" t="s">
        <v>20</v>
      </c>
      <c r="D1195" s="1" t="s">
        <v>120</v>
      </c>
      <c r="G1195" s="1" t="s">
        <v>25</v>
      </c>
      <c r="I1195" s="1" t="s">
        <v>2305</v>
      </c>
      <c r="K1195" s="1" t="s">
        <v>2292</v>
      </c>
      <c r="L1195" s="1" t="s">
        <v>2292</v>
      </c>
      <c r="N1195" s="1" t="s">
        <v>32</v>
      </c>
      <c r="R1195" s="1" t="s">
        <v>81</v>
      </c>
      <c r="S1195" s="1" t="s">
        <v>2292</v>
      </c>
      <c r="V1195" s="1" t="s">
        <v>39</v>
      </c>
    </row>
    <row r="1196" spans="1:22" x14ac:dyDescent="0.2">
      <c r="A1196" s="7">
        <v>0</v>
      </c>
      <c r="B1196" s="1" t="s">
        <v>20</v>
      </c>
      <c r="D1196" s="1" t="s">
        <v>120</v>
      </c>
      <c r="G1196" s="1" t="s">
        <v>25</v>
      </c>
      <c r="I1196" s="1" t="s">
        <v>2306</v>
      </c>
      <c r="K1196" s="1" t="s">
        <v>2292</v>
      </c>
      <c r="L1196" s="1" t="s">
        <v>2292</v>
      </c>
      <c r="N1196" s="1" t="s">
        <v>32</v>
      </c>
      <c r="R1196" s="1" t="s">
        <v>81</v>
      </c>
      <c r="S1196" s="1" t="s">
        <v>2292</v>
      </c>
      <c r="V1196" s="1" t="s">
        <v>39</v>
      </c>
    </row>
    <row r="1197" spans="1:22" x14ac:dyDescent="0.2">
      <c r="A1197" s="7">
        <v>0</v>
      </c>
      <c r="B1197" s="1" t="s">
        <v>20</v>
      </c>
      <c r="D1197" s="1" t="s">
        <v>120</v>
      </c>
      <c r="G1197" s="1" t="s">
        <v>25</v>
      </c>
      <c r="I1197" s="1" t="s">
        <v>2307</v>
      </c>
      <c r="K1197" s="1" t="s">
        <v>2292</v>
      </c>
      <c r="L1197" s="1" t="s">
        <v>2292</v>
      </c>
      <c r="N1197" s="1" t="s">
        <v>32</v>
      </c>
      <c r="R1197" s="1" t="s">
        <v>81</v>
      </c>
      <c r="S1197" s="1" t="s">
        <v>2292</v>
      </c>
      <c r="V1197" s="1" t="s">
        <v>39</v>
      </c>
    </row>
    <row r="1198" spans="1:22" x14ac:dyDescent="0.2">
      <c r="A1198" s="7">
        <v>0</v>
      </c>
      <c r="B1198" s="1" t="s">
        <v>20</v>
      </c>
      <c r="D1198" s="1" t="s">
        <v>120</v>
      </c>
      <c r="G1198" s="1" t="s">
        <v>25</v>
      </c>
      <c r="I1198" s="1" t="s">
        <v>2308</v>
      </c>
      <c r="K1198" s="1" t="s">
        <v>2292</v>
      </c>
      <c r="L1198" s="1" t="s">
        <v>2292</v>
      </c>
      <c r="N1198" s="1" t="s">
        <v>32</v>
      </c>
      <c r="R1198" s="1" t="s">
        <v>81</v>
      </c>
      <c r="S1198" s="1" t="s">
        <v>2292</v>
      </c>
      <c r="V1198" s="1" t="s">
        <v>39</v>
      </c>
    </row>
    <row r="1199" spans="1:22" x14ac:dyDescent="0.2">
      <c r="A1199" s="7">
        <v>0</v>
      </c>
      <c r="B1199" s="1" t="s">
        <v>20</v>
      </c>
      <c r="D1199" s="1" t="s">
        <v>120</v>
      </c>
      <c r="G1199" s="1" t="s">
        <v>25</v>
      </c>
      <c r="I1199" s="1" t="s">
        <v>2309</v>
      </c>
      <c r="K1199" s="1" t="s">
        <v>2292</v>
      </c>
      <c r="L1199" s="1" t="s">
        <v>2292</v>
      </c>
      <c r="N1199" s="1" t="s">
        <v>32</v>
      </c>
      <c r="R1199" s="1" t="s">
        <v>81</v>
      </c>
      <c r="S1199" s="1" t="s">
        <v>2292</v>
      </c>
      <c r="V1199" s="1" t="s">
        <v>39</v>
      </c>
    </row>
    <row r="1200" spans="1:22" x14ac:dyDescent="0.2">
      <c r="A1200" s="7">
        <v>0</v>
      </c>
      <c r="B1200" s="1" t="s">
        <v>20</v>
      </c>
      <c r="D1200" s="1" t="s">
        <v>120</v>
      </c>
      <c r="G1200" s="1" t="s">
        <v>25</v>
      </c>
      <c r="I1200" s="1" t="s">
        <v>2310</v>
      </c>
      <c r="K1200" s="1" t="s">
        <v>2292</v>
      </c>
      <c r="L1200" s="1" t="s">
        <v>2292</v>
      </c>
      <c r="N1200" s="1" t="s">
        <v>32</v>
      </c>
      <c r="R1200" s="1" t="s">
        <v>81</v>
      </c>
      <c r="S1200" s="1" t="s">
        <v>2292</v>
      </c>
      <c r="V1200" s="1" t="s">
        <v>39</v>
      </c>
    </row>
    <row r="1201" spans="1:22" x14ac:dyDescent="0.2">
      <c r="A1201" s="7">
        <v>0</v>
      </c>
      <c r="B1201" s="1" t="s">
        <v>20</v>
      </c>
      <c r="D1201" s="1" t="s">
        <v>120</v>
      </c>
      <c r="G1201" s="1" t="s">
        <v>25</v>
      </c>
      <c r="I1201" s="1" t="s">
        <v>2311</v>
      </c>
      <c r="K1201" s="1" t="s">
        <v>2292</v>
      </c>
      <c r="L1201" s="1" t="s">
        <v>2292</v>
      </c>
      <c r="N1201" s="1" t="s">
        <v>32</v>
      </c>
      <c r="R1201" s="1" t="s">
        <v>81</v>
      </c>
      <c r="S1201" s="1" t="s">
        <v>2292</v>
      </c>
      <c r="V1201" s="1" t="s">
        <v>39</v>
      </c>
    </row>
    <row r="1202" spans="1:22" x14ac:dyDescent="0.2">
      <c r="A1202" s="7">
        <v>100</v>
      </c>
      <c r="B1202" s="1" t="s">
        <v>20</v>
      </c>
      <c r="C1202" s="1" t="s">
        <v>1362</v>
      </c>
      <c r="D1202" s="1" t="s">
        <v>43</v>
      </c>
      <c r="E1202" s="1" t="s">
        <v>1363</v>
      </c>
      <c r="F1202" s="1" t="s">
        <v>1917</v>
      </c>
      <c r="G1202" s="1" t="s">
        <v>25</v>
      </c>
      <c r="I1202" s="1" t="s">
        <v>2312</v>
      </c>
      <c r="J1202" s="1" t="s">
        <v>28</v>
      </c>
      <c r="K1202" s="1" t="s">
        <v>2292</v>
      </c>
      <c r="L1202" s="1" t="s">
        <v>2131</v>
      </c>
      <c r="M1202" s="1" t="s">
        <v>2313</v>
      </c>
      <c r="N1202" s="1" t="s">
        <v>32</v>
      </c>
      <c r="P1202" s="1" t="s">
        <v>1367</v>
      </c>
      <c r="R1202" s="1" t="s">
        <v>81</v>
      </c>
      <c r="S1202" s="1" t="s">
        <v>2292</v>
      </c>
      <c r="T1202" s="1" t="s">
        <v>1368</v>
      </c>
      <c r="U1202" s="1" t="s">
        <v>3322</v>
      </c>
      <c r="V1202" s="1" t="s">
        <v>39</v>
      </c>
    </row>
    <row r="1203" spans="1:22" x14ac:dyDescent="0.2">
      <c r="A1203" s="7">
        <v>121.75</v>
      </c>
      <c r="B1203" s="1" t="s">
        <v>20</v>
      </c>
      <c r="C1203" s="1" t="s">
        <v>21</v>
      </c>
      <c r="D1203" s="1" t="s">
        <v>120</v>
      </c>
      <c r="E1203" s="1" t="s">
        <v>23</v>
      </c>
      <c r="F1203" s="1" t="s">
        <v>2136</v>
      </c>
      <c r="G1203" s="1" t="s">
        <v>25</v>
      </c>
      <c r="I1203" s="1" t="s">
        <v>2314</v>
      </c>
      <c r="J1203" s="1" t="s">
        <v>28</v>
      </c>
      <c r="K1203" s="1" t="s">
        <v>2315</v>
      </c>
      <c r="L1203" s="1" t="s">
        <v>2000</v>
      </c>
      <c r="M1203" s="1" t="s">
        <v>2316</v>
      </c>
      <c r="N1203" s="1" t="s">
        <v>1091</v>
      </c>
      <c r="O1203" s="1" t="s">
        <v>33</v>
      </c>
      <c r="P1203" s="1" t="s">
        <v>124</v>
      </c>
      <c r="Q1203" s="1" t="s">
        <v>35</v>
      </c>
      <c r="R1203" s="1" t="s">
        <v>36</v>
      </c>
      <c r="S1203" s="1" t="s">
        <v>2315</v>
      </c>
      <c r="T1203" s="1" t="s">
        <v>37</v>
      </c>
      <c r="U1203" s="1" t="s">
        <v>38</v>
      </c>
      <c r="V1203" s="1" t="s">
        <v>39</v>
      </c>
    </row>
    <row r="1204" spans="1:22" x14ac:dyDescent="0.2">
      <c r="A1204" s="7">
        <v>121.75</v>
      </c>
      <c r="B1204" s="1" t="s">
        <v>20</v>
      </c>
      <c r="C1204" s="1" t="s">
        <v>21</v>
      </c>
      <c r="D1204" s="1" t="s">
        <v>120</v>
      </c>
      <c r="E1204" s="1" t="s">
        <v>23</v>
      </c>
      <c r="F1204" s="1" t="s">
        <v>2136</v>
      </c>
      <c r="G1204" s="1" t="s">
        <v>25</v>
      </c>
      <c r="I1204" s="1" t="s">
        <v>2317</v>
      </c>
      <c r="J1204" s="1" t="s">
        <v>28</v>
      </c>
      <c r="K1204" s="1" t="s">
        <v>2315</v>
      </c>
      <c r="L1204" s="1" t="s">
        <v>2000</v>
      </c>
      <c r="M1204" s="1" t="s">
        <v>2318</v>
      </c>
      <c r="N1204" s="1" t="s">
        <v>1091</v>
      </c>
      <c r="O1204" s="1" t="s">
        <v>33</v>
      </c>
      <c r="P1204" s="1" t="s">
        <v>124</v>
      </c>
      <c r="Q1204" s="1" t="s">
        <v>35</v>
      </c>
      <c r="R1204" s="1" t="s">
        <v>36</v>
      </c>
      <c r="S1204" s="1" t="s">
        <v>2315</v>
      </c>
      <c r="T1204" s="1" t="s">
        <v>37</v>
      </c>
      <c r="U1204" s="1" t="s">
        <v>38</v>
      </c>
      <c r="V1204" s="1" t="s">
        <v>39</v>
      </c>
    </row>
    <row r="1205" spans="1:22" x14ac:dyDescent="0.2">
      <c r="A1205" s="7">
        <v>121.75</v>
      </c>
      <c r="B1205" s="1" t="s">
        <v>20</v>
      </c>
      <c r="C1205" s="1" t="s">
        <v>21</v>
      </c>
      <c r="D1205" s="1" t="s">
        <v>120</v>
      </c>
      <c r="E1205" s="1" t="s">
        <v>23</v>
      </c>
      <c r="F1205" s="1" t="s">
        <v>2136</v>
      </c>
      <c r="G1205" s="1" t="s">
        <v>25</v>
      </c>
      <c r="I1205" s="1" t="s">
        <v>2319</v>
      </c>
      <c r="J1205" s="1" t="s">
        <v>28</v>
      </c>
      <c r="K1205" s="1" t="s">
        <v>2315</v>
      </c>
      <c r="L1205" s="1" t="s">
        <v>2000</v>
      </c>
      <c r="M1205" s="1" t="s">
        <v>2320</v>
      </c>
      <c r="N1205" s="1" t="s">
        <v>1091</v>
      </c>
      <c r="O1205" s="1" t="s">
        <v>33</v>
      </c>
      <c r="P1205" s="1" t="s">
        <v>124</v>
      </c>
      <c r="Q1205" s="1" t="s">
        <v>35</v>
      </c>
      <c r="R1205" s="1" t="s">
        <v>36</v>
      </c>
      <c r="S1205" s="1" t="s">
        <v>2315</v>
      </c>
      <c r="T1205" s="1" t="s">
        <v>37</v>
      </c>
      <c r="U1205" s="1" t="s">
        <v>38</v>
      </c>
      <c r="V1205" s="1" t="s">
        <v>39</v>
      </c>
    </row>
    <row r="1206" spans="1:22" x14ac:dyDescent="0.2">
      <c r="A1206" s="7">
        <v>121.75</v>
      </c>
      <c r="B1206" s="1" t="s">
        <v>20</v>
      </c>
      <c r="C1206" s="1" t="s">
        <v>21</v>
      </c>
      <c r="D1206" s="1" t="s">
        <v>120</v>
      </c>
      <c r="E1206" s="1" t="s">
        <v>23</v>
      </c>
      <c r="F1206" s="1" t="s">
        <v>2136</v>
      </c>
      <c r="G1206" s="1" t="s">
        <v>25</v>
      </c>
      <c r="I1206" s="1" t="s">
        <v>2321</v>
      </c>
      <c r="J1206" s="1" t="s">
        <v>28</v>
      </c>
      <c r="K1206" s="1" t="s">
        <v>2315</v>
      </c>
      <c r="L1206" s="1" t="s">
        <v>2000</v>
      </c>
      <c r="M1206" s="1" t="s">
        <v>2322</v>
      </c>
      <c r="N1206" s="1" t="s">
        <v>1091</v>
      </c>
      <c r="O1206" s="1" t="s">
        <v>33</v>
      </c>
      <c r="P1206" s="1" t="s">
        <v>124</v>
      </c>
      <c r="Q1206" s="1" t="s">
        <v>35</v>
      </c>
      <c r="R1206" s="1" t="s">
        <v>36</v>
      </c>
      <c r="S1206" s="1" t="s">
        <v>2315</v>
      </c>
      <c r="T1206" s="1" t="s">
        <v>37</v>
      </c>
      <c r="U1206" s="1" t="s">
        <v>38</v>
      </c>
      <c r="V1206" s="1" t="s">
        <v>39</v>
      </c>
    </row>
    <row r="1207" spans="1:22" x14ac:dyDescent="0.2">
      <c r="A1207" s="7">
        <v>100</v>
      </c>
      <c r="B1207" s="1" t="s">
        <v>20</v>
      </c>
      <c r="C1207" s="1" t="s">
        <v>21</v>
      </c>
      <c r="D1207" s="1" t="s">
        <v>120</v>
      </c>
      <c r="G1207" s="1" t="s">
        <v>25</v>
      </c>
      <c r="I1207" s="1" t="s">
        <v>2323</v>
      </c>
      <c r="J1207" s="1" t="s">
        <v>28</v>
      </c>
      <c r="K1207" s="1" t="s">
        <v>2324</v>
      </c>
      <c r="L1207" s="1" t="s">
        <v>1923</v>
      </c>
      <c r="M1207" s="1" t="s">
        <v>2325</v>
      </c>
      <c r="N1207" s="1" t="s">
        <v>1091</v>
      </c>
      <c r="O1207" s="1" t="s">
        <v>156</v>
      </c>
      <c r="P1207" s="1" t="s">
        <v>124</v>
      </c>
      <c r="R1207" s="1" t="s">
        <v>1516</v>
      </c>
      <c r="S1207" s="1" t="s">
        <v>2324</v>
      </c>
      <c r="T1207" s="1" t="s">
        <v>157</v>
      </c>
      <c r="U1207" s="1" t="s">
        <v>158</v>
      </c>
      <c r="V1207" s="1" t="s">
        <v>39</v>
      </c>
    </row>
    <row r="1208" spans="1:22" x14ac:dyDescent="0.2">
      <c r="A1208" s="7">
        <v>100</v>
      </c>
      <c r="B1208" s="1" t="s">
        <v>20</v>
      </c>
      <c r="C1208" s="1" t="s">
        <v>1362</v>
      </c>
      <c r="D1208" s="1" t="s">
        <v>43</v>
      </c>
      <c r="E1208" s="1" t="s">
        <v>1363</v>
      </c>
      <c r="F1208" s="1" t="s">
        <v>1923</v>
      </c>
      <c r="G1208" s="1" t="s">
        <v>25</v>
      </c>
      <c r="I1208" s="1" t="s">
        <v>2326</v>
      </c>
      <c r="J1208" s="1" t="s">
        <v>28</v>
      </c>
      <c r="K1208" s="1" t="s">
        <v>2324</v>
      </c>
      <c r="L1208" s="1" t="s">
        <v>2149</v>
      </c>
      <c r="M1208" s="1" t="s">
        <v>2327</v>
      </c>
      <c r="N1208" s="1" t="s">
        <v>32</v>
      </c>
      <c r="P1208" s="1" t="s">
        <v>1367</v>
      </c>
      <c r="R1208" s="1" t="s">
        <v>1045</v>
      </c>
      <c r="S1208" s="1" t="s">
        <v>2324</v>
      </c>
      <c r="T1208" s="1" t="s">
        <v>1368</v>
      </c>
      <c r="U1208" s="1" t="s">
        <v>3322</v>
      </c>
      <c r="V1208" s="1" t="s">
        <v>39</v>
      </c>
    </row>
    <row r="1209" spans="1:22" x14ac:dyDescent="0.2">
      <c r="A1209" s="7">
        <v>0</v>
      </c>
      <c r="B1209" s="1" t="s">
        <v>20</v>
      </c>
      <c r="D1209" s="1" t="s">
        <v>120</v>
      </c>
      <c r="G1209" s="1" t="s">
        <v>25</v>
      </c>
      <c r="I1209" s="1" t="s">
        <v>2328</v>
      </c>
      <c r="K1209" s="1" t="s">
        <v>2324</v>
      </c>
      <c r="L1209" s="1" t="s">
        <v>2324</v>
      </c>
      <c r="N1209" s="1" t="s">
        <v>32</v>
      </c>
      <c r="R1209" s="1" t="s">
        <v>81</v>
      </c>
      <c r="S1209" s="1" t="s">
        <v>2324</v>
      </c>
      <c r="V1209" s="1" t="s">
        <v>39</v>
      </c>
    </row>
    <row r="1210" spans="1:22" x14ac:dyDescent="0.2">
      <c r="A1210" s="7">
        <v>0</v>
      </c>
      <c r="B1210" s="1" t="s">
        <v>20</v>
      </c>
      <c r="D1210" s="1" t="s">
        <v>120</v>
      </c>
      <c r="G1210" s="1" t="s">
        <v>25</v>
      </c>
      <c r="I1210" s="1" t="s">
        <v>2329</v>
      </c>
      <c r="K1210" s="1" t="s">
        <v>2324</v>
      </c>
      <c r="L1210" s="1" t="s">
        <v>2324</v>
      </c>
      <c r="N1210" s="1" t="s">
        <v>32</v>
      </c>
      <c r="R1210" s="1" t="s">
        <v>81</v>
      </c>
      <c r="S1210" s="1" t="s">
        <v>2324</v>
      </c>
      <c r="V1210" s="1" t="s">
        <v>39</v>
      </c>
    </row>
    <row r="1211" spans="1:22" x14ac:dyDescent="0.2">
      <c r="A1211" s="7">
        <v>0</v>
      </c>
      <c r="B1211" s="1" t="s">
        <v>20</v>
      </c>
      <c r="D1211" s="1" t="s">
        <v>120</v>
      </c>
      <c r="G1211" s="1" t="s">
        <v>25</v>
      </c>
      <c r="I1211" s="1" t="s">
        <v>2330</v>
      </c>
      <c r="K1211" s="1" t="s">
        <v>2324</v>
      </c>
      <c r="L1211" s="1" t="s">
        <v>2324</v>
      </c>
      <c r="N1211" s="1" t="s">
        <v>32</v>
      </c>
      <c r="R1211" s="1" t="s">
        <v>81</v>
      </c>
      <c r="S1211" s="1" t="s">
        <v>2324</v>
      </c>
      <c r="V1211" s="1" t="s">
        <v>39</v>
      </c>
    </row>
    <row r="1212" spans="1:22" x14ac:dyDescent="0.2">
      <c r="A1212" s="7">
        <v>0</v>
      </c>
      <c r="B1212" s="1" t="s">
        <v>20</v>
      </c>
      <c r="D1212" s="1" t="s">
        <v>120</v>
      </c>
      <c r="G1212" s="1" t="s">
        <v>25</v>
      </c>
      <c r="I1212" s="1" t="s">
        <v>2331</v>
      </c>
      <c r="K1212" s="1" t="s">
        <v>2324</v>
      </c>
      <c r="L1212" s="1" t="s">
        <v>2324</v>
      </c>
      <c r="N1212" s="1" t="s">
        <v>32</v>
      </c>
      <c r="R1212" s="1" t="s">
        <v>81</v>
      </c>
      <c r="S1212" s="1" t="s">
        <v>2324</v>
      </c>
      <c r="V1212" s="1" t="s">
        <v>39</v>
      </c>
    </row>
    <row r="1213" spans="1:22" x14ac:dyDescent="0.2">
      <c r="A1213" s="7">
        <v>0</v>
      </c>
      <c r="B1213" s="1" t="s">
        <v>20</v>
      </c>
      <c r="D1213" s="1" t="s">
        <v>120</v>
      </c>
      <c r="G1213" s="1" t="s">
        <v>25</v>
      </c>
      <c r="I1213" s="1" t="s">
        <v>2332</v>
      </c>
      <c r="K1213" s="1" t="s">
        <v>2324</v>
      </c>
      <c r="L1213" s="1" t="s">
        <v>2324</v>
      </c>
      <c r="N1213" s="1" t="s">
        <v>32</v>
      </c>
      <c r="R1213" s="1" t="s">
        <v>81</v>
      </c>
      <c r="S1213" s="1" t="s">
        <v>2324</v>
      </c>
      <c r="V1213" s="1" t="s">
        <v>39</v>
      </c>
    </row>
    <row r="1214" spans="1:22" x14ac:dyDescent="0.2">
      <c r="A1214" s="7">
        <v>0</v>
      </c>
      <c r="B1214" s="1" t="s">
        <v>20</v>
      </c>
      <c r="D1214" s="1" t="s">
        <v>120</v>
      </c>
      <c r="G1214" s="1" t="s">
        <v>25</v>
      </c>
      <c r="I1214" s="1" t="s">
        <v>2333</v>
      </c>
      <c r="K1214" s="1" t="s">
        <v>2334</v>
      </c>
      <c r="L1214" s="1" t="s">
        <v>2334</v>
      </c>
      <c r="N1214" s="1" t="s">
        <v>1091</v>
      </c>
      <c r="R1214" s="1" t="s">
        <v>1516</v>
      </c>
      <c r="S1214" s="1" t="s">
        <v>2334</v>
      </c>
      <c r="V1214" s="1" t="s">
        <v>39</v>
      </c>
    </row>
    <row r="1215" spans="1:22" x14ac:dyDescent="0.2">
      <c r="A1215" s="7">
        <v>100</v>
      </c>
      <c r="B1215" s="1" t="s">
        <v>20</v>
      </c>
      <c r="C1215" s="1" t="s">
        <v>1362</v>
      </c>
      <c r="D1215" s="1" t="s">
        <v>43</v>
      </c>
      <c r="E1215" s="1" t="s">
        <v>1363</v>
      </c>
      <c r="F1215" s="1" t="s">
        <v>1968</v>
      </c>
      <c r="G1215" s="1" t="s">
        <v>25</v>
      </c>
      <c r="I1215" s="1" t="s">
        <v>2335</v>
      </c>
      <c r="J1215" s="1" t="s">
        <v>28</v>
      </c>
      <c r="K1215" s="1" t="s">
        <v>2334</v>
      </c>
      <c r="L1215" s="1" t="s">
        <v>2241</v>
      </c>
      <c r="M1215" s="1" t="s">
        <v>2336</v>
      </c>
      <c r="N1215" s="1" t="s">
        <v>32</v>
      </c>
      <c r="P1215" s="1" t="s">
        <v>1367</v>
      </c>
      <c r="R1215" s="1" t="s">
        <v>1045</v>
      </c>
      <c r="S1215" s="1" t="s">
        <v>2334</v>
      </c>
      <c r="T1215" s="1" t="s">
        <v>1368</v>
      </c>
      <c r="U1215" s="1" t="s">
        <v>3322</v>
      </c>
      <c r="V1215" s="1" t="s">
        <v>2337</v>
      </c>
    </row>
    <row r="1216" spans="1:22" x14ac:dyDescent="0.2">
      <c r="A1216" s="7">
        <v>100</v>
      </c>
      <c r="B1216" s="1" t="s">
        <v>20</v>
      </c>
      <c r="C1216" s="1" t="s">
        <v>1362</v>
      </c>
      <c r="D1216" s="1" t="s">
        <v>43</v>
      </c>
      <c r="E1216" s="1" t="s">
        <v>1363</v>
      </c>
      <c r="F1216" s="1" t="s">
        <v>1968</v>
      </c>
      <c r="G1216" s="1" t="s">
        <v>25</v>
      </c>
      <c r="I1216" s="1" t="s">
        <v>2338</v>
      </c>
      <c r="J1216" s="1" t="s">
        <v>28</v>
      </c>
      <c r="K1216" s="1" t="s">
        <v>2334</v>
      </c>
      <c r="L1216" s="1" t="s">
        <v>2241</v>
      </c>
      <c r="M1216" s="1" t="s">
        <v>2339</v>
      </c>
      <c r="N1216" s="1" t="s">
        <v>32</v>
      </c>
      <c r="P1216" s="1" t="s">
        <v>1367</v>
      </c>
      <c r="R1216" s="1" t="s">
        <v>49</v>
      </c>
      <c r="S1216" s="1" t="s">
        <v>2334</v>
      </c>
      <c r="T1216" s="1" t="s">
        <v>1368</v>
      </c>
      <c r="U1216" s="1" t="s">
        <v>3322</v>
      </c>
      <c r="V1216" s="1" t="s">
        <v>39</v>
      </c>
    </row>
    <row r="1217" spans="1:22" x14ac:dyDescent="0.2">
      <c r="A1217" s="7">
        <v>0</v>
      </c>
      <c r="B1217" s="1" t="s">
        <v>20</v>
      </c>
      <c r="D1217" s="1" t="s">
        <v>120</v>
      </c>
      <c r="G1217" s="1" t="s">
        <v>25</v>
      </c>
      <c r="I1217" s="1" t="s">
        <v>2340</v>
      </c>
      <c r="K1217" s="1" t="s">
        <v>2334</v>
      </c>
      <c r="L1217" s="1" t="s">
        <v>2334</v>
      </c>
      <c r="N1217" s="1" t="s">
        <v>32</v>
      </c>
      <c r="R1217" s="1" t="s">
        <v>81</v>
      </c>
      <c r="S1217" s="1" t="s">
        <v>2334</v>
      </c>
      <c r="V1217" s="1" t="s">
        <v>39</v>
      </c>
    </row>
    <row r="1218" spans="1:22" x14ac:dyDescent="0.2">
      <c r="A1218" s="7">
        <v>0</v>
      </c>
      <c r="B1218" s="1" t="s">
        <v>20</v>
      </c>
      <c r="D1218" s="1" t="s">
        <v>120</v>
      </c>
      <c r="G1218" s="1" t="s">
        <v>25</v>
      </c>
      <c r="I1218" s="1" t="s">
        <v>2341</v>
      </c>
      <c r="K1218" s="1" t="s">
        <v>2334</v>
      </c>
      <c r="L1218" s="1" t="s">
        <v>2334</v>
      </c>
      <c r="N1218" s="1" t="s">
        <v>32</v>
      </c>
      <c r="R1218" s="1" t="s">
        <v>81</v>
      </c>
      <c r="S1218" s="1" t="s">
        <v>2334</v>
      </c>
      <c r="V1218" s="1" t="s">
        <v>39</v>
      </c>
    </row>
    <row r="1219" spans="1:22" x14ac:dyDescent="0.2">
      <c r="A1219" s="7">
        <v>0</v>
      </c>
      <c r="B1219" s="1" t="s">
        <v>20</v>
      </c>
      <c r="D1219" s="1" t="s">
        <v>120</v>
      </c>
      <c r="G1219" s="1" t="s">
        <v>25</v>
      </c>
      <c r="I1219" s="1" t="s">
        <v>2342</v>
      </c>
      <c r="K1219" s="1" t="s">
        <v>2334</v>
      </c>
      <c r="L1219" s="1" t="s">
        <v>2334</v>
      </c>
      <c r="N1219" s="1" t="s">
        <v>32</v>
      </c>
      <c r="R1219" s="1" t="s">
        <v>81</v>
      </c>
      <c r="S1219" s="1" t="s">
        <v>2334</v>
      </c>
      <c r="V1219" s="1" t="s">
        <v>39</v>
      </c>
    </row>
    <row r="1220" spans="1:22" x14ac:dyDescent="0.2">
      <c r="A1220" s="7">
        <v>100</v>
      </c>
      <c r="B1220" s="1" t="s">
        <v>20</v>
      </c>
      <c r="C1220" s="1" t="s">
        <v>1362</v>
      </c>
      <c r="D1220" s="1" t="s">
        <v>43</v>
      </c>
      <c r="E1220" s="1" t="s">
        <v>1363</v>
      </c>
      <c r="F1220" s="1" t="s">
        <v>1968</v>
      </c>
      <c r="G1220" s="1" t="s">
        <v>25</v>
      </c>
      <c r="I1220" s="1" t="s">
        <v>2343</v>
      </c>
      <c r="J1220" s="1" t="s">
        <v>28</v>
      </c>
      <c r="K1220" s="1" t="s">
        <v>2334</v>
      </c>
      <c r="L1220" s="1" t="s">
        <v>2241</v>
      </c>
      <c r="M1220" s="1" t="s">
        <v>2344</v>
      </c>
      <c r="N1220" s="1" t="s">
        <v>32</v>
      </c>
      <c r="P1220" s="1" t="s">
        <v>1367</v>
      </c>
      <c r="R1220" s="1" t="s">
        <v>81</v>
      </c>
      <c r="S1220" s="1" t="s">
        <v>2334</v>
      </c>
      <c r="T1220" s="1" t="s">
        <v>1368</v>
      </c>
      <c r="U1220" s="1" t="s">
        <v>3322</v>
      </c>
      <c r="V1220" s="1" t="s">
        <v>39</v>
      </c>
    </row>
    <row r="1221" spans="1:22" x14ac:dyDescent="0.2">
      <c r="A1221" s="7">
        <v>0</v>
      </c>
      <c r="B1221" s="1" t="s">
        <v>20</v>
      </c>
      <c r="D1221" s="1" t="s">
        <v>120</v>
      </c>
      <c r="G1221" s="1" t="s">
        <v>25</v>
      </c>
      <c r="I1221" s="1" t="s">
        <v>2345</v>
      </c>
      <c r="K1221" s="1" t="s">
        <v>2334</v>
      </c>
      <c r="L1221" s="1" t="s">
        <v>2334</v>
      </c>
      <c r="N1221" s="1" t="s">
        <v>32</v>
      </c>
      <c r="R1221" s="1" t="s">
        <v>81</v>
      </c>
      <c r="S1221" s="1" t="s">
        <v>2334</v>
      </c>
      <c r="V1221" s="1" t="s">
        <v>39</v>
      </c>
    </row>
    <row r="1222" spans="1:22" x14ac:dyDescent="0.2">
      <c r="A1222" s="7">
        <v>0</v>
      </c>
      <c r="B1222" s="1" t="s">
        <v>20</v>
      </c>
      <c r="D1222" s="1" t="s">
        <v>120</v>
      </c>
      <c r="G1222" s="1" t="s">
        <v>25</v>
      </c>
      <c r="I1222" s="1" t="s">
        <v>2346</v>
      </c>
      <c r="K1222" s="1" t="s">
        <v>2334</v>
      </c>
      <c r="L1222" s="1" t="s">
        <v>2334</v>
      </c>
      <c r="N1222" s="1" t="s">
        <v>32</v>
      </c>
      <c r="R1222" s="1" t="s">
        <v>81</v>
      </c>
      <c r="S1222" s="1" t="s">
        <v>2334</v>
      </c>
      <c r="V1222" s="1" t="s">
        <v>39</v>
      </c>
    </row>
    <row r="1223" spans="1:22" x14ac:dyDescent="0.2">
      <c r="A1223" s="7">
        <v>100</v>
      </c>
      <c r="B1223" s="1" t="s">
        <v>20</v>
      </c>
      <c r="C1223" s="1" t="s">
        <v>1362</v>
      </c>
      <c r="D1223" s="1" t="s">
        <v>43</v>
      </c>
      <c r="E1223" s="1" t="s">
        <v>1363</v>
      </c>
      <c r="F1223" s="1" t="s">
        <v>1968</v>
      </c>
      <c r="G1223" s="1" t="s">
        <v>25</v>
      </c>
      <c r="I1223" s="1" t="s">
        <v>2347</v>
      </c>
      <c r="J1223" s="1" t="s">
        <v>28</v>
      </c>
      <c r="K1223" s="1" t="s">
        <v>2334</v>
      </c>
      <c r="L1223" s="1" t="s">
        <v>2241</v>
      </c>
      <c r="M1223" s="1" t="s">
        <v>2348</v>
      </c>
      <c r="N1223" s="1" t="s">
        <v>32</v>
      </c>
      <c r="P1223" s="1" t="s">
        <v>1367</v>
      </c>
      <c r="R1223" s="1" t="s">
        <v>1045</v>
      </c>
      <c r="S1223" s="1" t="s">
        <v>2334</v>
      </c>
      <c r="T1223" s="1" t="s">
        <v>1368</v>
      </c>
      <c r="U1223" s="1" t="s">
        <v>3322</v>
      </c>
      <c r="V1223" s="1" t="s">
        <v>2349</v>
      </c>
    </row>
    <row r="1224" spans="1:22" x14ac:dyDescent="0.2">
      <c r="A1224" s="7">
        <v>0</v>
      </c>
      <c r="B1224" s="1" t="s">
        <v>20</v>
      </c>
      <c r="D1224" s="1" t="s">
        <v>120</v>
      </c>
      <c r="G1224" s="1" t="s">
        <v>25</v>
      </c>
      <c r="I1224" s="1" t="s">
        <v>2350</v>
      </c>
      <c r="K1224" s="1" t="s">
        <v>2334</v>
      </c>
      <c r="L1224" s="1" t="s">
        <v>2334</v>
      </c>
      <c r="N1224" s="1" t="s">
        <v>32</v>
      </c>
      <c r="R1224" s="1" t="s">
        <v>81</v>
      </c>
      <c r="S1224" s="1" t="s">
        <v>2334</v>
      </c>
      <c r="V1224" s="1" t="s">
        <v>39</v>
      </c>
    </row>
    <row r="1225" spans="1:22" x14ac:dyDescent="0.2">
      <c r="A1225" s="7">
        <v>0</v>
      </c>
      <c r="B1225" s="1" t="s">
        <v>20</v>
      </c>
      <c r="D1225" s="1" t="s">
        <v>120</v>
      </c>
      <c r="G1225" s="1" t="s">
        <v>25</v>
      </c>
      <c r="I1225" s="1" t="s">
        <v>2351</v>
      </c>
      <c r="K1225" s="1" t="s">
        <v>2334</v>
      </c>
      <c r="L1225" s="1" t="s">
        <v>2334</v>
      </c>
      <c r="N1225" s="1" t="s">
        <v>32</v>
      </c>
      <c r="R1225" s="1" t="s">
        <v>81</v>
      </c>
      <c r="S1225" s="1" t="s">
        <v>2334</v>
      </c>
      <c r="V1225" s="1" t="s">
        <v>39</v>
      </c>
    </row>
    <row r="1226" spans="1:22" x14ac:dyDescent="0.2">
      <c r="A1226" s="7">
        <v>100</v>
      </c>
      <c r="B1226" s="1" t="s">
        <v>20</v>
      </c>
      <c r="C1226" s="1" t="s">
        <v>1362</v>
      </c>
      <c r="D1226" s="1" t="s">
        <v>43</v>
      </c>
      <c r="E1226" s="1" t="s">
        <v>1363</v>
      </c>
      <c r="F1226" s="1" t="s">
        <v>1968</v>
      </c>
      <c r="G1226" s="1" t="s">
        <v>25</v>
      </c>
      <c r="I1226" s="1" t="s">
        <v>2352</v>
      </c>
      <c r="J1226" s="1" t="s">
        <v>28</v>
      </c>
      <c r="K1226" s="1" t="s">
        <v>2334</v>
      </c>
      <c r="L1226" s="1" t="s">
        <v>2241</v>
      </c>
      <c r="M1226" s="1" t="s">
        <v>2353</v>
      </c>
      <c r="N1226" s="1" t="s">
        <v>32</v>
      </c>
      <c r="P1226" s="1" t="s">
        <v>1367</v>
      </c>
      <c r="R1226" s="1" t="s">
        <v>81</v>
      </c>
      <c r="S1226" s="1" t="s">
        <v>2334</v>
      </c>
      <c r="T1226" s="1" t="s">
        <v>1368</v>
      </c>
      <c r="U1226" s="1" t="s">
        <v>3322</v>
      </c>
      <c r="V1226" s="1" t="s">
        <v>39</v>
      </c>
    </row>
    <row r="1227" spans="1:22" x14ac:dyDescent="0.2">
      <c r="A1227" s="7">
        <v>0</v>
      </c>
      <c r="B1227" s="1" t="s">
        <v>20</v>
      </c>
      <c r="D1227" s="1" t="s">
        <v>120</v>
      </c>
      <c r="G1227" s="1" t="s">
        <v>25</v>
      </c>
      <c r="I1227" s="1" t="s">
        <v>2354</v>
      </c>
      <c r="K1227" s="1" t="s">
        <v>2355</v>
      </c>
      <c r="L1227" s="1" t="s">
        <v>2355</v>
      </c>
      <c r="N1227" s="1" t="s">
        <v>32</v>
      </c>
      <c r="R1227" s="1" t="s">
        <v>81</v>
      </c>
      <c r="S1227" s="1" t="s">
        <v>2355</v>
      </c>
      <c r="V1227" s="1" t="s">
        <v>39</v>
      </c>
    </row>
    <row r="1228" spans="1:22" x14ac:dyDescent="0.2">
      <c r="A1228" s="7">
        <v>100</v>
      </c>
      <c r="B1228" s="1" t="s">
        <v>20</v>
      </c>
      <c r="C1228" s="1" t="s">
        <v>1362</v>
      </c>
      <c r="D1228" s="1" t="s">
        <v>43</v>
      </c>
      <c r="E1228" s="1" t="s">
        <v>1363</v>
      </c>
      <c r="F1228" s="1" t="s">
        <v>1974</v>
      </c>
      <c r="G1228" s="1" t="s">
        <v>25</v>
      </c>
      <c r="I1228" s="1" t="s">
        <v>2356</v>
      </c>
      <c r="J1228" s="1" t="s">
        <v>28</v>
      </c>
      <c r="K1228" s="1" t="s">
        <v>2355</v>
      </c>
      <c r="L1228" s="1" t="s">
        <v>2357</v>
      </c>
      <c r="M1228" s="1" t="s">
        <v>2358</v>
      </c>
      <c r="N1228" s="1" t="s">
        <v>32</v>
      </c>
      <c r="P1228" s="1" t="s">
        <v>1367</v>
      </c>
      <c r="R1228" s="1" t="s">
        <v>49</v>
      </c>
      <c r="S1228" s="1" t="s">
        <v>2355</v>
      </c>
      <c r="T1228" s="1" t="s">
        <v>1368</v>
      </c>
      <c r="U1228" s="1" t="s">
        <v>3322</v>
      </c>
      <c r="V1228" s="1" t="s">
        <v>2359</v>
      </c>
    </row>
    <row r="1229" spans="1:22" x14ac:dyDescent="0.2">
      <c r="A1229" s="7">
        <v>100</v>
      </c>
      <c r="B1229" s="1" t="s">
        <v>20</v>
      </c>
      <c r="C1229" s="1" t="s">
        <v>2201</v>
      </c>
      <c r="D1229" s="1" t="s">
        <v>43</v>
      </c>
      <c r="E1229" s="1" t="s">
        <v>2202</v>
      </c>
      <c r="F1229" s="1" t="s">
        <v>1712</v>
      </c>
      <c r="G1229" s="1" t="s">
        <v>25</v>
      </c>
      <c r="I1229" s="1" t="s">
        <v>2360</v>
      </c>
      <c r="J1229" s="1" t="s">
        <v>28</v>
      </c>
      <c r="K1229" s="1" t="s">
        <v>2355</v>
      </c>
      <c r="L1229" s="1" t="s">
        <v>1974</v>
      </c>
      <c r="M1229" s="1" t="s">
        <v>1368</v>
      </c>
      <c r="N1229" s="1" t="s">
        <v>32</v>
      </c>
      <c r="O1229" s="1" t="s">
        <v>33</v>
      </c>
      <c r="P1229" s="1" t="s">
        <v>124</v>
      </c>
      <c r="R1229" s="1" t="s">
        <v>81</v>
      </c>
      <c r="S1229" s="1" t="s">
        <v>2355</v>
      </c>
      <c r="T1229" s="1" t="s">
        <v>2205</v>
      </c>
      <c r="U1229" s="1" t="s">
        <v>2206</v>
      </c>
      <c r="V1229" s="1" t="s">
        <v>39</v>
      </c>
    </row>
    <row r="1230" spans="1:22" x14ac:dyDescent="0.2">
      <c r="A1230" s="7">
        <v>0</v>
      </c>
      <c r="B1230" s="1" t="s">
        <v>20</v>
      </c>
      <c r="D1230" s="1" t="s">
        <v>120</v>
      </c>
      <c r="G1230" s="1" t="s">
        <v>25</v>
      </c>
      <c r="I1230" s="1" t="s">
        <v>2361</v>
      </c>
      <c r="K1230" s="1" t="s">
        <v>2355</v>
      </c>
      <c r="L1230" s="1" t="s">
        <v>2355</v>
      </c>
      <c r="N1230" s="1" t="s">
        <v>32</v>
      </c>
      <c r="R1230" s="1" t="s">
        <v>81</v>
      </c>
      <c r="S1230" s="1" t="s">
        <v>2355</v>
      </c>
      <c r="V1230" s="1" t="s">
        <v>39</v>
      </c>
    </row>
    <row r="1231" spans="1:22" x14ac:dyDescent="0.2">
      <c r="A1231" s="7">
        <v>0</v>
      </c>
      <c r="B1231" s="1" t="s">
        <v>20</v>
      </c>
      <c r="D1231" s="1" t="s">
        <v>120</v>
      </c>
      <c r="G1231" s="1" t="s">
        <v>25</v>
      </c>
      <c r="I1231" s="1" t="s">
        <v>2362</v>
      </c>
      <c r="K1231" s="1" t="s">
        <v>2355</v>
      </c>
      <c r="L1231" s="1" t="s">
        <v>2355</v>
      </c>
      <c r="N1231" s="1" t="s">
        <v>32</v>
      </c>
      <c r="R1231" s="1" t="s">
        <v>81</v>
      </c>
      <c r="S1231" s="1" t="s">
        <v>2355</v>
      </c>
      <c r="V1231" s="1" t="s">
        <v>39</v>
      </c>
    </row>
    <row r="1232" spans="1:22" x14ac:dyDescent="0.2">
      <c r="A1232" s="7">
        <v>0</v>
      </c>
      <c r="B1232" s="1" t="s">
        <v>20</v>
      </c>
      <c r="D1232" s="1" t="s">
        <v>120</v>
      </c>
      <c r="G1232" s="1" t="s">
        <v>25</v>
      </c>
      <c r="I1232" s="1" t="s">
        <v>2363</v>
      </c>
      <c r="K1232" s="1" t="s">
        <v>2355</v>
      </c>
      <c r="L1232" s="1" t="s">
        <v>2355</v>
      </c>
      <c r="N1232" s="1" t="s">
        <v>32</v>
      </c>
      <c r="R1232" s="1" t="s">
        <v>81</v>
      </c>
      <c r="S1232" s="1" t="s">
        <v>2355</v>
      </c>
      <c r="V1232" s="1" t="s">
        <v>39</v>
      </c>
    </row>
    <row r="1233" spans="1:22" x14ac:dyDescent="0.2">
      <c r="A1233" s="7">
        <v>100</v>
      </c>
      <c r="B1233" s="1" t="s">
        <v>20</v>
      </c>
      <c r="C1233" s="1" t="s">
        <v>1362</v>
      </c>
      <c r="D1233" s="1" t="s">
        <v>43</v>
      </c>
      <c r="E1233" s="1" t="s">
        <v>1363</v>
      </c>
      <c r="F1233" s="1" t="s">
        <v>1974</v>
      </c>
      <c r="G1233" s="1" t="s">
        <v>25</v>
      </c>
      <c r="I1233" s="1" t="s">
        <v>2364</v>
      </c>
      <c r="J1233" s="1" t="s">
        <v>28</v>
      </c>
      <c r="K1233" s="1" t="s">
        <v>2355</v>
      </c>
      <c r="L1233" s="1" t="s">
        <v>2357</v>
      </c>
      <c r="M1233" s="1" t="s">
        <v>2365</v>
      </c>
      <c r="N1233" s="1" t="s">
        <v>32</v>
      </c>
      <c r="P1233" s="1" t="s">
        <v>1367</v>
      </c>
      <c r="R1233" s="1" t="s">
        <v>81</v>
      </c>
      <c r="S1233" s="1" t="s">
        <v>2355</v>
      </c>
      <c r="T1233" s="1" t="s">
        <v>1368</v>
      </c>
      <c r="U1233" s="1" t="s">
        <v>3322</v>
      </c>
      <c r="V1233" s="1" t="s">
        <v>39</v>
      </c>
    </row>
    <row r="1234" spans="1:22" x14ac:dyDescent="0.2">
      <c r="A1234" s="7">
        <v>0</v>
      </c>
      <c r="B1234" s="1" t="s">
        <v>20</v>
      </c>
      <c r="D1234" s="1" t="s">
        <v>120</v>
      </c>
      <c r="G1234" s="1" t="s">
        <v>25</v>
      </c>
      <c r="I1234" s="1" t="s">
        <v>2366</v>
      </c>
      <c r="K1234" s="1" t="s">
        <v>2355</v>
      </c>
      <c r="L1234" s="1" t="s">
        <v>2355</v>
      </c>
      <c r="N1234" s="1" t="s">
        <v>32</v>
      </c>
      <c r="R1234" s="1" t="s">
        <v>81</v>
      </c>
      <c r="S1234" s="1" t="s">
        <v>2355</v>
      </c>
      <c r="V1234" s="1" t="s">
        <v>39</v>
      </c>
    </row>
    <row r="1235" spans="1:22" x14ac:dyDescent="0.2">
      <c r="A1235" s="7">
        <v>0</v>
      </c>
      <c r="B1235" s="1" t="s">
        <v>20</v>
      </c>
      <c r="D1235" s="1" t="s">
        <v>120</v>
      </c>
      <c r="G1235" s="1" t="s">
        <v>25</v>
      </c>
      <c r="I1235" s="1" t="s">
        <v>2367</v>
      </c>
      <c r="K1235" s="1" t="s">
        <v>2355</v>
      </c>
      <c r="L1235" s="1" t="s">
        <v>2355</v>
      </c>
      <c r="N1235" s="1" t="s">
        <v>32</v>
      </c>
      <c r="R1235" s="1" t="s">
        <v>81</v>
      </c>
      <c r="S1235" s="1" t="s">
        <v>2355</v>
      </c>
      <c r="V1235" s="1" t="s">
        <v>39</v>
      </c>
    </row>
    <row r="1236" spans="1:22" x14ac:dyDescent="0.2">
      <c r="A1236" s="7">
        <v>0</v>
      </c>
      <c r="B1236" s="1" t="s">
        <v>20</v>
      </c>
      <c r="D1236" s="1" t="s">
        <v>120</v>
      </c>
      <c r="G1236" s="1" t="s">
        <v>25</v>
      </c>
      <c r="I1236" s="1" t="s">
        <v>2368</v>
      </c>
      <c r="K1236" s="1" t="s">
        <v>2355</v>
      </c>
      <c r="L1236" s="1" t="s">
        <v>2355</v>
      </c>
      <c r="N1236" s="1" t="s">
        <v>32</v>
      </c>
      <c r="R1236" s="1" t="s">
        <v>81</v>
      </c>
      <c r="S1236" s="1" t="s">
        <v>2355</v>
      </c>
      <c r="V1236" s="1" t="s">
        <v>39</v>
      </c>
    </row>
    <row r="1237" spans="1:22" x14ac:dyDescent="0.2">
      <c r="A1237" s="7">
        <v>0</v>
      </c>
      <c r="B1237" s="1" t="s">
        <v>20</v>
      </c>
      <c r="D1237" s="1" t="s">
        <v>120</v>
      </c>
      <c r="G1237" s="1" t="s">
        <v>25</v>
      </c>
      <c r="I1237" s="1" t="s">
        <v>2369</v>
      </c>
      <c r="K1237" s="1" t="s">
        <v>2355</v>
      </c>
      <c r="L1237" s="1" t="s">
        <v>2355</v>
      </c>
      <c r="N1237" s="1" t="s">
        <v>32</v>
      </c>
      <c r="R1237" s="1" t="s">
        <v>81</v>
      </c>
      <c r="S1237" s="1" t="s">
        <v>2355</v>
      </c>
      <c r="V1237" s="1" t="s">
        <v>39</v>
      </c>
    </row>
    <row r="1238" spans="1:22" x14ac:dyDescent="0.2">
      <c r="A1238" s="7">
        <v>0</v>
      </c>
      <c r="B1238" s="1" t="s">
        <v>20</v>
      </c>
      <c r="D1238" s="1" t="s">
        <v>120</v>
      </c>
      <c r="G1238" s="1" t="s">
        <v>25</v>
      </c>
      <c r="I1238" s="1" t="s">
        <v>2370</v>
      </c>
      <c r="K1238" s="1" t="s">
        <v>2355</v>
      </c>
      <c r="L1238" s="1" t="s">
        <v>2355</v>
      </c>
      <c r="N1238" s="1" t="s">
        <v>32</v>
      </c>
      <c r="R1238" s="1" t="s">
        <v>81</v>
      </c>
      <c r="S1238" s="1" t="s">
        <v>2355</v>
      </c>
      <c r="V1238" s="1" t="s">
        <v>39</v>
      </c>
    </row>
    <row r="1239" spans="1:22" x14ac:dyDescent="0.2">
      <c r="A1239" s="7">
        <v>121.75</v>
      </c>
      <c r="B1239" s="1" t="s">
        <v>20</v>
      </c>
      <c r="C1239" s="1" t="s">
        <v>21</v>
      </c>
      <c r="D1239" s="1" t="s">
        <v>120</v>
      </c>
      <c r="E1239" s="1" t="s">
        <v>23</v>
      </c>
      <c r="F1239" s="1" t="s">
        <v>2371</v>
      </c>
      <c r="G1239" s="1" t="s">
        <v>25</v>
      </c>
      <c r="I1239" s="1" t="s">
        <v>2372</v>
      </c>
      <c r="J1239" s="1" t="s">
        <v>28</v>
      </c>
      <c r="K1239" s="1" t="s">
        <v>2373</v>
      </c>
      <c r="L1239" s="1" t="s">
        <v>1980</v>
      </c>
      <c r="M1239" s="1" t="s">
        <v>2374</v>
      </c>
      <c r="N1239" s="1" t="s">
        <v>1091</v>
      </c>
      <c r="O1239" s="1" t="s">
        <v>33</v>
      </c>
      <c r="P1239" s="1" t="s">
        <v>124</v>
      </c>
      <c r="Q1239" s="1" t="s">
        <v>35</v>
      </c>
      <c r="R1239" s="1" t="s">
        <v>36</v>
      </c>
      <c r="S1239" s="1" t="s">
        <v>2373</v>
      </c>
      <c r="T1239" s="1" t="s">
        <v>37</v>
      </c>
      <c r="U1239" s="1" t="s">
        <v>38</v>
      </c>
      <c r="V1239" s="1" t="s">
        <v>39</v>
      </c>
    </row>
    <row r="1240" spans="1:22" x14ac:dyDescent="0.2">
      <c r="A1240" s="7">
        <v>121.75</v>
      </c>
      <c r="B1240" s="1" t="s">
        <v>20</v>
      </c>
      <c r="C1240" s="1" t="s">
        <v>21</v>
      </c>
      <c r="D1240" s="1" t="s">
        <v>120</v>
      </c>
      <c r="E1240" s="1" t="s">
        <v>23</v>
      </c>
      <c r="F1240" s="1" t="s">
        <v>2371</v>
      </c>
      <c r="G1240" s="1" t="s">
        <v>25</v>
      </c>
      <c r="I1240" s="1" t="s">
        <v>2375</v>
      </c>
      <c r="J1240" s="1" t="s">
        <v>28</v>
      </c>
      <c r="K1240" s="1" t="s">
        <v>2373</v>
      </c>
      <c r="L1240" s="1" t="s">
        <v>1980</v>
      </c>
      <c r="M1240" s="1" t="s">
        <v>2376</v>
      </c>
      <c r="N1240" s="1" t="s">
        <v>1091</v>
      </c>
      <c r="O1240" s="1" t="s">
        <v>33</v>
      </c>
      <c r="P1240" s="1" t="s">
        <v>124</v>
      </c>
      <c r="Q1240" s="1" t="s">
        <v>35</v>
      </c>
      <c r="R1240" s="1" t="s">
        <v>193</v>
      </c>
      <c r="S1240" s="1" t="s">
        <v>2373</v>
      </c>
      <c r="T1240" s="1" t="s">
        <v>37</v>
      </c>
      <c r="U1240" s="1" t="s">
        <v>38</v>
      </c>
      <c r="V1240" s="1" t="s">
        <v>39</v>
      </c>
    </row>
    <row r="1241" spans="1:22" x14ac:dyDescent="0.2">
      <c r="A1241" s="7">
        <v>0</v>
      </c>
      <c r="B1241" s="1" t="s">
        <v>20</v>
      </c>
      <c r="D1241" s="1" t="s">
        <v>120</v>
      </c>
      <c r="G1241" s="1" t="s">
        <v>25</v>
      </c>
      <c r="I1241" s="1" t="s">
        <v>2377</v>
      </c>
      <c r="K1241" s="1" t="s">
        <v>2373</v>
      </c>
      <c r="L1241" s="1" t="s">
        <v>2373</v>
      </c>
      <c r="N1241" s="1" t="s">
        <v>32</v>
      </c>
      <c r="R1241" s="1" t="s">
        <v>81</v>
      </c>
      <c r="S1241" s="1" t="s">
        <v>2373</v>
      </c>
      <c r="V1241" s="1" t="s">
        <v>39</v>
      </c>
    </row>
    <row r="1242" spans="1:22" x14ac:dyDescent="0.2">
      <c r="A1242" s="7">
        <v>0</v>
      </c>
      <c r="B1242" s="1" t="s">
        <v>20</v>
      </c>
      <c r="D1242" s="1" t="s">
        <v>120</v>
      </c>
      <c r="G1242" s="1" t="s">
        <v>25</v>
      </c>
      <c r="I1242" s="1" t="s">
        <v>2378</v>
      </c>
      <c r="K1242" s="1" t="s">
        <v>2373</v>
      </c>
      <c r="L1242" s="1" t="s">
        <v>2373</v>
      </c>
      <c r="N1242" s="1" t="s">
        <v>32</v>
      </c>
      <c r="R1242" s="1" t="s">
        <v>81</v>
      </c>
      <c r="S1242" s="1" t="s">
        <v>2373</v>
      </c>
      <c r="V1242" s="1" t="s">
        <v>39</v>
      </c>
    </row>
    <row r="1243" spans="1:22" x14ac:dyDescent="0.2">
      <c r="A1243" s="7">
        <v>0</v>
      </c>
      <c r="B1243" s="1" t="s">
        <v>20</v>
      </c>
      <c r="D1243" s="1" t="s">
        <v>120</v>
      </c>
      <c r="G1243" s="1" t="s">
        <v>25</v>
      </c>
      <c r="I1243" s="1" t="s">
        <v>2379</v>
      </c>
      <c r="K1243" s="1" t="s">
        <v>2373</v>
      </c>
      <c r="L1243" s="1" t="s">
        <v>2373</v>
      </c>
      <c r="N1243" s="1" t="s">
        <v>32</v>
      </c>
      <c r="R1243" s="1" t="s">
        <v>81</v>
      </c>
      <c r="S1243" s="1" t="s">
        <v>2373</v>
      </c>
      <c r="V1243" s="1" t="s">
        <v>39</v>
      </c>
    </row>
    <row r="1244" spans="1:22" x14ac:dyDescent="0.2">
      <c r="A1244" s="7">
        <v>0</v>
      </c>
      <c r="B1244" s="1" t="s">
        <v>20</v>
      </c>
      <c r="D1244" s="1" t="s">
        <v>120</v>
      </c>
      <c r="G1244" s="1" t="s">
        <v>25</v>
      </c>
      <c r="I1244" s="1" t="s">
        <v>2380</v>
      </c>
      <c r="K1244" s="1" t="s">
        <v>2373</v>
      </c>
      <c r="L1244" s="1" t="s">
        <v>2373</v>
      </c>
      <c r="N1244" s="1" t="s">
        <v>32</v>
      </c>
      <c r="R1244" s="1" t="s">
        <v>81</v>
      </c>
      <c r="S1244" s="1" t="s">
        <v>2373</v>
      </c>
      <c r="V1244" s="1" t="s">
        <v>39</v>
      </c>
    </row>
    <row r="1245" spans="1:22" x14ac:dyDescent="0.2">
      <c r="A1245" s="7">
        <v>0</v>
      </c>
      <c r="B1245" s="1" t="s">
        <v>20</v>
      </c>
      <c r="D1245" s="1" t="s">
        <v>120</v>
      </c>
      <c r="G1245" s="1" t="s">
        <v>25</v>
      </c>
      <c r="I1245" s="1" t="s">
        <v>2381</v>
      </c>
      <c r="K1245" s="1" t="s">
        <v>2373</v>
      </c>
      <c r="L1245" s="1" t="s">
        <v>2373</v>
      </c>
      <c r="N1245" s="1" t="s">
        <v>32</v>
      </c>
      <c r="R1245" s="1" t="s">
        <v>81</v>
      </c>
      <c r="S1245" s="1" t="s">
        <v>2373</v>
      </c>
      <c r="V1245" s="1" t="s">
        <v>39</v>
      </c>
    </row>
    <row r="1246" spans="1:22" x14ac:dyDescent="0.2">
      <c r="A1246" s="7">
        <v>0</v>
      </c>
      <c r="B1246" s="1" t="s">
        <v>20</v>
      </c>
      <c r="D1246" s="1" t="s">
        <v>120</v>
      </c>
      <c r="G1246" s="1" t="s">
        <v>25</v>
      </c>
      <c r="I1246" s="1" t="s">
        <v>2382</v>
      </c>
      <c r="K1246" s="1" t="s">
        <v>2373</v>
      </c>
      <c r="L1246" s="1" t="s">
        <v>2373</v>
      </c>
      <c r="N1246" s="1" t="s">
        <v>32</v>
      </c>
      <c r="R1246" s="1" t="s">
        <v>81</v>
      </c>
      <c r="S1246" s="1" t="s">
        <v>2373</v>
      </c>
      <c r="V1246" s="1" t="s">
        <v>39</v>
      </c>
    </row>
    <row r="1247" spans="1:22" x14ac:dyDescent="0.2">
      <c r="A1247" s="7">
        <v>100</v>
      </c>
      <c r="B1247" s="1" t="s">
        <v>20</v>
      </c>
      <c r="C1247" s="1" t="s">
        <v>1362</v>
      </c>
      <c r="D1247" s="1" t="s">
        <v>43</v>
      </c>
      <c r="E1247" s="1" t="s">
        <v>1363</v>
      </c>
      <c r="F1247" s="1" t="s">
        <v>1980</v>
      </c>
      <c r="G1247" s="1" t="s">
        <v>25</v>
      </c>
      <c r="I1247" s="1" t="s">
        <v>2383</v>
      </c>
      <c r="J1247" s="1" t="s">
        <v>28</v>
      </c>
      <c r="K1247" s="1" t="s">
        <v>2373</v>
      </c>
      <c r="L1247" s="1" t="s">
        <v>2371</v>
      </c>
      <c r="M1247" s="1" t="s">
        <v>2384</v>
      </c>
      <c r="N1247" s="1" t="s">
        <v>32</v>
      </c>
      <c r="P1247" s="1" t="s">
        <v>1367</v>
      </c>
      <c r="R1247" s="1" t="s">
        <v>1045</v>
      </c>
      <c r="S1247" s="1" t="s">
        <v>2373</v>
      </c>
      <c r="T1247" s="1" t="s">
        <v>1368</v>
      </c>
      <c r="U1247" s="1" t="s">
        <v>3322</v>
      </c>
      <c r="V1247" s="1" t="s">
        <v>39</v>
      </c>
    </row>
    <row r="1248" spans="1:22" x14ac:dyDescent="0.2">
      <c r="A1248" s="7">
        <v>0</v>
      </c>
      <c r="B1248" s="1" t="s">
        <v>20</v>
      </c>
      <c r="D1248" s="1" t="s">
        <v>120</v>
      </c>
      <c r="G1248" s="1" t="s">
        <v>25</v>
      </c>
      <c r="I1248" s="1" t="s">
        <v>2385</v>
      </c>
      <c r="K1248" s="1" t="s">
        <v>2373</v>
      </c>
      <c r="L1248" s="1" t="s">
        <v>2373</v>
      </c>
      <c r="N1248" s="1" t="s">
        <v>32</v>
      </c>
      <c r="R1248" s="1" t="s">
        <v>81</v>
      </c>
      <c r="S1248" s="1" t="s">
        <v>2373</v>
      </c>
      <c r="V1248" s="1" t="s">
        <v>39</v>
      </c>
    </row>
    <row r="1249" spans="1:22" x14ac:dyDescent="0.2">
      <c r="A1249" s="7">
        <v>0</v>
      </c>
      <c r="B1249" s="1" t="s">
        <v>20</v>
      </c>
      <c r="D1249" s="1" t="s">
        <v>120</v>
      </c>
      <c r="G1249" s="1" t="s">
        <v>25</v>
      </c>
      <c r="I1249" s="1" t="s">
        <v>2386</v>
      </c>
      <c r="K1249" s="1" t="s">
        <v>2373</v>
      </c>
      <c r="L1249" s="1" t="s">
        <v>2373</v>
      </c>
      <c r="N1249" s="1" t="s">
        <v>32</v>
      </c>
      <c r="R1249" s="1" t="s">
        <v>81</v>
      </c>
      <c r="S1249" s="1" t="s">
        <v>2373</v>
      </c>
      <c r="V1249" s="1" t="s">
        <v>39</v>
      </c>
    </row>
    <row r="1250" spans="1:22" x14ac:dyDescent="0.2">
      <c r="A1250" s="7">
        <v>0</v>
      </c>
      <c r="B1250" s="1" t="s">
        <v>20</v>
      </c>
      <c r="D1250" s="1" t="s">
        <v>120</v>
      </c>
      <c r="G1250" s="1" t="s">
        <v>25</v>
      </c>
      <c r="I1250" s="1" t="s">
        <v>2387</v>
      </c>
      <c r="K1250" s="1" t="s">
        <v>2373</v>
      </c>
      <c r="L1250" s="1" t="s">
        <v>2373</v>
      </c>
      <c r="N1250" s="1" t="s">
        <v>32</v>
      </c>
      <c r="R1250" s="1" t="s">
        <v>81</v>
      </c>
      <c r="S1250" s="1" t="s">
        <v>2373</v>
      </c>
      <c r="V1250" s="1" t="s">
        <v>39</v>
      </c>
    </row>
    <row r="1251" spans="1:22" x14ac:dyDescent="0.2">
      <c r="A1251" s="7">
        <v>0</v>
      </c>
      <c r="B1251" s="1" t="s">
        <v>20</v>
      </c>
      <c r="D1251" s="1" t="s">
        <v>120</v>
      </c>
      <c r="G1251" s="1" t="s">
        <v>25</v>
      </c>
      <c r="I1251" s="1" t="s">
        <v>2388</v>
      </c>
      <c r="K1251" s="1" t="s">
        <v>2373</v>
      </c>
      <c r="L1251" s="1" t="s">
        <v>2373</v>
      </c>
      <c r="N1251" s="1" t="s">
        <v>32</v>
      </c>
      <c r="R1251" s="1" t="s">
        <v>81</v>
      </c>
      <c r="S1251" s="1" t="s">
        <v>2373</v>
      </c>
      <c r="V1251" s="1" t="s">
        <v>39</v>
      </c>
    </row>
    <row r="1252" spans="1:22" x14ac:dyDescent="0.2">
      <c r="A1252" s="7">
        <v>0</v>
      </c>
      <c r="B1252" s="1" t="s">
        <v>20</v>
      </c>
      <c r="D1252" s="1" t="s">
        <v>120</v>
      </c>
      <c r="G1252" s="1" t="s">
        <v>25</v>
      </c>
      <c r="I1252" s="1" t="s">
        <v>2389</v>
      </c>
      <c r="K1252" s="1" t="s">
        <v>2373</v>
      </c>
      <c r="L1252" s="1" t="s">
        <v>2373</v>
      </c>
      <c r="N1252" s="1" t="s">
        <v>32</v>
      </c>
      <c r="R1252" s="1" t="s">
        <v>81</v>
      </c>
      <c r="S1252" s="1" t="s">
        <v>2373</v>
      </c>
      <c r="V1252" s="1" t="s">
        <v>39</v>
      </c>
    </row>
    <row r="1253" spans="1:22" x14ac:dyDescent="0.2">
      <c r="A1253" s="7">
        <v>121.75</v>
      </c>
      <c r="B1253" s="1" t="s">
        <v>20</v>
      </c>
      <c r="C1253" s="1" t="s">
        <v>21</v>
      </c>
      <c r="D1253" s="1" t="s">
        <v>120</v>
      </c>
      <c r="E1253" s="1" t="s">
        <v>23</v>
      </c>
      <c r="F1253" s="1" t="s">
        <v>2371</v>
      </c>
      <c r="G1253" s="1" t="s">
        <v>25</v>
      </c>
      <c r="I1253" s="1" t="s">
        <v>2390</v>
      </c>
      <c r="J1253" s="1" t="s">
        <v>28</v>
      </c>
      <c r="K1253" s="1" t="s">
        <v>2373</v>
      </c>
      <c r="L1253" s="1" t="s">
        <v>1980</v>
      </c>
      <c r="M1253" s="1" t="s">
        <v>2391</v>
      </c>
      <c r="N1253" s="1" t="s">
        <v>1091</v>
      </c>
      <c r="O1253" s="1" t="s">
        <v>33</v>
      </c>
      <c r="P1253" s="1" t="s">
        <v>124</v>
      </c>
      <c r="Q1253" s="1" t="s">
        <v>35</v>
      </c>
      <c r="R1253" s="1" t="s">
        <v>36</v>
      </c>
      <c r="S1253" s="1" t="s">
        <v>2373</v>
      </c>
      <c r="T1253" s="1" t="s">
        <v>37</v>
      </c>
      <c r="U1253" s="1" t="s">
        <v>38</v>
      </c>
      <c r="V1253" s="1" t="s">
        <v>39</v>
      </c>
    </row>
    <row r="1254" spans="1:22" x14ac:dyDescent="0.2">
      <c r="A1254" s="7">
        <v>100</v>
      </c>
      <c r="B1254" s="1" t="s">
        <v>20</v>
      </c>
      <c r="C1254" s="1" t="s">
        <v>1362</v>
      </c>
      <c r="D1254" s="1" t="s">
        <v>43</v>
      </c>
      <c r="E1254" s="1" t="s">
        <v>1363</v>
      </c>
      <c r="F1254" s="1" t="s">
        <v>1980</v>
      </c>
      <c r="G1254" s="1" t="s">
        <v>25</v>
      </c>
      <c r="I1254" s="1" t="s">
        <v>2392</v>
      </c>
      <c r="J1254" s="1" t="s">
        <v>28</v>
      </c>
      <c r="K1254" s="1" t="s">
        <v>2373</v>
      </c>
      <c r="L1254" s="1" t="s">
        <v>2371</v>
      </c>
      <c r="M1254" s="1" t="s">
        <v>2393</v>
      </c>
      <c r="N1254" s="1" t="s">
        <v>32</v>
      </c>
      <c r="P1254" s="1" t="s">
        <v>1367</v>
      </c>
      <c r="R1254" s="1" t="s">
        <v>1045</v>
      </c>
      <c r="S1254" s="1" t="s">
        <v>2373</v>
      </c>
      <c r="T1254" s="1" t="s">
        <v>1368</v>
      </c>
      <c r="U1254" s="1" t="s">
        <v>3322</v>
      </c>
      <c r="V1254" s="1" t="s">
        <v>39</v>
      </c>
    </row>
    <row r="1255" spans="1:22" x14ac:dyDescent="0.2">
      <c r="A1255" s="7">
        <v>100</v>
      </c>
      <c r="B1255" s="1" t="s">
        <v>20</v>
      </c>
      <c r="C1255" s="1" t="s">
        <v>1362</v>
      </c>
      <c r="D1255" s="1" t="s">
        <v>43</v>
      </c>
      <c r="E1255" s="1" t="s">
        <v>1363</v>
      </c>
      <c r="F1255" s="1" t="s">
        <v>1980</v>
      </c>
      <c r="G1255" s="1" t="s">
        <v>25</v>
      </c>
      <c r="I1255" s="1" t="s">
        <v>2394</v>
      </c>
      <c r="J1255" s="1" t="s">
        <v>28</v>
      </c>
      <c r="K1255" s="1" t="s">
        <v>2373</v>
      </c>
      <c r="L1255" s="1" t="s">
        <v>2371</v>
      </c>
      <c r="M1255" s="1" t="s">
        <v>2395</v>
      </c>
      <c r="N1255" s="1" t="s">
        <v>32</v>
      </c>
      <c r="P1255" s="1" t="s">
        <v>1367</v>
      </c>
      <c r="R1255" s="1" t="s">
        <v>81</v>
      </c>
      <c r="S1255" s="1" t="s">
        <v>2373</v>
      </c>
      <c r="T1255" s="1" t="s">
        <v>1368</v>
      </c>
      <c r="U1255" s="1" t="s">
        <v>3322</v>
      </c>
      <c r="V1255" s="1" t="s">
        <v>39</v>
      </c>
    </row>
    <row r="1256" spans="1:22" x14ac:dyDescent="0.2">
      <c r="A1256" s="7">
        <v>0</v>
      </c>
      <c r="B1256" s="1" t="s">
        <v>20</v>
      </c>
      <c r="D1256" s="1" t="s">
        <v>120</v>
      </c>
      <c r="G1256" s="1" t="s">
        <v>25</v>
      </c>
      <c r="I1256" s="1" t="s">
        <v>2396</v>
      </c>
      <c r="K1256" s="1" t="s">
        <v>2373</v>
      </c>
      <c r="L1256" s="1" t="s">
        <v>2373</v>
      </c>
      <c r="N1256" s="1" t="s">
        <v>46</v>
      </c>
      <c r="R1256" s="1" t="s">
        <v>81</v>
      </c>
      <c r="S1256" s="1" t="s">
        <v>2373</v>
      </c>
      <c r="V1256" s="1" t="s">
        <v>39</v>
      </c>
    </row>
    <row r="1257" spans="1:22" x14ac:dyDescent="0.2">
      <c r="A1257" s="7">
        <v>0</v>
      </c>
      <c r="B1257" s="1" t="s">
        <v>20</v>
      </c>
      <c r="D1257" s="1" t="s">
        <v>120</v>
      </c>
      <c r="G1257" s="1" t="s">
        <v>25</v>
      </c>
      <c r="I1257" s="1" t="s">
        <v>2397</v>
      </c>
      <c r="K1257" s="1" t="s">
        <v>2373</v>
      </c>
      <c r="L1257" s="1" t="s">
        <v>2373</v>
      </c>
      <c r="N1257" s="1" t="s">
        <v>46</v>
      </c>
      <c r="R1257" s="1" t="s">
        <v>81</v>
      </c>
      <c r="S1257" s="1" t="s">
        <v>2373</v>
      </c>
      <c r="V1257" s="1" t="s">
        <v>39</v>
      </c>
    </row>
    <row r="1258" spans="1:22" x14ac:dyDescent="0.2">
      <c r="A1258" s="7">
        <v>0</v>
      </c>
      <c r="B1258" s="1" t="s">
        <v>20</v>
      </c>
      <c r="D1258" s="1" t="s">
        <v>120</v>
      </c>
      <c r="G1258" s="1" t="s">
        <v>25</v>
      </c>
      <c r="I1258" s="1" t="s">
        <v>2398</v>
      </c>
      <c r="K1258" s="1" t="s">
        <v>2373</v>
      </c>
      <c r="L1258" s="1" t="s">
        <v>2373</v>
      </c>
      <c r="N1258" s="1" t="s">
        <v>46</v>
      </c>
      <c r="R1258" s="1" t="s">
        <v>81</v>
      </c>
      <c r="S1258" s="1" t="s">
        <v>2373</v>
      </c>
      <c r="V1258" s="1" t="s">
        <v>39</v>
      </c>
    </row>
    <row r="1259" spans="1:22" x14ac:dyDescent="0.2">
      <c r="A1259" s="7">
        <v>0</v>
      </c>
      <c r="B1259" s="1" t="s">
        <v>20</v>
      </c>
      <c r="D1259" s="1" t="s">
        <v>120</v>
      </c>
      <c r="G1259" s="1" t="s">
        <v>25</v>
      </c>
      <c r="I1259" s="1" t="s">
        <v>2399</v>
      </c>
      <c r="K1259" s="1" t="s">
        <v>2373</v>
      </c>
      <c r="L1259" s="1" t="s">
        <v>2373</v>
      </c>
      <c r="N1259" s="1" t="s">
        <v>46</v>
      </c>
      <c r="R1259" s="1" t="s">
        <v>81</v>
      </c>
      <c r="S1259" s="1" t="s">
        <v>2373</v>
      </c>
      <c r="V1259" s="1" t="s">
        <v>39</v>
      </c>
    </row>
    <row r="1260" spans="1:22" x14ac:dyDescent="0.2">
      <c r="A1260" s="7">
        <v>0</v>
      </c>
      <c r="B1260" s="1" t="s">
        <v>20</v>
      </c>
      <c r="D1260" s="1" t="s">
        <v>120</v>
      </c>
      <c r="G1260" s="1" t="s">
        <v>25</v>
      </c>
      <c r="I1260" s="1" t="s">
        <v>2400</v>
      </c>
      <c r="K1260" s="1" t="s">
        <v>2373</v>
      </c>
      <c r="L1260" s="1" t="s">
        <v>2373</v>
      </c>
      <c r="N1260" s="1" t="s">
        <v>46</v>
      </c>
      <c r="R1260" s="1" t="s">
        <v>81</v>
      </c>
      <c r="S1260" s="1" t="s">
        <v>2373</v>
      </c>
      <c r="V1260" s="1" t="s">
        <v>39</v>
      </c>
    </row>
    <row r="1261" spans="1:22" x14ac:dyDescent="0.2">
      <c r="A1261" s="7">
        <v>0</v>
      </c>
      <c r="B1261" s="1" t="s">
        <v>20</v>
      </c>
      <c r="D1261" s="1" t="s">
        <v>120</v>
      </c>
      <c r="G1261" s="1" t="s">
        <v>25</v>
      </c>
      <c r="I1261" s="1" t="s">
        <v>2401</v>
      </c>
      <c r="K1261" s="1" t="s">
        <v>2373</v>
      </c>
      <c r="L1261" s="1" t="s">
        <v>2373</v>
      </c>
      <c r="N1261" s="1" t="s">
        <v>46</v>
      </c>
      <c r="R1261" s="1" t="s">
        <v>81</v>
      </c>
      <c r="S1261" s="1" t="s">
        <v>2373</v>
      </c>
      <c r="V1261" s="1" t="s">
        <v>39</v>
      </c>
    </row>
    <row r="1262" spans="1:22" x14ac:dyDescent="0.2">
      <c r="A1262" s="7">
        <v>100</v>
      </c>
      <c r="B1262" s="1" t="s">
        <v>20</v>
      </c>
      <c r="C1262" s="1" t="s">
        <v>1362</v>
      </c>
      <c r="D1262" s="1" t="s">
        <v>43</v>
      </c>
      <c r="E1262" s="1" t="s">
        <v>1363</v>
      </c>
      <c r="F1262" s="1" t="s">
        <v>1980</v>
      </c>
      <c r="G1262" s="1" t="s">
        <v>25</v>
      </c>
      <c r="I1262" s="1" t="s">
        <v>2402</v>
      </c>
      <c r="J1262" s="1" t="s">
        <v>28</v>
      </c>
      <c r="K1262" s="1" t="s">
        <v>2373</v>
      </c>
      <c r="L1262" s="1" t="s">
        <v>2371</v>
      </c>
      <c r="M1262" s="1" t="s">
        <v>2403</v>
      </c>
      <c r="N1262" s="1" t="s">
        <v>32</v>
      </c>
      <c r="P1262" s="1" t="s">
        <v>1367</v>
      </c>
      <c r="R1262" s="1" t="s">
        <v>49</v>
      </c>
      <c r="S1262" s="1" t="s">
        <v>2373</v>
      </c>
      <c r="T1262" s="1" t="s">
        <v>1368</v>
      </c>
      <c r="U1262" s="1" t="s">
        <v>3322</v>
      </c>
      <c r="V1262" s="1" t="s">
        <v>39</v>
      </c>
    </row>
    <row r="1263" spans="1:22" x14ac:dyDescent="0.2">
      <c r="A1263" s="7">
        <v>0</v>
      </c>
      <c r="B1263" s="1" t="s">
        <v>20</v>
      </c>
      <c r="D1263" s="1" t="s">
        <v>120</v>
      </c>
      <c r="G1263" s="1" t="s">
        <v>25</v>
      </c>
      <c r="I1263" s="1" t="s">
        <v>2404</v>
      </c>
      <c r="K1263" s="1" t="s">
        <v>2373</v>
      </c>
      <c r="L1263" s="1" t="s">
        <v>2373</v>
      </c>
      <c r="N1263" s="1" t="s">
        <v>46</v>
      </c>
      <c r="R1263" s="1" t="s">
        <v>81</v>
      </c>
      <c r="S1263" s="1" t="s">
        <v>2373</v>
      </c>
      <c r="V1263" s="1" t="s">
        <v>39</v>
      </c>
    </row>
    <row r="1264" spans="1:22" x14ac:dyDescent="0.2">
      <c r="A1264" s="7">
        <v>0</v>
      </c>
      <c r="B1264" s="1" t="s">
        <v>20</v>
      </c>
      <c r="D1264" s="1" t="s">
        <v>120</v>
      </c>
      <c r="G1264" s="1" t="s">
        <v>25</v>
      </c>
      <c r="I1264" s="1" t="s">
        <v>2405</v>
      </c>
      <c r="K1264" s="1" t="s">
        <v>2373</v>
      </c>
      <c r="L1264" s="1" t="s">
        <v>2373</v>
      </c>
      <c r="N1264" s="1" t="s">
        <v>46</v>
      </c>
      <c r="R1264" s="1" t="s">
        <v>81</v>
      </c>
      <c r="S1264" s="1" t="s">
        <v>2373</v>
      </c>
      <c r="V1264" s="1" t="s">
        <v>39</v>
      </c>
    </row>
    <row r="1265" spans="1:22" x14ac:dyDescent="0.2">
      <c r="A1265" s="7">
        <v>0</v>
      </c>
      <c r="B1265" s="1" t="s">
        <v>20</v>
      </c>
      <c r="D1265" s="1" t="s">
        <v>120</v>
      </c>
      <c r="G1265" s="1" t="s">
        <v>25</v>
      </c>
      <c r="I1265" s="1" t="s">
        <v>2406</v>
      </c>
      <c r="K1265" s="1" t="s">
        <v>2373</v>
      </c>
      <c r="L1265" s="1" t="s">
        <v>2373</v>
      </c>
      <c r="N1265" s="1" t="s">
        <v>46</v>
      </c>
      <c r="R1265" s="1" t="s">
        <v>81</v>
      </c>
      <c r="S1265" s="1" t="s">
        <v>2373</v>
      </c>
      <c r="V1265" s="1" t="s">
        <v>39</v>
      </c>
    </row>
    <row r="1266" spans="1:22" x14ac:dyDescent="0.2">
      <c r="A1266" s="7">
        <v>0</v>
      </c>
      <c r="B1266" s="1" t="s">
        <v>20</v>
      </c>
      <c r="D1266" s="1" t="s">
        <v>120</v>
      </c>
      <c r="G1266" s="1" t="s">
        <v>25</v>
      </c>
      <c r="I1266" s="1" t="s">
        <v>2407</v>
      </c>
      <c r="K1266" s="1" t="s">
        <v>2373</v>
      </c>
      <c r="L1266" s="1" t="s">
        <v>2373</v>
      </c>
      <c r="N1266" s="1" t="s">
        <v>1091</v>
      </c>
      <c r="R1266" s="1" t="s">
        <v>81</v>
      </c>
      <c r="S1266" s="1" t="s">
        <v>2373</v>
      </c>
      <c r="V1266" s="1" t="s">
        <v>39</v>
      </c>
    </row>
    <row r="1267" spans="1:22" x14ac:dyDescent="0.2">
      <c r="A1267" s="7">
        <v>0</v>
      </c>
      <c r="B1267" s="1" t="s">
        <v>20</v>
      </c>
      <c r="D1267" s="1" t="s">
        <v>120</v>
      </c>
      <c r="G1267" s="1" t="s">
        <v>25</v>
      </c>
      <c r="I1267" s="1" t="s">
        <v>2408</v>
      </c>
      <c r="K1267" s="1" t="s">
        <v>2373</v>
      </c>
      <c r="L1267" s="1" t="s">
        <v>2373</v>
      </c>
      <c r="N1267" s="1" t="s">
        <v>1091</v>
      </c>
      <c r="R1267" s="1" t="s">
        <v>81</v>
      </c>
      <c r="S1267" s="1" t="s">
        <v>2373</v>
      </c>
      <c r="V1267" s="1" t="s">
        <v>39</v>
      </c>
    </row>
    <row r="1268" spans="1:22" x14ac:dyDescent="0.2">
      <c r="A1268" s="7">
        <v>0</v>
      </c>
      <c r="B1268" s="1" t="s">
        <v>20</v>
      </c>
      <c r="D1268" s="1" t="s">
        <v>120</v>
      </c>
      <c r="G1268" s="1" t="s">
        <v>25</v>
      </c>
      <c r="I1268" s="1" t="s">
        <v>2409</v>
      </c>
      <c r="K1268" s="1" t="s">
        <v>2373</v>
      </c>
      <c r="L1268" s="1" t="s">
        <v>2373</v>
      </c>
      <c r="N1268" s="1" t="s">
        <v>1091</v>
      </c>
      <c r="R1268" s="1" t="s">
        <v>81</v>
      </c>
      <c r="S1268" s="1" t="s">
        <v>2373</v>
      </c>
      <c r="V1268" s="1" t="s">
        <v>39</v>
      </c>
    </row>
    <row r="1269" spans="1:22" x14ac:dyDescent="0.2">
      <c r="A1269" s="7">
        <v>0</v>
      </c>
      <c r="B1269" s="1" t="s">
        <v>20</v>
      </c>
      <c r="D1269" s="1" t="s">
        <v>120</v>
      </c>
      <c r="G1269" s="1" t="s">
        <v>25</v>
      </c>
      <c r="I1269" s="1" t="s">
        <v>2410</v>
      </c>
      <c r="K1269" s="1" t="s">
        <v>2373</v>
      </c>
      <c r="L1269" s="1" t="s">
        <v>2373</v>
      </c>
      <c r="N1269" s="1" t="s">
        <v>1091</v>
      </c>
      <c r="R1269" s="1" t="s">
        <v>81</v>
      </c>
      <c r="S1269" s="1" t="s">
        <v>2373</v>
      </c>
      <c r="V1269" s="1" t="s">
        <v>39</v>
      </c>
    </row>
    <row r="1270" spans="1:22" x14ac:dyDescent="0.2">
      <c r="A1270" s="7">
        <v>0</v>
      </c>
      <c r="B1270" s="1" t="s">
        <v>20</v>
      </c>
      <c r="D1270" s="1" t="s">
        <v>120</v>
      </c>
      <c r="G1270" s="1" t="s">
        <v>25</v>
      </c>
      <c r="I1270" s="1" t="s">
        <v>2411</v>
      </c>
      <c r="K1270" s="1" t="s">
        <v>2373</v>
      </c>
      <c r="L1270" s="1" t="s">
        <v>2373</v>
      </c>
      <c r="N1270" s="1" t="s">
        <v>1091</v>
      </c>
      <c r="R1270" s="1" t="s">
        <v>81</v>
      </c>
      <c r="S1270" s="1" t="s">
        <v>2373</v>
      </c>
      <c r="V1270" s="1" t="s">
        <v>39</v>
      </c>
    </row>
    <row r="1271" spans="1:22" x14ac:dyDescent="0.2">
      <c r="A1271" s="7">
        <v>0</v>
      </c>
      <c r="B1271" s="1" t="s">
        <v>20</v>
      </c>
      <c r="D1271" s="1" t="s">
        <v>120</v>
      </c>
      <c r="G1271" s="1" t="s">
        <v>25</v>
      </c>
      <c r="I1271" s="1" t="s">
        <v>2412</v>
      </c>
      <c r="K1271" s="1" t="s">
        <v>2373</v>
      </c>
      <c r="L1271" s="1" t="s">
        <v>2373</v>
      </c>
      <c r="N1271" s="1" t="s">
        <v>1091</v>
      </c>
      <c r="R1271" s="1" t="s">
        <v>81</v>
      </c>
      <c r="S1271" s="1" t="s">
        <v>2373</v>
      </c>
      <c r="V1271" s="1" t="s">
        <v>39</v>
      </c>
    </row>
    <row r="1272" spans="1:22" x14ac:dyDescent="0.2">
      <c r="A1272" s="7">
        <v>0</v>
      </c>
      <c r="B1272" s="1" t="s">
        <v>20</v>
      </c>
      <c r="D1272" s="1" t="s">
        <v>120</v>
      </c>
      <c r="G1272" s="1" t="s">
        <v>25</v>
      </c>
      <c r="I1272" s="1" t="s">
        <v>2413</v>
      </c>
      <c r="K1272" s="1" t="s">
        <v>2373</v>
      </c>
      <c r="L1272" s="1" t="s">
        <v>2373</v>
      </c>
      <c r="N1272" s="1" t="s">
        <v>1091</v>
      </c>
      <c r="R1272" s="1" t="s">
        <v>81</v>
      </c>
      <c r="S1272" s="1" t="s">
        <v>2373</v>
      </c>
      <c r="V1272" s="1" t="s">
        <v>39</v>
      </c>
    </row>
    <row r="1273" spans="1:22" x14ac:dyDescent="0.2">
      <c r="A1273" s="7">
        <v>0</v>
      </c>
      <c r="B1273" s="1" t="s">
        <v>20</v>
      </c>
      <c r="D1273" s="1" t="s">
        <v>120</v>
      </c>
      <c r="G1273" s="1" t="s">
        <v>25</v>
      </c>
      <c r="I1273" s="1" t="s">
        <v>2414</v>
      </c>
      <c r="K1273" s="1" t="s">
        <v>2373</v>
      </c>
      <c r="L1273" s="1" t="s">
        <v>2373</v>
      </c>
      <c r="N1273" s="1" t="s">
        <v>1091</v>
      </c>
      <c r="R1273" s="1" t="s">
        <v>81</v>
      </c>
      <c r="S1273" s="1" t="s">
        <v>2373</v>
      </c>
      <c r="V1273" s="1" t="s">
        <v>39</v>
      </c>
    </row>
    <row r="1274" spans="1:22" x14ac:dyDescent="0.2">
      <c r="A1274" s="7">
        <v>0</v>
      </c>
      <c r="B1274" s="1" t="s">
        <v>20</v>
      </c>
      <c r="D1274" s="1" t="s">
        <v>120</v>
      </c>
      <c r="G1274" s="1" t="s">
        <v>25</v>
      </c>
      <c r="I1274" s="1" t="s">
        <v>2415</v>
      </c>
      <c r="K1274" s="1" t="s">
        <v>2373</v>
      </c>
      <c r="L1274" s="1" t="s">
        <v>2373</v>
      </c>
      <c r="N1274" s="1" t="s">
        <v>1091</v>
      </c>
      <c r="R1274" s="1" t="s">
        <v>81</v>
      </c>
      <c r="S1274" s="1" t="s">
        <v>2373</v>
      </c>
      <c r="V1274" s="1" t="s">
        <v>39</v>
      </c>
    </row>
    <row r="1275" spans="1:22" x14ac:dyDescent="0.2">
      <c r="A1275" s="7">
        <v>0</v>
      </c>
      <c r="B1275" s="1" t="s">
        <v>20</v>
      </c>
      <c r="D1275" s="1" t="s">
        <v>120</v>
      </c>
      <c r="G1275" s="1" t="s">
        <v>25</v>
      </c>
      <c r="I1275" s="1" t="s">
        <v>2416</v>
      </c>
      <c r="K1275" s="1" t="s">
        <v>2373</v>
      </c>
      <c r="L1275" s="1" t="s">
        <v>2373</v>
      </c>
      <c r="N1275" s="1" t="s">
        <v>1091</v>
      </c>
      <c r="R1275" s="1" t="s">
        <v>81</v>
      </c>
      <c r="S1275" s="1" t="s">
        <v>2373</v>
      </c>
      <c r="V1275" s="1" t="s">
        <v>39</v>
      </c>
    </row>
    <row r="1276" spans="1:22" x14ac:dyDescent="0.2">
      <c r="A1276" s="7">
        <v>0</v>
      </c>
      <c r="B1276" s="1" t="s">
        <v>20</v>
      </c>
      <c r="D1276" s="1" t="s">
        <v>120</v>
      </c>
      <c r="G1276" s="1" t="s">
        <v>25</v>
      </c>
      <c r="I1276" s="1" t="s">
        <v>2417</v>
      </c>
      <c r="K1276" s="1" t="s">
        <v>2373</v>
      </c>
      <c r="L1276" s="1" t="s">
        <v>2373</v>
      </c>
      <c r="N1276" s="1" t="s">
        <v>1091</v>
      </c>
      <c r="R1276" s="1" t="s">
        <v>81</v>
      </c>
      <c r="S1276" s="1" t="s">
        <v>2373</v>
      </c>
      <c r="V1276" s="1" t="s">
        <v>39</v>
      </c>
    </row>
    <row r="1277" spans="1:22" x14ac:dyDescent="0.2">
      <c r="A1277" s="7">
        <v>0</v>
      </c>
      <c r="B1277" s="1" t="s">
        <v>20</v>
      </c>
      <c r="D1277" s="1" t="s">
        <v>120</v>
      </c>
      <c r="G1277" s="1" t="s">
        <v>25</v>
      </c>
      <c r="I1277" s="1" t="s">
        <v>2418</v>
      </c>
      <c r="K1277" s="1" t="s">
        <v>2373</v>
      </c>
      <c r="L1277" s="1" t="s">
        <v>2373</v>
      </c>
      <c r="N1277" s="1" t="s">
        <v>1091</v>
      </c>
      <c r="R1277" s="1" t="s">
        <v>81</v>
      </c>
      <c r="S1277" s="1" t="s">
        <v>2373</v>
      </c>
      <c r="V1277" s="1" t="s">
        <v>39</v>
      </c>
    </row>
    <row r="1278" spans="1:22" x14ac:dyDescent="0.2">
      <c r="A1278" s="7">
        <v>121.75</v>
      </c>
      <c r="B1278" s="1" t="s">
        <v>20</v>
      </c>
      <c r="C1278" s="1" t="s">
        <v>21</v>
      </c>
      <c r="D1278" s="1" t="s">
        <v>120</v>
      </c>
      <c r="E1278" s="1" t="s">
        <v>23</v>
      </c>
      <c r="F1278" s="1" t="s">
        <v>2371</v>
      </c>
      <c r="G1278" s="1" t="s">
        <v>25</v>
      </c>
      <c r="I1278" s="1" t="s">
        <v>2419</v>
      </c>
      <c r="J1278" s="1" t="s">
        <v>28</v>
      </c>
      <c r="K1278" s="1" t="s">
        <v>2373</v>
      </c>
      <c r="L1278" s="1" t="s">
        <v>1980</v>
      </c>
      <c r="M1278" s="1" t="s">
        <v>2420</v>
      </c>
      <c r="N1278" s="1" t="s">
        <v>1091</v>
      </c>
      <c r="O1278" s="1" t="s">
        <v>33</v>
      </c>
      <c r="P1278" s="1" t="s">
        <v>124</v>
      </c>
      <c r="Q1278" s="1" t="s">
        <v>35</v>
      </c>
      <c r="R1278" s="1" t="s">
        <v>36</v>
      </c>
      <c r="S1278" s="1" t="s">
        <v>2373</v>
      </c>
      <c r="T1278" s="1" t="s">
        <v>37</v>
      </c>
      <c r="U1278" s="1" t="s">
        <v>38</v>
      </c>
      <c r="V1278" s="1" t="s">
        <v>39</v>
      </c>
    </row>
    <row r="1279" spans="1:22" x14ac:dyDescent="0.2">
      <c r="A1279" s="7">
        <v>0</v>
      </c>
      <c r="B1279" s="1" t="s">
        <v>20</v>
      </c>
      <c r="D1279" s="1" t="s">
        <v>120</v>
      </c>
      <c r="G1279" s="1" t="s">
        <v>25</v>
      </c>
      <c r="I1279" s="1" t="s">
        <v>2421</v>
      </c>
      <c r="K1279" s="1" t="s">
        <v>2373</v>
      </c>
      <c r="L1279" s="1" t="s">
        <v>2373</v>
      </c>
      <c r="N1279" s="1" t="s">
        <v>46</v>
      </c>
      <c r="R1279" s="1" t="s">
        <v>81</v>
      </c>
      <c r="S1279" s="1" t="s">
        <v>2373</v>
      </c>
      <c r="V1279" s="1" t="s">
        <v>39</v>
      </c>
    </row>
    <row r="1280" spans="1:22" x14ac:dyDescent="0.2">
      <c r="A1280" s="7">
        <v>0</v>
      </c>
      <c r="B1280" s="1" t="s">
        <v>20</v>
      </c>
      <c r="D1280" s="1" t="s">
        <v>120</v>
      </c>
      <c r="G1280" s="1" t="s">
        <v>25</v>
      </c>
      <c r="I1280" s="1" t="s">
        <v>2422</v>
      </c>
      <c r="K1280" s="1" t="s">
        <v>2373</v>
      </c>
      <c r="L1280" s="1" t="s">
        <v>2373</v>
      </c>
      <c r="N1280" s="1" t="s">
        <v>46</v>
      </c>
      <c r="R1280" s="1" t="s">
        <v>81</v>
      </c>
      <c r="S1280" s="1" t="s">
        <v>2373</v>
      </c>
      <c r="V1280" s="1" t="s">
        <v>39</v>
      </c>
    </row>
    <row r="1281" spans="1:22" x14ac:dyDescent="0.2">
      <c r="A1281" s="7">
        <v>100</v>
      </c>
      <c r="B1281" s="1" t="s">
        <v>20</v>
      </c>
      <c r="C1281" s="1" t="s">
        <v>1362</v>
      </c>
      <c r="D1281" s="1" t="s">
        <v>43</v>
      </c>
      <c r="E1281" s="1" t="s">
        <v>1363</v>
      </c>
      <c r="F1281" s="1" t="s">
        <v>1980</v>
      </c>
      <c r="G1281" s="1" t="s">
        <v>25</v>
      </c>
      <c r="I1281" s="1" t="s">
        <v>2423</v>
      </c>
      <c r="J1281" s="1" t="s">
        <v>28</v>
      </c>
      <c r="K1281" s="1" t="s">
        <v>2373</v>
      </c>
      <c r="L1281" s="1" t="s">
        <v>2371</v>
      </c>
      <c r="M1281" s="1" t="s">
        <v>2424</v>
      </c>
      <c r="N1281" s="1" t="s">
        <v>32</v>
      </c>
      <c r="P1281" s="1" t="s">
        <v>1367</v>
      </c>
      <c r="R1281" s="1" t="s">
        <v>81</v>
      </c>
      <c r="S1281" s="1" t="s">
        <v>2373</v>
      </c>
      <c r="T1281" s="1" t="s">
        <v>1368</v>
      </c>
      <c r="U1281" s="1" t="s">
        <v>3322</v>
      </c>
      <c r="V1281" s="1" t="s">
        <v>39</v>
      </c>
    </row>
    <row r="1282" spans="1:22" x14ac:dyDescent="0.2">
      <c r="A1282" s="7">
        <v>0</v>
      </c>
      <c r="B1282" s="1" t="s">
        <v>20</v>
      </c>
      <c r="D1282" s="1" t="s">
        <v>120</v>
      </c>
      <c r="G1282" s="1" t="s">
        <v>25</v>
      </c>
      <c r="I1282" s="1" t="s">
        <v>2425</v>
      </c>
      <c r="K1282" s="1" t="s">
        <v>2373</v>
      </c>
      <c r="L1282" s="1" t="s">
        <v>2373</v>
      </c>
      <c r="N1282" s="1" t="s">
        <v>46</v>
      </c>
      <c r="R1282" s="1" t="s">
        <v>81</v>
      </c>
      <c r="S1282" s="1" t="s">
        <v>2373</v>
      </c>
      <c r="V1282" s="1" t="s">
        <v>39</v>
      </c>
    </row>
    <row r="1283" spans="1:22" x14ac:dyDescent="0.2">
      <c r="A1283" s="7">
        <v>0</v>
      </c>
      <c r="B1283" s="1" t="s">
        <v>20</v>
      </c>
      <c r="D1283" s="1" t="s">
        <v>120</v>
      </c>
      <c r="G1283" s="1" t="s">
        <v>25</v>
      </c>
      <c r="I1283" s="1" t="s">
        <v>2426</v>
      </c>
      <c r="K1283" s="1" t="s">
        <v>2373</v>
      </c>
      <c r="L1283" s="1" t="s">
        <v>2373</v>
      </c>
      <c r="N1283" s="1" t="s">
        <v>46</v>
      </c>
      <c r="R1283" s="1" t="s">
        <v>81</v>
      </c>
      <c r="S1283" s="1" t="s">
        <v>2373</v>
      </c>
      <c r="V1283" s="1" t="s">
        <v>39</v>
      </c>
    </row>
    <row r="1284" spans="1:22" x14ac:dyDescent="0.2">
      <c r="A1284" s="7">
        <v>121.75</v>
      </c>
      <c r="B1284" s="1" t="s">
        <v>20</v>
      </c>
      <c r="C1284" s="1" t="s">
        <v>21</v>
      </c>
      <c r="D1284" s="1" t="s">
        <v>120</v>
      </c>
      <c r="E1284" s="1" t="s">
        <v>23</v>
      </c>
      <c r="F1284" s="1" t="s">
        <v>2257</v>
      </c>
      <c r="G1284" s="1" t="s">
        <v>25</v>
      </c>
      <c r="I1284" s="1" t="s">
        <v>2427</v>
      </c>
      <c r="J1284" s="1" t="s">
        <v>28</v>
      </c>
      <c r="K1284" s="1" t="s">
        <v>2428</v>
      </c>
      <c r="L1284" s="1" t="s">
        <v>1986</v>
      </c>
      <c r="M1284" s="1" t="s">
        <v>2429</v>
      </c>
      <c r="N1284" s="1" t="s">
        <v>1091</v>
      </c>
      <c r="O1284" s="1" t="s">
        <v>33</v>
      </c>
      <c r="P1284" s="1" t="s">
        <v>124</v>
      </c>
      <c r="Q1284" s="1" t="s">
        <v>35</v>
      </c>
      <c r="R1284" s="1" t="s">
        <v>36</v>
      </c>
      <c r="S1284" s="1" t="s">
        <v>2428</v>
      </c>
      <c r="T1284" s="1" t="s">
        <v>37</v>
      </c>
      <c r="U1284" s="1" t="s">
        <v>38</v>
      </c>
      <c r="V1284" s="1" t="s">
        <v>39</v>
      </c>
    </row>
    <row r="1285" spans="1:22" x14ac:dyDescent="0.2">
      <c r="A1285" s="7">
        <v>121.75</v>
      </c>
      <c r="B1285" s="1" t="s">
        <v>20</v>
      </c>
      <c r="C1285" s="1" t="s">
        <v>21</v>
      </c>
      <c r="D1285" s="1" t="s">
        <v>120</v>
      </c>
      <c r="E1285" s="1" t="s">
        <v>23</v>
      </c>
      <c r="F1285" s="1" t="s">
        <v>2257</v>
      </c>
      <c r="G1285" s="1" t="s">
        <v>25</v>
      </c>
      <c r="I1285" s="1" t="s">
        <v>2430</v>
      </c>
      <c r="J1285" s="1" t="s">
        <v>28</v>
      </c>
      <c r="K1285" s="1" t="s">
        <v>2428</v>
      </c>
      <c r="L1285" s="1" t="s">
        <v>1986</v>
      </c>
      <c r="M1285" s="1" t="s">
        <v>2431</v>
      </c>
      <c r="N1285" s="1" t="s">
        <v>1091</v>
      </c>
      <c r="O1285" s="1" t="s">
        <v>33</v>
      </c>
      <c r="P1285" s="1" t="s">
        <v>124</v>
      </c>
      <c r="Q1285" s="1" t="s">
        <v>35</v>
      </c>
      <c r="R1285" s="1" t="s">
        <v>36</v>
      </c>
      <c r="S1285" s="1" t="s">
        <v>2428</v>
      </c>
      <c r="T1285" s="1" t="s">
        <v>37</v>
      </c>
      <c r="U1285" s="1" t="s">
        <v>38</v>
      </c>
      <c r="V1285" s="1" t="s">
        <v>39</v>
      </c>
    </row>
    <row r="1286" spans="1:22" x14ac:dyDescent="0.2">
      <c r="A1286" s="7">
        <v>470</v>
      </c>
      <c r="B1286" s="1" t="s">
        <v>20</v>
      </c>
      <c r="C1286" s="1" t="s">
        <v>1362</v>
      </c>
      <c r="D1286" s="1" t="s">
        <v>1474</v>
      </c>
      <c r="E1286" s="1" t="s">
        <v>1363</v>
      </c>
      <c r="F1286" s="1" t="s">
        <v>1986</v>
      </c>
      <c r="G1286" s="1" t="s">
        <v>25</v>
      </c>
      <c r="I1286" s="1" t="s">
        <v>2432</v>
      </c>
      <c r="J1286" s="1" t="s">
        <v>28</v>
      </c>
      <c r="K1286" s="1" t="s">
        <v>2428</v>
      </c>
      <c r="L1286" s="1" t="s">
        <v>2257</v>
      </c>
      <c r="M1286" s="1" t="s">
        <v>2433</v>
      </c>
      <c r="N1286" s="1" t="s">
        <v>32</v>
      </c>
      <c r="P1286" s="1" t="s">
        <v>1367</v>
      </c>
      <c r="R1286" s="1" t="s">
        <v>36</v>
      </c>
      <c r="S1286" s="1" t="s">
        <v>2428</v>
      </c>
      <c r="T1286" s="1" t="s">
        <v>1368</v>
      </c>
      <c r="U1286" s="1" t="s">
        <v>3322</v>
      </c>
      <c r="V1286" s="1" t="s">
        <v>39</v>
      </c>
    </row>
    <row r="1287" spans="1:22" x14ac:dyDescent="0.2">
      <c r="A1287" s="7">
        <v>470</v>
      </c>
      <c r="B1287" s="1" t="s">
        <v>20</v>
      </c>
      <c r="C1287" s="1" t="s">
        <v>1362</v>
      </c>
      <c r="D1287" s="1" t="s">
        <v>1474</v>
      </c>
      <c r="E1287" s="1" t="s">
        <v>1363</v>
      </c>
      <c r="F1287" s="1" t="s">
        <v>1986</v>
      </c>
      <c r="G1287" s="1" t="s">
        <v>25</v>
      </c>
      <c r="I1287" s="1" t="s">
        <v>2434</v>
      </c>
      <c r="J1287" s="1" t="s">
        <v>28</v>
      </c>
      <c r="K1287" s="1" t="s">
        <v>2428</v>
      </c>
      <c r="L1287" s="1" t="s">
        <v>2257</v>
      </c>
      <c r="M1287" s="1" t="s">
        <v>2435</v>
      </c>
      <c r="N1287" s="1" t="s">
        <v>32</v>
      </c>
      <c r="P1287" s="1" t="s">
        <v>1367</v>
      </c>
      <c r="R1287" s="1" t="s">
        <v>36</v>
      </c>
      <c r="S1287" s="1" t="s">
        <v>2428</v>
      </c>
      <c r="T1287" s="1" t="s">
        <v>1368</v>
      </c>
      <c r="U1287" s="1" t="s">
        <v>3322</v>
      </c>
      <c r="V1287" s="1" t="s">
        <v>39</v>
      </c>
    </row>
    <row r="1288" spans="1:22" x14ac:dyDescent="0.2">
      <c r="A1288" s="7">
        <v>470</v>
      </c>
      <c r="B1288" s="1" t="s">
        <v>20</v>
      </c>
      <c r="C1288" s="1" t="s">
        <v>1362</v>
      </c>
      <c r="D1288" s="1" t="s">
        <v>1474</v>
      </c>
      <c r="E1288" s="1" t="s">
        <v>1363</v>
      </c>
      <c r="F1288" s="1" t="s">
        <v>1986</v>
      </c>
      <c r="G1288" s="1" t="s">
        <v>25</v>
      </c>
      <c r="I1288" s="1" t="s">
        <v>2436</v>
      </c>
      <c r="J1288" s="1" t="s">
        <v>28</v>
      </c>
      <c r="K1288" s="1" t="s">
        <v>2428</v>
      </c>
      <c r="L1288" s="1" t="s">
        <v>2257</v>
      </c>
      <c r="M1288" s="1" t="s">
        <v>2437</v>
      </c>
      <c r="N1288" s="1" t="s">
        <v>32</v>
      </c>
      <c r="P1288" s="1" t="s">
        <v>1367</v>
      </c>
      <c r="R1288" s="1" t="s">
        <v>36</v>
      </c>
      <c r="S1288" s="1" t="s">
        <v>2428</v>
      </c>
      <c r="T1288" s="1" t="s">
        <v>1368</v>
      </c>
      <c r="U1288" s="1" t="s">
        <v>3322</v>
      </c>
      <c r="V1288" s="1" t="s">
        <v>39</v>
      </c>
    </row>
    <row r="1289" spans="1:22" x14ac:dyDescent="0.2">
      <c r="A1289" s="7">
        <v>0</v>
      </c>
      <c r="B1289" s="1" t="s">
        <v>20</v>
      </c>
      <c r="C1289" s="1" t="s">
        <v>1362</v>
      </c>
      <c r="D1289" s="1" t="s">
        <v>120</v>
      </c>
      <c r="E1289" s="1" t="s">
        <v>1363</v>
      </c>
      <c r="F1289" s="1" t="s">
        <v>1986</v>
      </c>
      <c r="G1289" s="1" t="s">
        <v>25</v>
      </c>
      <c r="I1289" s="1" t="s">
        <v>2438</v>
      </c>
      <c r="K1289" s="1" t="s">
        <v>2428</v>
      </c>
      <c r="L1289" s="1" t="s">
        <v>2257</v>
      </c>
      <c r="N1289" s="1" t="s">
        <v>32</v>
      </c>
      <c r="P1289" s="1" t="s">
        <v>1367</v>
      </c>
      <c r="R1289" s="1" t="s">
        <v>81</v>
      </c>
      <c r="S1289" s="1" t="s">
        <v>2428</v>
      </c>
      <c r="T1289" s="1" t="s">
        <v>1368</v>
      </c>
      <c r="U1289" s="1" t="s">
        <v>3322</v>
      </c>
      <c r="V1289" s="1" t="s">
        <v>39</v>
      </c>
    </row>
    <row r="1290" spans="1:22" x14ac:dyDescent="0.2">
      <c r="A1290" s="7">
        <v>100</v>
      </c>
      <c r="B1290" s="1" t="s">
        <v>20</v>
      </c>
      <c r="C1290" s="1" t="s">
        <v>1362</v>
      </c>
      <c r="D1290" s="1" t="s">
        <v>43</v>
      </c>
      <c r="E1290" s="1" t="s">
        <v>1363</v>
      </c>
      <c r="F1290" s="1" t="s">
        <v>1986</v>
      </c>
      <c r="G1290" s="1" t="s">
        <v>25</v>
      </c>
      <c r="I1290" s="1" t="s">
        <v>2439</v>
      </c>
      <c r="J1290" s="1" t="s">
        <v>28</v>
      </c>
      <c r="K1290" s="1" t="s">
        <v>2428</v>
      </c>
      <c r="L1290" s="1" t="s">
        <v>2257</v>
      </c>
      <c r="M1290" s="1" t="s">
        <v>2440</v>
      </c>
      <c r="N1290" s="1" t="s">
        <v>32</v>
      </c>
      <c r="P1290" s="1" t="s">
        <v>1367</v>
      </c>
      <c r="R1290" s="1" t="s">
        <v>81</v>
      </c>
      <c r="S1290" s="1" t="s">
        <v>2428</v>
      </c>
      <c r="T1290" s="1" t="s">
        <v>1368</v>
      </c>
      <c r="U1290" s="1" t="s">
        <v>3322</v>
      </c>
      <c r="V1290" s="1" t="s">
        <v>39</v>
      </c>
    </row>
    <row r="1291" spans="1:22" x14ac:dyDescent="0.2">
      <c r="A1291" s="7">
        <v>0</v>
      </c>
      <c r="B1291" s="1" t="s">
        <v>20</v>
      </c>
      <c r="D1291" s="1" t="s">
        <v>120</v>
      </c>
      <c r="G1291" s="1" t="s">
        <v>25</v>
      </c>
      <c r="I1291" s="1" t="s">
        <v>2441</v>
      </c>
      <c r="K1291" s="1" t="s">
        <v>2428</v>
      </c>
      <c r="L1291" s="1" t="s">
        <v>2428</v>
      </c>
      <c r="N1291" s="1" t="s">
        <v>32</v>
      </c>
      <c r="R1291" s="1" t="s">
        <v>81</v>
      </c>
      <c r="S1291" s="1" t="s">
        <v>2428</v>
      </c>
      <c r="V1291" s="1" t="s">
        <v>39</v>
      </c>
    </row>
    <row r="1292" spans="1:22" x14ac:dyDescent="0.2">
      <c r="A1292" s="7">
        <v>0</v>
      </c>
      <c r="B1292" s="1" t="s">
        <v>20</v>
      </c>
      <c r="D1292" s="1" t="s">
        <v>120</v>
      </c>
      <c r="G1292" s="1" t="s">
        <v>25</v>
      </c>
      <c r="I1292" s="1" t="s">
        <v>2442</v>
      </c>
      <c r="K1292" s="1" t="s">
        <v>2428</v>
      </c>
      <c r="L1292" s="1" t="s">
        <v>2428</v>
      </c>
      <c r="N1292" s="1" t="s">
        <v>32</v>
      </c>
      <c r="R1292" s="1" t="s">
        <v>81</v>
      </c>
      <c r="S1292" s="1" t="s">
        <v>2428</v>
      </c>
      <c r="V1292" s="1" t="s">
        <v>39</v>
      </c>
    </row>
    <row r="1293" spans="1:22" x14ac:dyDescent="0.2">
      <c r="A1293" s="7">
        <v>0</v>
      </c>
      <c r="B1293" s="1" t="s">
        <v>20</v>
      </c>
      <c r="D1293" s="1" t="s">
        <v>120</v>
      </c>
      <c r="G1293" s="1" t="s">
        <v>25</v>
      </c>
      <c r="I1293" s="1" t="s">
        <v>2443</v>
      </c>
      <c r="K1293" s="1" t="s">
        <v>2428</v>
      </c>
      <c r="L1293" s="1" t="s">
        <v>2428</v>
      </c>
      <c r="N1293" s="1" t="s">
        <v>32</v>
      </c>
      <c r="R1293" s="1" t="s">
        <v>81</v>
      </c>
      <c r="S1293" s="1" t="s">
        <v>2428</v>
      </c>
      <c r="V1293" s="1" t="s">
        <v>39</v>
      </c>
    </row>
    <row r="1294" spans="1:22" x14ac:dyDescent="0.2">
      <c r="A1294" s="7">
        <v>0</v>
      </c>
      <c r="B1294" s="1" t="s">
        <v>20</v>
      </c>
      <c r="D1294" s="1" t="s">
        <v>120</v>
      </c>
      <c r="G1294" s="1" t="s">
        <v>25</v>
      </c>
      <c r="I1294" s="1" t="s">
        <v>2444</v>
      </c>
      <c r="K1294" s="1" t="s">
        <v>2428</v>
      </c>
      <c r="L1294" s="1" t="s">
        <v>2428</v>
      </c>
      <c r="N1294" s="1" t="s">
        <v>32</v>
      </c>
      <c r="R1294" s="1" t="s">
        <v>81</v>
      </c>
      <c r="S1294" s="1" t="s">
        <v>2428</v>
      </c>
      <c r="V1294" s="1" t="s">
        <v>39</v>
      </c>
    </row>
    <row r="1295" spans="1:22" x14ac:dyDescent="0.2">
      <c r="A1295" s="7">
        <v>0</v>
      </c>
      <c r="B1295" s="1" t="s">
        <v>20</v>
      </c>
      <c r="D1295" s="1" t="s">
        <v>120</v>
      </c>
      <c r="G1295" s="1" t="s">
        <v>25</v>
      </c>
      <c r="I1295" s="1" t="s">
        <v>2445</v>
      </c>
      <c r="K1295" s="1" t="s">
        <v>2428</v>
      </c>
      <c r="L1295" s="1" t="s">
        <v>2428</v>
      </c>
      <c r="N1295" s="1" t="s">
        <v>32</v>
      </c>
      <c r="R1295" s="1" t="s">
        <v>81</v>
      </c>
      <c r="S1295" s="1" t="s">
        <v>2428</v>
      </c>
      <c r="V1295" s="1" t="s">
        <v>39</v>
      </c>
    </row>
    <row r="1296" spans="1:22" x14ac:dyDescent="0.2">
      <c r="A1296" s="7">
        <v>0</v>
      </c>
      <c r="B1296" s="1" t="s">
        <v>20</v>
      </c>
      <c r="D1296" s="1" t="s">
        <v>120</v>
      </c>
      <c r="G1296" s="1" t="s">
        <v>25</v>
      </c>
      <c r="I1296" s="1" t="s">
        <v>2446</v>
      </c>
      <c r="K1296" s="1" t="s">
        <v>2428</v>
      </c>
      <c r="L1296" s="1" t="s">
        <v>2428</v>
      </c>
      <c r="N1296" s="1" t="s">
        <v>32</v>
      </c>
      <c r="R1296" s="1" t="s">
        <v>81</v>
      </c>
      <c r="S1296" s="1" t="s">
        <v>2428</v>
      </c>
      <c r="V1296" s="1" t="s">
        <v>39</v>
      </c>
    </row>
    <row r="1297" spans="1:22" x14ac:dyDescent="0.2">
      <c r="A1297" s="7">
        <v>0</v>
      </c>
      <c r="B1297" s="1" t="s">
        <v>20</v>
      </c>
      <c r="D1297" s="1" t="s">
        <v>120</v>
      </c>
      <c r="G1297" s="1" t="s">
        <v>25</v>
      </c>
      <c r="I1297" s="1" t="s">
        <v>2447</v>
      </c>
      <c r="K1297" s="1" t="s">
        <v>2428</v>
      </c>
      <c r="L1297" s="1" t="s">
        <v>2428</v>
      </c>
      <c r="N1297" s="1" t="s">
        <v>32</v>
      </c>
      <c r="R1297" s="1" t="s">
        <v>81</v>
      </c>
      <c r="S1297" s="1" t="s">
        <v>2428</v>
      </c>
      <c r="V1297" s="1" t="s">
        <v>39</v>
      </c>
    </row>
    <row r="1298" spans="1:22" x14ac:dyDescent="0.2">
      <c r="A1298" s="7">
        <v>100</v>
      </c>
      <c r="B1298" s="1" t="s">
        <v>20</v>
      </c>
      <c r="C1298" s="1" t="s">
        <v>1362</v>
      </c>
      <c r="D1298" s="1" t="s">
        <v>43</v>
      </c>
      <c r="E1298" s="1" t="s">
        <v>1363</v>
      </c>
      <c r="F1298" s="1" t="s">
        <v>1986</v>
      </c>
      <c r="G1298" s="1" t="s">
        <v>25</v>
      </c>
      <c r="I1298" s="1" t="s">
        <v>2448</v>
      </c>
      <c r="J1298" s="1" t="s">
        <v>28</v>
      </c>
      <c r="K1298" s="1" t="s">
        <v>2428</v>
      </c>
      <c r="L1298" s="1" t="s">
        <v>2257</v>
      </c>
      <c r="M1298" s="1" t="s">
        <v>2449</v>
      </c>
      <c r="N1298" s="1" t="s">
        <v>32</v>
      </c>
      <c r="P1298" s="1" t="s">
        <v>1367</v>
      </c>
      <c r="R1298" s="1" t="s">
        <v>81</v>
      </c>
      <c r="S1298" s="1" t="s">
        <v>2428</v>
      </c>
      <c r="T1298" s="1" t="s">
        <v>1368</v>
      </c>
      <c r="U1298" s="1" t="s">
        <v>3322</v>
      </c>
      <c r="V1298" s="1" t="s">
        <v>39</v>
      </c>
    </row>
    <row r="1299" spans="1:22" x14ac:dyDescent="0.2">
      <c r="A1299" s="7">
        <v>1090</v>
      </c>
      <c r="B1299" s="1" t="s">
        <v>20</v>
      </c>
      <c r="C1299" s="1" t="s">
        <v>1362</v>
      </c>
      <c r="D1299" s="1" t="s">
        <v>2450</v>
      </c>
      <c r="E1299" s="1" t="s">
        <v>1363</v>
      </c>
      <c r="F1299" s="1" t="s">
        <v>1986</v>
      </c>
      <c r="G1299" s="1" t="s">
        <v>25</v>
      </c>
      <c r="I1299" s="1" t="s">
        <v>2451</v>
      </c>
      <c r="J1299" s="1" t="s">
        <v>28</v>
      </c>
      <c r="K1299" s="1" t="s">
        <v>2428</v>
      </c>
      <c r="L1299" s="1" t="s">
        <v>2257</v>
      </c>
      <c r="M1299" s="1" t="s">
        <v>2452</v>
      </c>
      <c r="N1299" s="1" t="s">
        <v>32</v>
      </c>
      <c r="P1299" s="1" t="s">
        <v>1367</v>
      </c>
      <c r="R1299" s="1" t="s">
        <v>81</v>
      </c>
      <c r="S1299" s="1" t="s">
        <v>2428</v>
      </c>
      <c r="T1299" s="1" t="s">
        <v>1368</v>
      </c>
      <c r="U1299" s="1" t="s">
        <v>3322</v>
      </c>
      <c r="V1299" s="1" t="s">
        <v>39</v>
      </c>
    </row>
    <row r="1300" spans="1:22" x14ac:dyDescent="0.2">
      <c r="A1300" s="7">
        <v>100</v>
      </c>
      <c r="B1300" s="1" t="s">
        <v>20</v>
      </c>
      <c r="C1300" s="1" t="s">
        <v>1362</v>
      </c>
      <c r="D1300" s="1" t="s">
        <v>43</v>
      </c>
      <c r="E1300" s="1" t="s">
        <v>1363</v>
      </c>
      <c r="F1300" s="1" t="s">
        <v>1986</v>
      </c>
      <c r="G1300" s="1" t="s">
        <v>25</v>
      </c>
      <c r="I1300" s="1" t="s">
        <v>2453</v>
      </c>
      <c r="J1300" s="1" t="s">
        <v>28</v>
      </c>
      <c r="K1300" s="1" t="s">
        <v>2428</v>
      </c>
      <c r="L1300" s="1" t="s">
        <v>2257</v>
      </c>
      <c r="M1300" s="1" t="s">
        <v>2454</v>
      </c>
      <c r="N1300" s="1" t="s">
        <v>32</v>
      </c>
      <c r="P1300" s="1" t="s">
        <v>1367</v>
      </c>
      <c r="R1300" s="1" t="s">
        <v>81</v>
      </c>
      <c r="S1300" s="1" t="s">
        <v>2428</v>
      </c>
      <c r="T1300" s="1" t="s">
        <v>1368</v>
      </c>
      <c r="U1300" s="1" t="s">
        <v>3322</v>
      </c>
      <c r="V1300" s="1" t="s">
        <v>39</v>
      </c>
    </row>
    <row r="1301" spans="1:22" x14ac:dyDescent="0.2">
      <c r="A1301" s="7">
        <v>100</v>
      </c>
      <c r="B1301" s="1" t="s">
        <v>20</v>
      </c>
      <c r="C1301" s="1" t="s">
        <v>1362</v>
      </c>
      <c r="D1301" s="1" t="s">
        <v>43</v>
      </c>
      <c r="E1301" s="1" t="s">
        <v>1363</v>
      </c>
      <c r="F1301" s="1" t="s">
        <v>1986</v>
      </c>
      <c r="G1301" s="1" t="s">
        <v>25</v>
      </c>
      <c r="I1301" s="1" t="s">
        <v>2455</v>
      </c>
      <c r="J1301" s="1" t="s">
        <v>28</v>
      </c>
      <c r="K1301" s="1" t="s">
        <v>2428</v>
      </c>
      <c r="L1301" s="1" t="s">
        <v>2257</v>
      </c>
      <c r="M1301" s="1" t="s">
        <v>2456</v>
      </c>
      <c r="N1301" s="1" t="s">
        <v>32</v>
      </c>
      <c r="P1301" s="1" t="s">
        <v>1367</v>
      </c>
      <c r="R1301" s="1" t="s">
        <v>1045</v>
      </c>
      <c r="S1301" s="1" t="s">
        <v>2428</v>
      </c>
      <c r="T1301" s="1" t="s">
        <v>1368</v>
      </c>
      <c r="U1301" s="1" t="s">
        <v>3322</v>
      </c>
      <c r="V1301" s="1" t="s">
        <v>39</v>
      </c>
    </row>
    <row r="1302" spans="1:22" x14ac:dyDescent="0.2">
      <c r="A1302" s="7">
        <v>100</v>
      </c>
      <c r="B1302" s="1" t="s">
        <v>20</v>
      </c>
      <c r="C1302" s="1" t="s">
        <v>1362</v>
      </c>
      <c r="D1302" s="1" t="s">
        <v>43</v>
      </c>
      <c r="E1302" s="1" t="s">
        <v>1363</v>
      </c>
      <c r="F1302" s="1" t="s">
        <v>1986</v>
      </c>
      <c r="G1302" s="1" t="s">
        <v>25</v>
      </c>
      <c r="I1302" s="1" t="s">
        <v>2457</v>
      </c>
      <c r="J1302" s="1" t="s">
        <v>28</v>
      </c>
      <c r="K1302" s="1" t="s">
        <v>2428</v>
      </c>
      <c r="L1302" s="1" t="s">
        <v>2257</v>
      </c>
      <c r="M1302" s="1" t="s">
        <v>2458</v>
      </c>
      <c r="N1302" s="1" t="s">
        <v>32</v>
      </c>
      <c r="P1302" s="1" t="s">
        <v>1367</v>
      </c>
      <c r="R1302" s="1" t="s">
        <v>81</v>
      </c>
      <c r="S1302" s="1" t="s">
        <v>2428</v>
      </c>
      <c r="T1302" s="1" t="s">
        <v>1368</v>
      </c>
      <c r="U1302" s="1" t="s">
        <v>3322</v>
      </c>
      <c r="V1302" s="1" t="s">
        <v>39</v>
      </c>
    </row>
    <row r="1303" spans="1:22" x14ac:dyDescent="0.2">
      <c r="A1303" s="7">
        <v>100</v>
      </c>
      <c r="B1303" s="1" t="s">
        <v>20</v>
      </c>
      <c r="C1303" s="1" t="s">
        <v>1362</v>
      </c>
      <c r="D1303" s="1" t="s">
        <v>43</v>
      </c>
      <c r="E1303" s="1" t="s">
        <v>1363</v>
      </c>
      <c r="F1303" s="1" t="s">
        <v>1986</v>
      </c>
      <c r="G1303" s="1" t="s">
        <v>25</v>
      </c>
      <c r="I1303" s="1" t="s">
        <v>2459</v>
      </c>
      <c r="J1303" s="1" t="s">
        <v>28</v>
      </c>
      <c r="K1303" s="1" t="s">
        <v>2428</v>
      </c>
      <c r="L1303" s="1" t="s">
        <v>2257</v>
      </c>
      <c r="M1303" s="1" t="s">
        <v>2460</v>
      </c>
      <c r="N1303" s="1" t="s">
        <v>32</v>
      </c>
      <c r="P1303" s="1" t="s">
        <v>1367</v>
      </c>
      <c r="R1303" s="1" t="s">
        <v>81</v>
      </c>
      <c r="S1303" s="1" t="s">
        <v>2428</v>
      </c>
      <c r="T1303" s="1" t="s">
        <v>1368</v>
      </c>
      <c r="U1303" s="1" t="s">
        <v>3322</v>
      </c>
      <c r="V1303" s="1" t="s">
        <v>39</v>
      </c>
    </row>
    <row r="1304" spans="1:22" x14ac:dyDescent="0.2">
      <c r="A1304" s="7">
        <v>0</v>
      </c>
      <c r="B1304" s="1" t="s">
        <v>20</v>
      </c>
      <c r="D1304" s="1" t="s">
        <v>120</v>
      </c>
      <c r="G1304" s="1" t="s">
        <v>25</v>
      </c>
      <c r="I1304" s="1" t="s">
        <v>2461</v>
      </c>
      <c r="K1304" s="1" t="s">
        <v>2428</v>
      </c>
      <c r="L1304" s="1" t="s">
        <v>2428</v>
      </c>
      <c r="N1304" s="1" t="s">
        <v>32</v>
      </c>
      <c r="R1304" s="1" t="s">
        <v>81</v>
      </c>
      <c r="S1304" s="1" t="s">
        <v>2428</v>
      </c>
      <c r="V1304" s="1" t="s">
        <v>39</v>
      </c>
    </row>
    <row r="1305" spans="1:22" x14ac:dyDescent="0.2">
      <c r="A1305" s="7">
        <v>0</v>
      </c>
      <c r="B1305" s="1" t="s">
        <v>20</v>
      </c>
      <c r="D1305" s="1" t="s">
        <v>120</v>
      </c>
      <c r="G1305" s="1" t="s">
        <v>25</v>
      </c>
      <c r="I1305" s="1" t="s">
        <v>2462</v>
      </c>
      <c r="K1305" s="1" t="s">
        <v>2428</v>
      </c>
      <c r="L1305" s="1" t="s">
        <v>2428</v>
      </c>
      <c r="N1305" s="1" t="s">
        <v>32</v>
      </c>
      <c r="R1305" s="1" t="s">
        <v>81</v>
      </c>
      <c r="S1305" s="1" t="s">
        <v>2428</v>
      </c>
      <c r="V1305" s="1" t="s">
        <v>39</v>
      </c>
    </row>
    <row r="1306" spans="1:22" x14ac:dyDescent="0.2">
      <c r="A1306" s="7">
        <v>0</v>
      </c>
      <c r="B1306" s="1" t="s">
        <v>20</v>
      </c>
      <c r="D1306" s="1" t="s">
        <v>120</v>
      </c>
      <c r="G1306" s="1" t="s">
        <v>25</v>
      </c>
      <c r="I1306" s="1" t="s">
        <v>2463</v>
      </c>
      <c r="K1306" s="1" t="s">
        <v>2428</v>
      </c>
      <c r="L1306" s="1" t="s">
        <v>2428</v>
      </c>
      <c r="N1306" s="1" t="s">
        <v>32</v>
      </c>
      <c r="R1306" s="1" t="s">
        <v>81</v>
      </c>
      <c r="S1306" s="1" t="s">
        <v>2428</v>
      </c>
      <c r="V1306" s="1" t="s">
        <v>39</v>
      </c>
    </row>
    <row r="1307" spans="1:22" x14ac:dyDescent="0.2">
      <c r="A1307" s="7">
        <v>0</v>
      </c>
      <c r="B1307" s="1" t="s">
        <v>20</v>
      </c>
      <c r="D1307" s="1" t="s">
        <v>120</v>
      </c>
      <c r="G1307" s="1" t="s">
        <v>25</v>
      </c>
      <c r="I1307" s="1" t="s">
        <v>2464</v>
      </c>
      <c r="K1307" s="1" t="s">
        <v>2428</v>
      </c>
      <c r="L1307" s="1" t="s">
        <v>2428</v>
      </c>
      <c r="N1307" s="1" t="s">
        <v>32</v>
      </c>
      <c r="R1307" s="1" t="s">
        <v>81</v>
      </c>
      <c r="S1307" s="1" t="s">
        <v>2428</v>
      </c>
      <c r="V1307" s="1" t="s">
        <v>39</v>
      </c>
    </row>
    <row r="1308" spans="1:22" x14ac:dyDescent="0.2">
      <c r="A1308" s="7">
        <v>0</v>
      </c>
      <c r="B1308" s="1" t="s">
        <v>20</v>
      </c>
      <c r="D1308" s="1" t="s">
        <v>120</v>
      </c>
      <c r="G1308" s="1" t="s">
        <v>25</v>
      </c>
      <c r="I1308" s="1" t="s">
        <v>2465</v>
      </c>
      <c r="K1308" s="1" t="s">
        <v>2428</v>
      </c>
      <c r="L1308" s="1" t="s">
        <v>2428</v>
      </c>
      <c r="N1308" s="1" t="s">
        <v>32</v>
      </c>
      <c r="R1308" s="1" t="s">
        <v>81</v>
      </c>
      <c r="S1308" s="1" t="s">
        <v>2428</v>
      </c>
      <c r="V1308" s="1" t="s">
        <v>39</v>
      </c>
    </row>
    <row r="1309" spans="1:22" x14ac:dyDescent="0.2">
      <c r="A1309" s="7">
        <v>0</v>
      </c>
      <c r="B1309" s="1" t="s">
        <v>20</v>
      </c>
      <c r="D1309" s="1" t="s">
        <v>120</v>
      </c>
      <c r="G1309" s="1" t="s">
        <v>25</v>
      </c>
      <c r="I1309" s="1" t="s">
        <v>2466</v>
      </c>
      <c r="K1309" s="1" t="s">
        <v>2428</v>
      </c>
      <c r="L1309" s="1" t="s">
        <v>2428</v>
      </c>
      <c r="N1309" s="1" t="s">
        <v>32</v>
      </c>
      <c r="R1309" s="1" t="s">
        <v>81</v>
      </c>
      <c r="S1309" s="1" t="s">
        <v>2428</v>
      </c>
      <c r="V1309" s="1" t="s">
        <v>39</v>
      </c>
    </row>
    <row r="1310" spans="1:22" x14ac:dyDescent="0.2">
      <c r="A1310" s="7">
        <v>121.75</v>
      </c>
      <c r="B1310" s="1" t="s">
        <v>20</v>
      </c>
      <c r="C1310" s="1" t="s">
        <v>21</v>
      </c>
      <c r="D1310" s="1" t="s">
        <v>120</v>
      </c>
      <c r="E1310" s="1" t="s">
        <v>23</v>
      </c>
      <c r="F1310" s="1" t="s">
        <v>2257</v>
      </c>
      <c r="G1310" s="1" t="s">
        <v>25</v>
      </c>
      <c r="I1310" s="1" t="s">
        <v>2467</v>
      </c>
      <c r="J1310" s="1" t="s">
        <v>28</v>
      </c>
      <c r="K1310" s="1" t="s">
        <v>2428</v>
      </c>
      <c r="L1310" s="1" t="s">
        <v>1986</v>
      </c>
      <c r="M1310" s="1" t="s">
        <v>2468</v>
      </c>
      <c r="N1310" s="1" t="s">
        <v>1091</v>
      </c>
      <c r="O1310" s="1" t="s">
        <v>33</v>
      </c>
      <c r="P1310" s="1" t="s">
        <v>124</v>
      </c>
      <c r="Q1310" s="1" t="s">
        <v>35</v>
      </c>
      <c r="R1310" s="1" t="s">
        <v>36</v>
      </c>
      <c r="S1310" s="1" t="s">
        <v>2428</v>
      </c>
      <c r="T1310" s="1" t="s">
        <v>37</v>
      </c>
      <c r="U1310" s="1" t="s">
        <v>38</v>
      </c>
      <c r="V1310" s="1" t="s">
        <v>39</v>
      </c>
    </row>
    <row r="1311" spans="1:22" x14ac:dyDescent="0.2">
      <c r="A1311" s="7">
        <v>121.75</v>
      </c>
      <c r="B1311" s="1" t="s">
        <v>20</v>
      </c>
      <c r="C1311" s="1" t="s">
        <v>21</v>
      </c>
      <c r="D1311" s="1" t="s">
        <v>120</v>
      </c>
      <c r="E1311" s="1" t="s">
        <v>23</v>
      </c>
      <c r="F1311" s="1" t="s">
        <v>2257</v>
      </c>
      <c r="G1311" s="1" t="s">
        <v>25</v>
      </c>
      <c r="I1311" s="1" t="s">
        <v>2469</v>
      </c>
      <c r="J1311" s="1" t="s">
        <v>28</v>
      </c>
      <c r="K1311" s="1" t="s">
        <v>2428</v>
      </c>
      <c r="L1311" s="1" t="s">
        <v>1986</v>
      </c>
      <c r="M1311" s="1" t="s">
        <v>2470</v>
      </c>
      <c r="N1311" s="1" t="s">
        <v>1091</v>
      </c>
      <c r="O1311" s="1" t="s">
        <v>33</v>
      </c>
      <c r="P1311" s="1" t="s">
        <v>124</v>
      </c>
      <c r="Q1311" s="1" t="s">
        <v>35</v>
      </c>
      <c r="R1311" s="1" t="s">
        <v>36</v>
      </c>
      <c r="S1311" s="1" t="s">
        <v>2428</v>
      </c>
      <c r="T1311" s="1" t="s">
        <v>37</v>
      </c>
      <c r="U1311" s="1" t="s">
        <v>38</v>
      </c>
      <c r="V1311" s="1" t="s">
        <v>39</v>
      </c>
    </row>
    <row r="1312" spans="1:22" x14ac:dyDescent="0.2">
      <c r="A1312" s="7">
        <v>121.75</v>
      </c>
      <c r="B1312" s="1" t="s">
        <v>20</v>
      </c>
      <c r="C1312" s="1" t="s">
        <v>21</v>
      </c>
      <c r="D1312" s="1" t="s">
        <v>120</v>
      </c>
      <c r="E1312" s="1" t="s">
        <v>23</v>
      </c>
      <c r="F1312" s="1" t="s">
        <v>2263</v>
      </c>
      <c r="G1312" s="1" t="s">
        <v>25</v>
      </c>
      <c r="I1312" s="1" t="s">
        <v>2471</v>
      </c>
      <c r="J1312" s="1" t="s">
        <v>28</v>
      </c>
      <c r="K1312" s="1" t="s">
        <v>2472</v>
      </c>
      <c r="L1312" s="1" t="s">
        <v>1991</v>
      </c>
      <c r="M1312" s="1" t="s">
        <v>2473</v>
      </c>
      <c r="N1312" s="1" t="s">
        <v>1091</v>
      </c>
      <c r="O1312" s="1" t="s">
        <v>33</v>
      </c>
      <c r="P1312" s="1" t="s">
        <v>124</v>
      </c>
      <c r="Q1312" s="1" t="s">
        <v>35</v>
      </c>
      <c r="R1312" s="1" t="s">
        <v>36</v>
      </c>
      <c r="S1312" s="1" t="s">
        <v>2472</v>
      </c>
      <c r="T1312" s="1" t="s">
        <v>37</v>
      </c>
      <c r="U1312" s="1" t="s">
        <v>38</v>
      </c>
      <c r="V1312" s="1" t="s">
        <v>39</v>
      </c>
    </row>
    <row r="1313" spans="1:22" x14ac:dyDescent="0.2">
      <c r="A1313" s="7">
        <v>121.75</v>
      </c>
      <c r="B1313" s="1" t="s">
        <v>20</v>
      </c>
      <c r="C1313" s="1" t="s">
        <v>21</v>
      </c>
      <c r="D1313" s="1" t="s">
        <v>120</v>
      </c>
      <c r="E1313" s="1" t="s">
        <v>23</v>
      </c>
      <c r="F1313" s="1" t="s">
        <v>2263</v>
      </c>
      <c r="G1313" s="1" t="s">
        <v>25</v>
      </c>
      <c r="I1313" s="1" t="s">
        <v>2474</v>
      </c>
      <c r="J1313" s="1" t="s">
        <v>28</v>
      </c>
      <c r="K1313" s="1" t="s">
        <v>2472</v>
      </c>
      <c r="L1313" s="1" t="s">
        <v>1991</v>
      </c>
      <c r="M1313" s="1" t="s">
        <v>2475</v>
      </c>
      <c r="N1313" s="1" t="s">
        <v>1091</v>
      </c>
      <c r="O1313" s="1" t="s">
        <v>33</v>
      </c>
      <c r="P1313" s="1" t="s">
        <v>124</v>
      </c>
      <c r="Q1313" s="1" t="s">
        <v>35</v>
      </c>
      <c r="R1313" s="1" t="s">
        <v>36</v>
      </c>
      <c r="S1313" s="1" t="s">
        <v>2472</v>
      </c>
      <c r="T1313" s="1" t="s">
        <v>37</v>
      </c>
      <c r="U1313" s="1" t="s">
        <v>38</v>
      </c>
      <c r="V1313" s="1" t="s">
        <v>39</v>
      </c>
    </row>
    <row r="1314" spans="1:22" x14ac:dyDescent="0.2">
      <c r="A1314" s="7">
        <v>121.75</v>
      </c>
      <c r="B1314" s="1" t="s">
        <v>20</v>
      </c>
      <c r="C1314" s="1" t="s">
        <v>21</v>
      </c>
      <c r="D1314" s="1" t="s">
        <v>120</v>
      </c>
      <c r="E1314" s="1" t="s">
        <v>23</v>
      </c>
      <c r="F1314" s="1" t="s">
        <v>2263</v>
      </c>
      <c r="G1314" s="1" t="s">
        <v>25</v>
      </c>
      <c r="I1314" s="1" t="s">
        <v>2476</v>
      </c>
      <c r="J1314" s="1" t="s">
        <v>28</v>
      </c>
      <c r="K1314" s="1" t="s">
        <v>2472</v>
      </c>
      <c r="L1314" s="1" t="s">
        <v>1991</v>
      </c>
      <c r="M1314" s="1" t="s">
        <v>2477</v>
      </c>
      <c r="N1314" s="1" t="s">
        <v>1091</v>
      </c>
      <c r="O1314" s="1" t="s">
        <v>33</v>
      </c>
      <c r="P1314" s="1" t="s">
        <v>124</v>
      </c>
      <c r="Q1314" s="1" t="s">
        <v>35</v>
      </c>
      <c r="R1314" s="1" t="s">
        <v>36</v>
      </c>
      <c r="S1314" s="1" t="s">
        <v>2472</v>
      </c>
      <c r="T1314" s="1" t="s">
        <v>37</v>
      </c>
      <c r="U1314" s="1" t="s">
        <v>38</v>
      </c>
      <c r="V1314" s="1" t="s">
        <v>39</v>
      </c>
    </row>
    <row r="1315" spans="1:22" x14ac:dyDescent="0.2">
      <c r="A1315" s="7">
        <v>0</v>
      </c>
      <c r="B1315" s="1" t="s">
        <v>20</v>
      </c>
      <c r="C1315" s="1" t="s">
        <v>2201</v>
      </c>
      <c r="D1315" s="1" t="s">
        <v>120</v>
      </c>
      <c r="E1315" s="1" t="s">
        <v>2202</v>
      </c>
      <c r="F1315" s="1" t="s">
        <v>1839</v>
      </c>
      <c r="G1315" s="1" t="s">
        <v>25</v>
      </c>
      <c r="I1315" s="1" t="s">
        <v>2478</v>
      </c>
      <c r="K1315" s="1" t="s">
        <v>2472</v>
      </c>
      <c r="L1315" s="1" t="s">
        <v>1991</v>
      </c>
      <c r="N1315" s="1" t="s">
        <v>1091</v>
      </c>
      <c r="O1315" s="1" t="s">
        <v>33</v>
      </c>
      <c r="P1315" s="1" t="s">
        <v>124</v>
      </c>
      <c r="R1315" s="1" t="s">
        <v>1516</v>
      </c>
      <c r="S1315" s="1" t="s">
        <v>2472</v>
      </c>
      <c r="T1315" s="1" t="s">
        <v>2205</v>
      </c>
      <c r="U1315" s="1" t="s">
        <v>2206</v>
      </c>
      <c r="V1315" s="1" t="s">
        <v>39</v>
      </c>
    </row>
    <row r="1316" spans="1:22" x14ac:dyDescent="0.2">
      <c r="A1316" s="7">
        <v>100</v>
      </c>
      <c r="B1316" s="1" t="s">
        <v>20</v>
      </c>
      <c r="C1316" s="1" t="s">
        <v>1362</v>
      </c>
      <c r="D1316" s="1" t="s">
        <v>43</v>
      </c>
      <c r="E1316" s="1" t="s">
        <v>1363</v>
      </c>
      <c r="F1316" s="1" t="s">
        <v>1991</v>
      </c>
      <c r="G1316" s="1" t="s">
        <v>25</v>
      </c>
      <c r="I1316" s="1" t="s">
        <v>2479</v>
      </c>
      <c r="J1316" s="1" t="s">
        <v>28</v>
      </c>
      <c r="K1316" s="1" t="s">
        <v>2472</v>
      </c>
      <c r="L1316" s="1" t="s">
        <v>2263</v>
      </c>
      <c r="M1316" s="1" t="s">
        <v>2480</v>
      </c>
      <c r="N1316" s="1" t="s">
        <v>32</v>
      </c>
      <c r="P1316" s="1" t="s">
        <v>1367</v>
      </c>
      <c r="R1316" s="1" t="s">
        <v>49</v>
      </c>
      <c r="S1316" s="1" t="s">
        <v>2472</v>
      </c>
      <c r="T1316" s="1" t="s">
        <v>1368</v>
      </c>
      <c r="U1316" s="1" t="s">
        <v>3322</v>
      </c>
      <c r="V1316" s="1" t="s">
        <v>39</v>
      </c>
    </row>
    <row r="1317" spans="1:22" x14ac:dyDescent="0.2">
      <c r="A1317" s="7">
        <v>470</v>
      </c>
      <c r="B1317" s="1" t="s">
        <v>20</v>
      </c>
      <c r="C1317" s="1" t="s">
        <v>1362</v>
      </c>
      <c r="D1317" s="1" t="s">
        <v>1474</v>
      </c>
      <c r="E1317" s="1" t="s">
        <v>1363</v>
      </c>
      <c r="F1317" s="1" t="s">
        <v>1991</v>
      </c>
      <c r="G1317" s="1" t="s">
        <v>25</v>
      </c>
      <c r="I1317" s="1" t="s">
        <v>2481</v>
      </c>
      <c r="J1317" s="1" t="s">
        <v>28</v>
      </c>
      <c r="K1317" s="1" t="s">
        <v>2472</v>
      </c>
      <c r="L1317" s="1" t="s">
        <v>2263</v>
      </c>
      <c r="M1317" s="1" t="s">
        <v>2482</v>
      </c>
      <c r="N1317" s="1" t="s">
        <v>32</v>
      </c>
      <c r="P1317" s="1" t="s">
        <v>1367</v>
      </c>
      <c r="R1317" s="1" t="s">
        <v>81</v>
      </c>
      <c r="S1317" s="1" t="s">
        <v>2472</v>
      </c>
      <c r="T1317" s="1" t="s">
        <v>1368</v>
      </c>
      <c r="U1317" s="1" t="s">
        <v>3322</v>
      </c>
      <c r="V1317" s="1" t="s">
        <v>39</v>
      </c>
    </row>
    <row r="1318" spans="1:22" x14ac:dyDescent="0.2">
      <c r="A1318" s="7">
        <v>0</v>
      </c>
      <c r="B1318" s="1" t="s">
        <v>20</v>
      </c>
      <c r="D1318" s="1" t="s">
        <v>120</v>
      </c>
      <c r="G1318" s="1" t="s">
        <v>25</v>
      </c>
      <c r="I1318" s="1" t="s">
        <v>2483</v>
      </c>
      <c r="K1318" s="1" t="s">
        <v>2472</v>
      </c>
      <c r="L1318" s="1" t="s">
        <v>2472</v>
      </c>
      <c r="N1318" s="1" t="s">
        <v>32</v>
      </c>
      <c r="R1318" s="1" t="s">
        <v>81</v>
      </c>
      <c r="S1318" s="1" t="s">
        <v>2472</v>
      </c>
      <c r="V1318" s="1" t="s">
        <v>39</v>
      </c>
    </row>
    <row r="1319" spans="1:22" x14ac:dyDescent="0.2">
      <c r="A1319" s="7">
        <v>100</v>
      </c>
      <c r="B1319" s="1" t="s">
        <v>20</v>
      </c>
      <c r="D1319" s="1" t="s">
        <v>1752</v>
      </c>
      <c r="E1319" s="1" t="s">
        <v>2028</v>
      </c>
      <c r="F1319" s="1" t="s">
        <v>2324</v>
      </c>
      <c r="G1319" s="1" t="s">
        <v>25</v>
      </c>
      <c r="I1319" s="1" t="s">
        <v>2484</v>
      </c>
      <c r="J1319" s="1" t="s">
        <v>28</v>
      </c>
      <c r="K1319" s="1" t="s">
        <v>2472</v>
      </c>
      <c r="L1319" s="1" t="s">
        <v>1991</v>
      </c>
      <c r="M1319" s="1" t="s">
        <v>2485</v>
      </c>
      <c r="N1319" s="1" t="s">
        <v>32</v>
      </c>
      <c r="O1319" s="1" t="s">
        <v>33</v>
      </c>
      <c r="P1319" s="1" t="s">
        <v>124</v>
      </c>
      <c r="R1319" s="1" t="s">
        <v>81</v>
      </c>
      <c r="S1319" s="1" t="s">
        <v>2472</v>
      </c>
      <c r="T1319" s="1" t="s">
        <v>2031</v>
      </c>
      <c r="U1319" s="1" t="s">
        <v>2032</v>
      </c>
      <c r="V1319" s="1" t="s">
        <v>39</v>
      </c>
    </row>
    <row r="1320" spans="1:22" x14ac:dyDescent="0.2">
      <c r="A1320" s="7">
        <v>0</v>
      </c>
      <c r="B1320" s="1" t="s">
        <v>20</v>
      </c>
      <c r="D1320" s="1" t="s">
        <v>120</v>
      </c>
      <c r="G1320" s="1" t="s">
        <v>25</v>
      </c>
      <c r="I1320" s="1" t="s">
        <v>2486</v>
      </c>
      <c r="K1320" s="1" t="s">
        <v>2472</v>
      </c>
      <c r="L1320" s="1" t="s">
        <v>2472</v>
      </c>
      <c r="N1320" s="1" t="s">
        <v>32</v>
      </c>
      <c r="R1320" s="1" t="s">
        <v>81</v>
      </c>
      <c r="S1320" s="1" t="s">
        <v>2472</v>
      </c>
      <c r="V1320" s="1" t="s">
        <v>39</v>
      </c>
    </row>
    <row r="1321" spans="1:22" x14ac:dyDescent="0.2">
      <c r="A1321" s="7">
        <v>0</v>
      </c>
      <c r="B1321" s="1" t="s">
        <v>20</v>
      </c>
      <c r="D1321" s="1" t="s">
        <v>120</v>
      </c>
      <c r="G1321" s="1" t="s">
        <v>25</v>
      </c>
      <c r="I1321" s="1" t="s">
        <v>2487</v>
      </c>
      <c r="K1321" s="1" t="s">
        <v>2472</v>
      </c>
      <c r="L1321" s="1" t="s">
        <v>2472</v>
      </c>
      <c r="N1321" s="1" t="s">
        <v>32</v>
      </c>
      <c r="R1321" s="1" t="s">
        <v>81</v>
      </c>
      <c r="S1321" s="1" t="s">
        <v>2472</v>
      </c>
      <c r="V1321" s="1" t="s">
        <v>39</v>
      </c>
    </row>
    <row r="1322" spans="1:22" x14ac:dyDescent="0.2">
      <c r="A1322" s="7">
        <v>0</v>
      </c>
      <c r="B1322" s="1" t="s">
        <v>20</v>
      </c>
      <c r="D1322" s="1" t="s">
        <v>120</v>
      </c>
      <c r="G1322" s="1" t="s">
        <v>25</v>
      </c>
      <c r="I1322" s="1" t="s">
        <v>2488</v>
      </c>
      <c r="K1322" s="1" t="s">
        <v>2472</v>
      </c>
      <c r="L1322" s="1" t="s">
        <v>2472</v>
      </c>
      <c r="N1322" s="1" t="s">
        <v>32</v>
      </c>
      <c r="R1322" s="1" t="s">
        <v>81</v>
      </c>
      <c r="S1322" s="1" t="s">
        <v>2472</v>
      </c>
      <c r="V1322" s="1" t="s">
        <v>39</v>
      </c>
    </row>
    <row r="1323" spans="1:22" x14ac:dyDescent="0.2">
      <c r="A1323" s="7">
        <v>0</v>
      </c>
      <c r="B1323" s="1" t="s">
        <v>20</v>
      </c>
      <c r="D1323" s="1" t="s">
        <v>120</v>
      </c>
      <c r="G1323" s="1" t="s">
        <v>25</v>
      </c>
      <c r="I1323" s="1" t="s">
        <v>2489</v>
      </c>
      <c r="K1323" s="1" t="s">
        <v>2472</v>
      </c>
      <c r="L1323" s="1" t="s">
        <v>2472</v>
      </c>
      <c r="N1323" s="1" t="s">
        <v>32</v>
      </c>
      <c r="R1323" s="1" t="s">
        <v>81</v>
      </c>
      <c r="S1323" s="1" t="s">
        <v>2472</v>
      </c>
      <c r="V1323" s="1" t="s">
        <v>39</v>
      </c>
    </row>
    <row r="1324" spans="1:22" x14ac:dyDescent="0.2">
      <c r="A1324" s="7">
        <v>0</v>
      </c>
      <c r="B1324" s="1" t="s">
        <v>20</v>
      </c>
      <c r="D1324" s="1" t="s">
        <v>120</v>
      </c>
      <c r="G1324" s="1" t="s">
        <v>25</v>
      </c>
      <c r="I1324" s="1" t="s">
        <v>2490</v>
      </c>
      <c r="K1324" s="1" t="s">
        <v>2472</v>
      </c>
      <c r="L1324" s="1" t="s">
        <v>2472</v>
      </c>
      <c r="N1324" s="1" t="s">
        <v>32</v>
      </c>
      <c r="R1324" s="1" t="s">
        <v>81</v>
      </c>
      <c r="S1324" s="1" t="s">
        <v>2472</v>
      </c>
      <c r="V1324" s="1" t="s">
        <v>39</v>
      </c>
    </row>
    <row r="1325" spans="1:22" x14ac:dyDescent="0.2">
      <c r="A1325" s="7">
        <v>0</v>
      </c>
      <c r="B1325" s="1" t="s">
        <v>20</v>
      </c>
      <c r="D1325" s="1" t="s">
        <v>120</v>
      </c>
      <c r="G1325" s="1" t="s">
        <v>25</v>
      </c>
      <c r="I1325" s="1" t="s">
        <v>2491</v>
      </c>
      <c r="K1325" s="1" t="s">
        <v>2472</v>
      </c>
      <c r="L1325" s="1" t="s">
        <v>2472</v>
      </c>
      <c r="N1325" s="1" t="s">
        <v>32</v>
      </c>
      <c r="R1325" s="1" t="s">
        <v>81</v>
      </c>
      <c r="S1325" s="1" t="s">
        <v>2472</v>
      </c>
      <c r="V1325" s="1" t="s">
        <v>39</v>
      </c>
    </row>
    <row r="1326" spans="1:22" x14ac:dyDescent="0.2">
      <c r="A1326" s="7">
        <v>0</v>
      </c>
      <c r="B1326" s="1" t="s">
        <v>20</v>
      </c>
      <c r="D1326" s="1" t="s">
        <v>120</v>
      </c>
      <c r="G1326" s="1" t="s">
        <v>25</v>
      </c>
      <c r="I1326" s="1" t="s">
        <v>2492</v>
      </c>
      <c r="K1326" s="1" t="s">
        <v>2472</v>
      </c>
      <c r="L1326" s="1" t="s">
        <v>2472</v>
      </c>
      <c r="N1326" s="1" t="s">
        <v>32</v>
      </c>
      <c r="R1326" s="1" t="s">
        <v>81</v>
      </c>
      <c r="S1326" s="1" t="s">
        <v>2472</v>
      </c>
      <c r="V1326" s="1" t="s">
        <v>39</v>
      </c>
    </row>
    <row r="1327" spans="1:22" x14ac:dyDescent="0.2">
      <c r="A1327" s="7">
        <v>0</v>
      </c>
      <c r="B1327" s="1" t="s">
        <v>20</v>
      </c>
      <c r="D1327" s="1" t="s">
        <v>120</v>
      </c>
      <c r="G1327" s="1" t="s">
        <v>25</v>
      </c>
      <c r="I1327" s="1" t="s">
        <v>2493</v>
      </c>
      <c r="K1327" s="1" t="s">
        <v>2472</v>
      </c>
      <c r="L1327" s="1" t="s">
        <v>2472</v>
      </c>
      <c r="N1327" s="1" t="s">
        <v>32</v>
      </c>
      <c r="R1327" s="1" t="s">
        <v>81</v>
      </c>
      <c r="S1327" s="1" t="s">
        <v>2472</v>
      </c>
      <c r="V1327" s="1" t="s">
        <v>39</v>
      </c>
    </row>
    <row r="1328" spans="1:22" x14ac:dyDescent="0.2">
      <c r="A1328" s="7">
        <v>121.75</v>
      </c>
      <c r="B1328" s="1" t="s">
        <v>20</v>
      </c>
      <c r="C1328" s="1" t="s">
        <v>21</v>
      </c>
      <c r="D1328" s="1" t="s">
        <v>120</v>
      </c>
      <c r="E1328" s="1" t="s">
        <v>23</v>
      </c>
      <c r="F1328" s="1" t="s">
        <v>2263</v>
      </c>
      <c r="G1328" s="1" t="s">
        <v>25</v>
      </c>
      <c r="I1328" s="1" t="s">
        <v>2494</v>
      </c>
      <c r="J1328" s="1" t="s">
        <v>28</v>
      </c>
      <c r="K1328" s="1" t="s">
        <v>2472</v>
      </c>
      <c r="L1328" s="1" t="s">
        <v>1991</v>
      </c>
      <c r="M1328" s="1" t="s">
        <v>2495</v>
      </c>
      <c r="N1328" s="1" t="s">
        <v>1091</v>
      </c>
      <c r="O1328" s="1" t="s">
        <v>33</v>
      </c>
      <c r="P1328" s="1" t="s">
        <v>124</v>
      </c>
      <c r="Q1328" s="1" t="s">
        <v>35</v>
      </c>
      <c r="R1328" s="1" t="s">
        <v>36</v>
      </c>
      <c r="S1328" s="1" t="s">
        <v>2472</v>
      </c>
      <c r="T1328" s="1" t="s">
        <v>37</v>
      </c>
      <c r="U1328" s="1" t="s">
        <v>38</v>
      </c>
      <c r="V1328" s="1" t="s">
        <v>39</v>
      </c>
    </row>
    <row r="1329" spans="1:22" x14ac:dyDescent="0.2">
      <c r="A1329" s="7">
        <v>121.75</v>
      </c>
      <c r="B1329" s="1" t="s">
        <v>20</v>
      </c>
      <c r="C1329" s="1" t="s">
        <v>21</v>
      </c>
      <c r="D1329" s="1" t="s">
        <v>120</v>
      </c>
      <c r="E1329" s="1" t="s">
        <v>23</v>
      </c>
      <c r="F1329" s="1" t="s">
        <v>2263</v>
      </c>
      <c r="G1329" s="1" t="s">
        <v>25</v>
      </c>
      <c r="I1329" s="1" t="s">
        <v>2496</v>
      </c>
      <c r="J1329" s="1" t="s">
        <v>28</v>
      </c>
      <c r="K1329" s="1" t="s">
        <v>2472</v>
      </c>
      <c r="L1329" s="1" t="s">
        <v>1991</v>
      </c>
      <c r="M1329" s="1" t="s">
        <v>2497</v>
      </c>
      <c r="N1329" s="1" t="s">
        <v>1091</v>
      </c>
      <c r="O1329" s="1" t="s">
        <v>33</v>
      </c>
      <c r="P1329" s="1" t="s">
        <v>124</v>
      </c>
      <c r="Q1329" s="1" t="s">
        <v>35</v>
      </c>
      <c r="R1329" s="1" t="s">
        <v>36</v>
      </c>
      <c r="S1329" s="1" t="s">
        <v>2472</v>
      </c>
      <c r="T1329" s="1" t="s">
        <v>37</v>
      </c>
      <c r="U1329" s="1" t="s">
        <v>38</v>
      </c>
      <c r="V1329" s="1" t="s">
        <v>39</v>
      </c>
    </row>
    <row r="1330" spans="1:22" x14ac:dyDescent="0.2">
      <c r="A1330" s="7">
        <v>121.75</v>
      </c>
      <c r="B1330" s="1" t="s">
        <v>20</v>
      </c>
      <c r="C1330" s="1" t="s">
        <v>21</v>
      </c>
      <c r="D1330" s="1" t="s">
        <v>120</v>
      </c>
      <c r="E1330" s="1" t="s">
        <v>23</v>
      </c>
      <c r="F1330" s="1" t="s">
        <v>2263</v>
      </c>
      <c r="G1330" s="1" t="s">
        <v>25</v>
      </c>
      <c r="I1330" s="1" t="s">
        <v>2498</v>
      </c>
      <c r="J1330" s="1" t="s">
        <v>28</v>
      </c>
      <c r="K1330" s="1" t="s">
        <v>2472</v>
      </c>
      <c r="L1330" s="1" t="s">
        <v>1991</v>
      </c>
      <c r="M1330" s="1" t="s">
        <v>2499</v>
      </c>
      <c r="N1330" s="1" t="s">
        <v>1091</v>
      </c>
      <c r="O1330" s="1" t="s">
        <v>33</v>
      </c>
      <c r="P1330" s="1" t="s">
        <v>124</v>
      </c>
      <c r="Q1330" s="1" t="s">
        <v>35</v>
      </c>
      <c r="R1330" s="1" t="s">
        <v>36</v>
      </c>
      <c r="S1330" s="1" t="s">
        <v>2472</v>
      </c>
      <c r="T1330" s="1" t="s">
        <v>37</v>
      </c>
      <c r="U1330" s="1" t="s">
        <v>38</v>
      </c>
      <c r="V1330" s="1" t="s">
        <v>39</v>
      </c>
    </row>
    <row r="1331" spans="1:22" x14ac:dyDescent="0.2">
      <c r="A1331" s="7">
        <v>0</v>
      </c>
      <c r="B1331" s="1" t="s">
        <v>20</v>
      </c>
      <c r="C1331" s="1" t="s">
        <v>21</v>
      </c>
      <c r="D1331" s="1" t="s">
        <v>120</v>
      </c>
      <c r="E1331" s="1" t="s">
        <v>1574</v>
      </c>
      <c r="F1331" s="1" t="s">
        <v>2263</v>
      </c>
      <c r="G1331" s="1" t="s">
        <v>25</v>
      </c>
      <c r="I1331" s="1" t="s">
        <v>2500</v>
      </c>
      <c r="K1331" s="1" t="s">
        <v>2472</v>
      </c>
      <c r="L1331" s="1" t="s">
        <v>1991</v>
      </c>
      <c r="N1331" s="1" t="s">
        <v>1091</v>
      </c>
      <c r="O1331" s="1" t="s">
        <v>33</v>
      </c>
      <c r="P1331" s="1" t="s">
        <v>124</v>
      </c>
      <c r="R1331" s="1" t="s">
        <v>1516</v>
      </c>
      <c r="S1331" s="1" t="s">
        <v>2472</v>
      </c>
      <c r="T1331" s="1" t="s">
        <v>1578</v>
      </c>
      <c r="U1331" s="1" t="s">
        <v>4594</v>
      </c>
      <c r="V1331" s="1" t="s">
        <v>39</v>
      </c>
    </row>
    <row r="1332" spans="1:22" x14ac:dyDescent="0.2">
      <c r="A1332" s="7">
        <v>100</v>
      </c>
      <c r="B1332" s="1" t="s">
        <v>20</v>
      </c>
      <c r="C1332" s="1" t="s">
        <v>1362</v>
      </c>
      <c r="D1332" s="1" t="s">
        <v>120</v>
      </c>
      <c r="E1332" s="1" t="s">
        <v>1363</v>
      </c>
      <c r="F1332" s="1" t="s">
        <v>1991</v>
      </c>
      <c r="G1332" s="1" t="s">
        <v>25</v>
      </c>
      <c r="I1332" s="1" t="s">
        <v>2501</v>
      </c>
      <c r="J1332" s="1" t="s">
        <v>28</v>
      </c>
      <c r="K1332" s="1" t="s">
        <v>2472</v>
      </c>
      <c r="L1332" s="1" t="s">
        <v>2428</v>
      </c>
      <c r="M1332" s="1" t="s">
        <v>2502</v>
      </c>
      <c r="N1332" s="1" t="s">
        <v>1091</v>
      </c>
      <c r="P1332" s="1" t="s">
        <v>2503</v>
      </c>
      <c r="R1332" s="1" t="s">
        <v>49</v>
      </c>
      <c r="S1332" s="1" t="s">
        <v>2472</v>
      </c>
      <c r="T1332" s="1" t="s">
        <v>1368</v>
      </c>
      <c r="U1332" s="1" t="s">
        <v>3322</v>
      </c>
      <c r="V1332" s="1" t="s">
        <v>39</v>
      </c>
    </row>
    <row r="1333" spans="1:22" x14ac:dyDescent="0.2">
      <c r="A1333" s="7">
        <v>100</v>
      </c>
      <c r="B1333" s="1" t="s">
        <v>20</v>
      </c>
      <c r="C1333" s="1" t="s">
        <v>1362</v>
      </c>
      <c r="D1333" s="1" t="s">
        <v>120</v>
      </c>
      <c r="E1333" s="1" t="s">
        <v>1363</v>
      </c>
      <c r="F1333" s="1" t="s">
        <v>1991</v>
      </c>
      <c r="G1333" s="1" t="s">
        <v>25</v>
      </c>
      <c r="I1333" s="1" t="s">
        <v>2504</v>
      </c>
      <c r="J1333" s="1" t="s">
        <v>28</v>
      </c>
      <c r="K1333" s="1" t="s">
        <v>2472</v>
      </c>
      <c r="L1333" s="1" t="s">
        <v>2263</v>
      </c>
      <c r="M1333" s="1" t="s">
        <v>2505</v>
      </c>
      <c r="N1333" s="1" t="s">
        <v>1091</v>
      </c>
      <c r="P1333" s="1" t="s">
        <v>1367</v>
      </c>
      <c r="R1333" s="1" t="s">
        <v>49</v>
      </c>
      <c r="S1333" s="1" t="s">
        <v>2472</v>
      </c>
      <c r="T1333" s="1" t="s">
        <v>1368</v>
      </c>
      <c r="U1333" s="1" t="s">
        <v>3322</v>
      </c>
      <c r="V1333" s="1" t="s">
        <v>39</v>
      </c>
    </row>
    <row r="1334" spans="1:22" x14ac:dyDescent="0.2">
      <c r="A1334" s="7">
        <v>100</v>
      </c>
      <c r="B1334" s="1" t="s">
        <v>20</v>
      </c>
      <c r="C1334" s="1" t="s">
        <v>1362</v>
      </c>
      <c r="D1334" s="1" t="s">
        <v>43</v>
      </c>
      <c r="E1334" s="1" t="s">
        <v>1363</v>
      </c>
      <c r="F1334" s="1" t="s">
        <v>1991</v>
      </c>
      <c r="G1334" s="1" t="s">
        <v>25</v>
      </c>
      <c r="I1334" s="1" t="s">
        <v>2506</v>
      </c>
      <c r="J1334" s="1" t="s">
        <v>28</v>
      </c>
      <c r="K1334" s="1" t="s">
        <v>2472</v>
      </c>
      <c r="L1334" s="1" t="s">
        <v>2263</v>
      </c>
      <c r="M1334" s="1" t="s">
        <v>2507</v>
      </c>
      <c r="N1334" s="1" t="s">
        <v>32</v>
      </c>
      <c r="P1334" s="1" t="s">
        <v>1367</v>
      </c>
      <c r="R1334" s="1" t="s">
        <v>36</v>
      </c>
      <c r="S1334" s="1" t="s">
        <v>2472</v>
      </c>
      <c r="T1334" s="1" t="s">
        <v>1368</v>
      </c>
      <c r="U1334" s="1" t="s">
        <v>3322</v>
      </c>
      <c r="V1334" s="1" t="s">
        <v>39</v>
      </c>
    </row>
    <row r="1335" spans="1:22" x14ac:dyDescent="0.2">
      <c r="A1335" s="7">
        <v>100</v>
      </c>
      <c r="B1335" s="1" t="s">
        <v>20</v>
      </c>
      <c r="C1335" s="1" t="s">
        <v>1362</v>
      </c>
      <c r="D1335" s="1" t="s">
        <v>43</v>
      </c>
      <c r="E1335" s="1" t="s">
        <v>1363</v>
      </c>
      <c r="F1335" s="1" t="s">
        <v>1991</v>
      </c>
      <c r="G1335" s="1" t="s">
        <v>25</v>
      </c>
      <c r="I1335" s="1" t="s">
        <v>2508</v>
      </c>
      <c r="J1335" s="1" t="s">
        <v>28</v>
      </c>
      <c r="K1335" s="1" t="s">
        <v>2472</v>
      </c>
      <c r="L1335" s="1" t="s">
        <v>2263</v>
      </c>
      <c r="M1335" s="1" t="s">
        <v>2509</v>
      </c>
      <c r="N1335" s="1" t="s">
        <v>32</v>
      </c>
      <c r="P1335" s="1" t="s">
        <v>1367</v>
      </c>
      <c r="R1335" s="1" t="s">
        <v>49</v>
      </c>
      <c r="S1335" s="1" t="s">
        <v>2472</v>
      </c>
      <c r="T1335" s="1" t="s">
        <v>1368</v>
      </c>
      <c r="U1335" s="1" t="s">
        <v>3322</v>
      </c>
      <c r="V1335" s="1" t="s">
        <v>39</v>
      </c>
    </row>
    <row r="1336" spans="1:22" x14ac:dyDescent="0.2">
      <c r="A1336" s="7">
        <v>100</v>
      </c>
      <c r="B1336" s="1" t="s">
        <v>20</v>
      </c>
      <c r="C1336" s="1" t="s">
        <v>1362</v>
      </c>
      <c r="D1336" s="1" t="s">
        <v>43</v>
      </c>
      <c r="E1336" s="1" t="s">
        <v>1363</v>
      </c>
      <c r="F1336" s="1" t="s">
        <v>1991</v>
      </c>
      <c r="G1336" s="1" t="s">
        <v>25</v>
      </c>
      <c r="I1336" s="1" t="s">
        <v>2510</v>
      </c>
      <c r="J1336" s="1" t="s">
        <v>28</v>
      </c>
      <c r="K1336" s="1" t="s">
        <v>2472</v>
      </c>
      <c r="L1336" s="1" t="s">
        <v>2263</v>
      </c>
      <c r="M1336" s="1" t="s">
        <v>2511</v>
      </c>
      <c r="N1336" s="1" t="s">
        <v>32</v>
      </c>
      <c r="P1336" s="1" t="s">
        <v>1367</v>
      </c>
      <c r="R1336" s="1" t="s">
        <v>1045</v>
      </c>
      <c r="S1336" s="1" t="s">
        <v>2472</v>
      </c>
      <c r="T1336" s="1" t="s">
        <v>1368</v>
      </c>
      <c r="U1336" s="1" t="s">
        <v>3322</v>
      </c>
      <c r="V1336" s="1" t="s">
        <v>39</v>
      </c>
    </row>
    <row r="1337" spans="1:22" x14ac:dyDescent="0.2">
      <c r="A1337" s="7">
        <v>100</v>
      </c>
      <c r="B1337" s="1" t="s">
        <v>20</v>
      </c>
      <c r="C1337" s="1" t="s">
        <v>1362</v>
      </c>
      <c r="D1337" s="1" t="s">
        <v>43</v>
      </c>
      <c r="E1337" s="1" t="s">
        <v>1363</v>
      </c>
      <c r="F1337" s="1" t="s">
        <v>1991</v>
      </c>
      <c r="G1337" s="1" t="s">
        <v>25</v>
      </c>
      <c r="I1337" s="1" t="s">
        <v>2512</v>
      </c>
      <c r="J1337" s="1" t="s">
        <v>28</v>
      </c>
      <c r="K1337" s="1" t="s">
        <v>2472</v>
      </c>
      <c r="L1337" s="1" t="s">
        <v>2263</v>
      </c>
      <c r="M1337" s="1" t="s">
        <v>2513</v>
      </c>
      <c r="N1337" s="1" t="s">
        <v>32</v>
      </c>
      <c r="P1337" s="1" t="s">
        <v>1367</v>
      </c>
      <c r="R1337" s="1" t="s">
        <v>1045</v>
      </c>
      <c r="S1337" s="1" t="s">
        <v>2472</v>
      </c>
      <c r="T1337" s="1" t="s">
        <v>1368</v>
      </c>
      <c r="U1337" s="1" t="s">
        <v>3322</v>
      </c>
      <c r="V1337" s="1" t="s">
        <v>39</v>
      </c>
    </row>
    <row r="1338" spans="1:22" x14ac:dyDescent="0.2">
      <c r="A1338" s="7">
        <v>100</v>
      </c>
      <c r="B1338" s="1" t="s">
        <v>20</v>
      </c>
      <c r="C1338" s="1" t="s">
        <v>1362</v>
      </c>
      <c r="D1338" s="1" t="s">
        <v>43</v>
      </c>
      <c r="E1338" s="1" t="s">
        <v>1363</v>
      </c>
      <c r="F1338" s="1" t="s">
        <v>1991</v>
      </c>
      <c r="G1338" s="1" t="s">
        <v>25</v>
      </c>
      <c r="I1338" s="1" t="s">
        <v>2514</v>
      </c>
      <c r="J1338" s="1" t="s">
        <v>28</v>
      </c>
      <c r="K1338" s="1" t="s">
        <v>2472</v>
      </c>
      <c r="L1338" s="1" t="s">
        <v>2263</v>
      </c>
      <c r="M1338" s="1" t="s">
        <v>2515</v>
      </c>
      <c r="N1338" s="1" t="s">
        <v>32</v>
      </c>
      <c r="P1338" s="1" t="s">
        <v>1367</v>
      </c>
      <c r="R1338" s="1" t="s">
        <v>81</v>
      </c>
      <c r="S1338" s="1" t="s">
        <v>2472</v>
      </c>
      <c r="T1338" s="1" t="s">
        <v>1368</v>
      </c>
      <c r="U1338" s="1" t="s">
        <v>3322</v>
      </c>
      <c r="V1338" s="1" t="s">
        <v>39</v>
      </c>
    </row>
    <row r="1339" spans="1:22" x14ac:dyDescent="0.2">
      <c r="A1339" s="7">
        <v>100</v>
      </c>
      <c r="B1339" s="1" t="s">
        <v>20</v>
      </c>
      <c r="C1339" s="1" t="s">
        <v>1362</v>
      </c>
      <c r="D1339" s="1" t="s">
        <v>43</v>
      </c>
      <c r="E1339" s="1" t="s">
        <v>1363</v>
      </c>
      <c r="F1339" s="1" t="s">
        <v>1991</v>
      </c>
      <c r="G1339" s="1" t="s">
        <v>25</v>
      </c>
      <c r="I1339" s="1" t="s">
        <v>2516</v>
      </c>
      <c r="J1339" s="1" t="s">
        <v>28</v>
      </c>
      <c r="K1339" s="1" t="s">
        <v>2472</v>
      </c>
      <c r="L1339" s="1" t="s">
        <v>2263</v>
      </c>
      <c r="M1339" s="1" t="s">
        <v>2517</v>
      </c>
      <c r="N1339" s="1" t="s">
        <v>32</v>
      </c>
      <c r="P1339" s="1" t="s">
        <v>1367</v>
      </c>
      <c r="R1339" s="1" t="s">
        <v>49</v>
      </c>
      <c r="S1339" s="1" t="s">
        <v>2472</v>
      </c>
      <c r="T1339" s="1" t="s">
        <v>1368</v>
      </c>
      <c r="U1339" s="1" t="s">
        <v>3322</v>
      </c>
      <c r="V1339" s="1" t="s">
        <v>39</v>
      </c>
    </row>
    <row r="1340" spans="1:22" x14ac:dyDescent="0.2">
      <c r="A1340" s="7">
        <v>0</v>
      </c>
      <c r="B1340" s="1" t="s">
        <v>20</v>
      </c>
      <c r="D1340" s="1" t="s">
        <v>120</v>
      </c>
      <c r="G1340" s="1" t="s">
        <v>25</v>
      </c>
      <c r="I1340" s="1" t="s">
        <v>2518</v>
      </c>
      <c r="K1340" s="1" t="s">
        <v>2472</v>
      </c>
      <c r="L1340" s="1" t="s">
        <v>2472</v>
      </c>
      <c r="N1340" s="1" t="s">
        <v>32</v>
      </c>
      <c r="R1340" s="1" t="s">
        <v>81</v>
      </c>
      <c r="S1340" s="1" t="s">
        <v>2472</v>
      </c>
      <c r="V1340" s="1" t="s">
        <v>39</v>
      </c>
    </row>
    <row r="1341" spans="1:22" x14ac:dyDescent="0.2">
      <c r="A1341" s="7">
        <v>0</v>
      </c>
      <c r="B1341" s="1" t="s">
        <v>20</v>
      </c>
      <c r="D1341" s="1" t="s">
        <v>120</v>
      </c>
      <c r="G1341" s="1" t="s">
        <v>25</v>
      </c>
      <c r="I1341" s="1" t="s">
        <v>2519</v>
      </c>
      <c r="K1341" s="1" t="s">
        <v>2472</v>
      </c>
      <c r="L1341" s="1" t="s">
        <v>2472</v>
      </c>
      <c r="N1341" s="1" t="s">
        <v>32</v>
      </c>
      <c r="R1341" s="1" t="s">
        <v>81</v>
      </c>
      <c r="S1341" s="1" t="s">
        <v>2472</v>
      </c>
      <c r="V1341" s="1" t="s">
        <v>39</v>
      </c>
    </row>
    <row r="1342" spans="1:22" x14ac:dyDescent="0.2">
      <c r="A1342" s="7">
        <v>0</v>
      </c>
      <c r="B1342" s="1" t="s">
        <v>20</v>
      </c>
      <c r="D1342" s="1" t="s">
        <v>120</v>
      </c>
      <c r="G1342" s="1" t="s">
        <v>25</v>
      </c>
      <c r="I1342" s="1" t="s">
        <v>2520</v>
      </c>
      <c r="K1342" s="1" t="s">
        <v>2472</v>
      </c>
      <c r="L1342" s="1" t="s">
        <v>2472</v>
      </c>
      <c r="N1342" s="1" t="s">
        <v>1091</v>
      </c>
      <c r="R1342" s="1" t="s">
        <v>81</v>
      </c>
      <c r="S1342" s="1" t="s">
        <v>2472</v>
      </c>
      <c r="V1342" s="1" t="s">
        <v>39</v>
      </c>
    </row>
    <row r="1343" spans="1:22" x14ac:dyDescent="0.2">
      <c r="A1343" s="7">
        <v>0</v>
      </c>
      <c r="B1343" s="1" t="s">
        <v>20</v>
      </c>
      <c r="D1343" s="1" t="s">
        <v>120</v>
      </c>
      <c r="G1343" s="1" t="s">
        <v>25</v>
      </c>
      <c r="I1343" s="1" t="s">
        <v>2521</v>
      </c>
      <c r="K1343" s="1" t="s">
        <v>2472</v>
      </c>
      <c r="L1343" s="1" t="s">
        <v>2472</v>
      </c>
      <c r="N1343" s="1" t="s">
        <v>1091</v>
      </c>
      <c r="R1343" s="1" t="s">
        <v>81</v>
      </c>
      <c r="S1343" s="1" t="s">
        <v>2472</v>
      </c>
      <c r="V1343" s="1" t="s">
        <v>39</v>
      </c>
    </row>
    <row r="1344" spans="1:22" x14ac:dyDescent="0.2">
      <c r="A1344" s="7">
        <v>0</v>
      </c>
      <c r="B1344" s="1" t="s">
        <v>20</v>
      </c>
      <c r="D1344" s="1" t="s">
        <v>120</v>
      </c>
      <c r="G1344" s="1" t="s">
        <v>25</v>
      </c>
      <c r="I1344" s="1" t="s">
        <v>2522</v>
      </c>
      <c r="K1344" s="1" t="s">
        <v>2472</v>
      </c>
      <c r="L1344" s="1" t="s">
        <v>2472</v>
      </c>
      <c r="N1344" s="1" t="s">
        <v>1091</v>
      </c>
      <c r="R1344" s="1" t="s">
        <v>81</v>
      </c>
      <c r="S1344" s="1" t="s">
        <v>2472</v>
      </c>
      <c r="V1344" s="1" t="s">
        <v>39</v>
      </c>
    </row>
    <row r="1345" spans="1:22" x14ac:dyDescent="0.2">
      <c r="A1345" s="7">
        <v>0</v>
      </c>
      <c r="B1345" s="1" t="s">
        <v>20</v>
      </c>
      <c r="D1345" s="1" t="s">
        <v>120</v>
      </c>
      <c r="G1345" s="1" t="s">
        <v>25</v>
      </c>
      <c r="I1345" s="1" t="s">
        <v>2523</v>
      </c>
      <c r="K1345" s="1" t="s">
        <v>2472</v>
      </c>
      <c r="L1345" s="1" t="s">
        <v>2472</v>
      </c>
      <c r="N1345" s="1" t="s">
        <v>1091</v>
      </c>
      <c r="R1345" s="1" t="s">
        <v>81</v>
      </c>
      <c r="S1345" s="1" t="s">
        <v>2472</v>
      </c>
      <c r="V1345" s="1" t="s">
        <v>39</v>
      </c>
    </row>
    <row r="1346" spans="1:22" x14ac:dyDescent="0.2">
      <c r="A1346" s="7">
        <v>121.75</v>
      </c>
      <c r="B1346" s="1" t="s">
        <v>20</v>
      </c>
      <c r="C1346" s="1" t="s">
        <v>21</v>
      </c>
      <c r="D1346" s="1" t="s">
        <v>120</v>
      </c>
      <c r="E1346" s="1" t="s">
        <v>23</v>
      </c>
      <c r="F1346" s="1" t="s">
        <v>2263</v>
      </c>
      <c r="G1346" s="1" t="s">
        <v>25</v>
      </c>
      <c r="I1346" s="1" t="s">
        <v>2524</v>
      </c>
      <c r="J1346" s="1" t="s">
        <v>28</v>
      </c>
      <c r="K1346" s="1" t="s">
        <v>2472</v>
      </c>
      <c r="L1346" s="1" t="s">
        <v>1991</v>
      </c>
      <c r="M1346" s="1" t="s">
        <v>2525</v>
      </c>
      <c r="N1346" s="1" t="s">
        <v>1091</v>
      </c>
      <c r="O1346" s="1" t="s">
        <v>33</v>
      </c>
      <c r="P1346" s="1" t="s">
        <v>124</v>
      </c>
      <c r="Q1346" s="1" t="s">
        <v>35</v>
      </c>
      <c r="R1346" s="1" t="s">
        <v>36</v>
      </c>
      <c r="S1346" s="1" t="s">
        <v>2472</v>
      </c>
      <c r="T1346" s="1" t="s">
        <v>37</v>
      </c>
      <c r="U1346" s="1" t="s">
        <v>38</v>
      </c>
      <c r="V1346" s="1" t="s">
        <v>39</v>
      </c>
    </row>
    <row r="1347" spans="1:22" x14ac:dyDescent="0.2">
      <c r="A1347" s="7">
        <v>121.75</v>
      </c>
      <c r="B1347" s="1" t="s">
        <v>20</v>
      </c>
      <c r="C1347" s="1" t="s">
        <v>21</v>
      </c>
      <c r="D1347" s="1" t="s">
        <v>120</v>
      </c>
      <c r="E1347" s="1" t="s">
        <v>23</v>
      </c>
      <c r="F1347" s="1" t="s">
        <v>2324</v>
      </c>
      <c r="G1347" s="1" t="s">
        <v>25</v>
      </c>
      <c r="I1347" s="1" t="s">
        <v>2526</v>
      </c>
      <c r="J1347" s="1" t="s">
        <v>28</v>
      </c>
      <c r="K1347" s="1" t="s">
        <v>2527</v>
      </c>
      <c r="L1347" s="1" t="s">
        <v>2007</v>
      </c>
      <c r="M1347" s="1" t="s">
        <v>2528</v>
      </c>
      <c r="N1347" s="1" t="s">
        <v>1091</v>
      </c>
      <c r="O1347" s="1" t="s">
        <v>33</v>
      </c>
      <c r="P1347" s="1" t="s">
        <v>124</v>
      </c>
      <c r="Q1347" s="1" t="s">
        <v>35</v>
      </c>
      <c r="R1347" s="1" t="s">
        <v>36</v>
      </c>
      <c r="S1347" s="1" t="s">
        <v>2527</v>
      </c>
      <c r="T1347" s="1" t="s">
        <v>37</v>
      </c>
      <c r="U1347" s="1" t="s">
        <v>38</v>
      </c>
      <c r="V1347" s="1" t="s">
        <v>39</v>
      </c>
    </row>
    <row r="1348" spans="1:22" x14ac:dyDescent="0.2">
      <c r="A1348" s="7">
        <v>0</v>
      </c>
      <c r="B1348" s="1" t="s">
        <v>20</v>
      </c>
      <c r="D1348" s="1" t="s">
        <v>120</v>
      </c>
      <c r="G1348" s="1" t="s">
        <v>25</v>
      </c>
      <c r="I1348" s="1" t="s">
        <v>2529</v>
      </c>
      <c r="K1348" s="1" t="s">
        <v>2527</v>
      </c>
      <c r="L1348" s="1" t="s">
        <v>2527</v>
      </c>
      <c r="N1348" s="1" t="s">
        <v>1091</v>
      </c>
      <c r="R1348" s="1" t="s">
        <v>1516</v>
      </c>
      <c r="S1348" s="1" t="s">
        <v>2527</v>
      </c>
      <c r="V1348" s="1" t="s">
        <v>39</v>
      </c>
    </row>
    <row r="1349" spans="1:22" x14ac:dyDescent="0.2">
      <c r="A1349" s="7">
        <v>121.75</v>
      </c>
      <c r="B1349" s="1" t="s">
        <v>20</v>
      </c>
      <c r="C1349" s="1" t="s">
        <v>21</v>
      </c>
      <c r="D1349" s="1" t="s">
        <v>120</v>
      </c>
      <c r="E1349" s="1" t="s">
        <v>23</v>
      </c>
      <c r="F1349" s="1" t="s">
        <v>2324</v>
      </c>
      <c r="G1349" s="1" t="s">
        <v>25</v>
      </c>
      <c r="I1349" s="1" t="s">
        <v>2530</v>
      </c>
      <c r="J1349" s="1" t="s">
        <v>28</v>
      </c>
      <c r="K1349" s="1" t="s">
        <v>2527</v>
      </c>
      <c r="L1349" s="1" t="s">
        <v>2007</v>
      </c>
      <c r="M1349" s="1" t="s">
        <v>2531</v>
      </c>
      <c r="N1349" s="1" t="s">
        <v>1091</v>
      </c>
      <c r="O1349" s="1" t="s">
        <v>33</v>
      </c>
      <c r="P1349" s="1" t="s">
        <v>124</v>
      </c>
      <c r="Q1349" s="1" t="s">
        <v>35</v>
      </c>
      <c r="R1349" s="1" t="s">
        <v>36</v>
      </c>
      <c r="S1349" s="1" t="s">
        <v>2527</v>
      </c>
      <c r="T1349" s="1" t="s">
        <v>37</v>
      </c>
      <c r="U1349" s="1" t="s">
        <v>38</v>
      </c>
      <c r="V1349" s="1" t="s">
        <v>39</v>
      </c>
    </row>
    <row r="1350" spans="1:22" x14ac:dyDescent="0.2">
      <c r="A1350" s="7">
        <v>470</v>
      </c>
      <c r="B1350" s="1" t="s">
        <v>20</v>
      </c>
      <c r="C1350" s="1" t="s">
        <v>1362</v>
      </c>
      <c r="D1350" s="1" t="s">
        <v>1474</v>
      </c>
      <c r="E1350" s="1" t="s">
        <v>1363</v>
      </c>
      <c r="F1350" s="1" t="s">
        <v>2007</v>
      </c>
      <c r="G1350" s="1" t="s">
        <v>25</v>
      </c>
      <c r="I1350" s="1" t="s">
        <v>2532</v>
      </c>
      <c r="J1350" s="1" t="s">
        <v>28</v>
      </c>
      <c r="K1350" s="1" t="s">
        <v>2527</v>
      </c>
      <c r="L1350" s="1" t="s">
        <v>2324</v>
      </c>
      <c r="M1350" s="1" t="s">
        <v>2533</v>
      </c>
      <c r="N1350" s="1" t="s">
        <v>32</v>
      </c>
      <c r="P1350" s="1" t="s">
        <v>1367</v>
      </c>
      <c r="R1350" s="1" t="s">
        <v>36</v>
      </c>
      <c r="S1350" s="1" t="s">
        <v>2527</v>
      </c>
      <c r="T1350" s="1" t="s">
        <v>1368</v>
      </c>
      <c r="U1350" s="1" t="s">
        <v>3322</v>
      </c>
      <c r="V1350" s="1" t="s">
        <v>39</v>
      </c>
    </row>
    <row r="1351" spans="1:22" x14ac:dyDescent="0.2">
      <c r="A1351" s="7">
        <v>470</v>
      </c>
      <c r="B1351" s="1" t="s">
        <v>20</v>
      </c>
      <c r="C1351" s="1" t="s">
        <v>1362</v>
      </c>
      <c r="D1351" s="1" t="s">
        <v>1474</v>
      </c>
      <c r="E1351" s="1" t="s">
        <v>1363</v>
      </c>
      <c r="F1351" s="1" t="s">
        <v>2007</v>
      </c>
      <c r="G1351" s="1" t="s">
        <v>25</v>
      </c>
      <c r="I1351" s="1" t="s">
        <v>2534</v>
      </c>
      <c r="J1351" s="1" t="s">
        <v>28</v>
      </c>
      <c r="K1351" s="1" t="s">
        <v>2527</v>
      </c>
      <c r="L1351" s="1" t="s">
        <v>2324</v>
      </c>
      <c r="M1351" s="1" t="s">
        <v>2535</v>
      </c>
      <c r="N1351" s="1" t="s">
        <v>32</v>
      </c>
      <c r="P1351" s="1" t="s">
        <v>1367</v>
      </c>
      <c r="R1351" s="1" t="s">
        <v>81</v>
      </c>
      <c r="S1351" s="1" t="s">
        <v>2527</v>
      </c>
      <c r="T1351" s="1" t="s">
        <v>1368</v>
      </c>
      <c r="U1351" s="1" t="s">
        <v>3322</v>
      </c>
      <c r="V1351" s="1" t="s">
        <v>39</v>
      </c>
    </row>
    <row r="1352" spans="1:22" x14ac:dyDescent="0.2">
      <c r="A1352" s="7">
        <v>100</v>
      </c>
      <c r="B1352" s="1" t="s">
        <v>20</v>
      </c>
      <c r="C1352" s="1" t="s">
        <v>1362</v>
      </c>
      <c r="D1352" s="1" t="s">
        <v>43</v>
      </c>
      <c r="E1352" s="1" t="s">
        <v>1363</v>
      </c>
      <c r="F1352" s="1" t="s">
        <v>2007</v>
      </c>
      <c r="G1352" s="1" t="s">
        <v>25</v>
      </c>
      <c r="I1352" s="1" t="s">
        <v>2536</v>
      </c>
      <c r="J1352" s="1" t="s">
        <v>28</v>
      </c>
      <c r="K1352" s="1" t="s">
        <v>2527</v>
      </c>
      <c r="L1352" s="1" t="s">
        <v>2324</v>
      </c>
      <c r="M1352" s="1" t="s">
        <v>2537</v>
      </c>
      <c r="N1352" s="1" t="s">
        <v>32</v>
      </c>
      <c r="P1352" s="1" t="s">
        <v>1367</v>
      </c>
      <c r="R1352" s="1" t="s">
        <v>36</v>
      </c>
      <c r="S1352" s="1" t="s">
        <v>2527</v>
      </c>
      <c r="T1352" s="1" t="s">
        <v>1368</v>
      </c>
      <c r="U1352" s="1" t="s">
        <v>3322</v>
      </c>
      <c r="V1352" s="1" t="s">
        <v>39</v>
      </c>
    </row>
    <row r="1353" spans="1:22" x14ac:dyDescent="0.2">
      <c r="A1353" s="7">
        <v>1010</v>
      </c>
      <c r="B1353" s="1" t="s">
        <v>20</v>
      </c>
      <c r="C1353" s="1" t="s">
        <v>1362</v>
      </c>
      <c r="D1353" s="1" t="s">
        <v>2538</v>
      </c>
      <c r="E1353" s="1" t="s">
        <v>1363</v>
      </c>
      <c r="F1353" s="1" t="s">
        <v>2007</v>
      </c>
      <c r="G1353" s="1" t="s">
        <v>25</v>
      </c>
      <c r="I1353" s="1" t="s">
        <v>2539</v>
      </c>
      <c r="J1353" s="1" t="s">
        <v>28</v>
      </c>
      <c r="K1353" s="1" t="s">
        <v>2527</v>
      </c>
      <c r="L1353" s="1" t="s">
        <v>2324</v>
      </c>
      <c r="M1353" s="1" t="s">
        <v>2540</v>
      </c>
      <c r="N1353" s="1" t="s">
        <v>32</v>
      </c>
      <c r="P1353" s="1" t="s">
        <v>1367</v>
      </c>
      <c r="R1353" s="1" t="s">
        <v>36</v>
      </c>
      <c r="S1353" s="1" t="s">
        <v>2527</v>
      </c>
      <c r="T1353" s="1" t="s">
        <v>1368</v>
      </c>
      <c r="U1353" s="1" t="s">
        <v>3322</v>
      </c>
      <c r="V1353" s="1" t="s">
        <v>39</v>
      </c>
    </row>
    <row r="1354" spans="1:22" x14ac:dyDescent="0.2">
      <c r="A1354" s="7">
        <v>100</v>
      </c>
      <c r="B1354" s="1" t="s">
        <v>20</v>
      </c>
      <c r="D1354" s="1" t="s">
        <v>120</v>
      </c>
      <c r="G1354" s="1" t="s">
        <v>140</v>
      </c>
      <c r="I1354" s="1" t="s">
        <v>2541</v>
      </c>
      <c r="J1354" s="1" t="s">
        <v>28</v>
      </c>
      <c r="K1354" s="1" t="s">
        <v>2527</v>
      </c>
      <c r="L1354" s="1" t="s">
        <v>2371</v>
      </c>
      <c r="M1354" s="1" t="s">
        <v>2542</v>
      </c>
      <c r="N1354" s="1" t="s">
        <v>32</v>
      </c>
      <c r="O1354" s="1" t="s">
        <v>143</v>
      </c>
      <c r="P1354" s="1" t="s">
        <v>168</v>
      </c>
      <c r="R1354" s="1" t="s">
        <v>81</v>
      </c>
      <c r="S1354" s="1" t="s">
        <v>2527</v>
      </c>
      <c r="T1354" s="1" t="s">
        <v>169</v>
      </c>
      <c r="U1354" s="1" t="s">
        <v>170</v>
      </c>
      <c r="V1354" s="1" t="s">
        <v>39</v>
      </c>
    </row>
    <row r="1355" spans="1:22" x14ac:dyDescent="0.2">
      <c r="A1355" s="7">
        <v>0</v>
      </c>
      <c r="B1355" s="1" t="s">
        <v>20</v>
      </c>
      <c r="D1355" s="1" t="s">
        <v>120</v>
      </c>
      <c r="G1355" s="1" t="s">
        <v>25</v>
      </c>
      <c r="I1355" s="1" t="s">
        <v>2543</v>
      </c>
      <c r="K1355" s="1" t="s">
        <v>2527</v>
      </c>
      <c r="L1355" s="1" t="s">
        <v>2527</v>
      </c>
      <c r="N1355" s="1" t="s">
        <v>32</v>
      </c>
      <c r="R1355" s="1" t="s">
        <v>81</v>
      </c>
      <c r="S1355" s="1" t="s">
        <v>2527</v>
      </c>
      <c r="V1355" s="1" t="s">
        <v>39</v>
      </c>
    </row>
    <row r="1356" spans="1:22" x14ac:dyDescent="0.2">
      <c r="A1356" s="7">
        <v>0</v>
      </c>
      <c r="B1356" s="1" t="s">
        <v>20</v>
      </c>
      <c r="D1356" s="1" t="s">
        <v>120</v>
      </c>
      <c r="G1356" s="1" t="s">
        <v>25</v>
      </c>
      <c r="I1356" s="1" t="s">
        <v>2544</v>
      </c>
      <c r="K1356" s="1" t="s">
        <v>2527</v>
      </c>
      <c r="L1356" s="1" t="s">
        <v>2527</v>
      </c>
      <c r="N1356" s="1" t="s">
        <v>32</v>
      </c>
      <c r="R1356" s="1" t="s">
        <v>81</v>
      </c>
      <c r="S1356" s="1" t="s">
        <v>2527</v>
      </c>
      <c r="V1356" s="1" t="s">
        <v>39</v>
      </c>
    </row>
    <row r="1357" spans="1:22" x14ac:dyDescent="0.2">
      <c r="A1357" s="7">
        <v>0</v>
      </c>
      <c r="B1357" s="1" t="s">
        <v>20</v>
      </c>
      <c r="D1357" s="1" t="s">
        <v>120</v>
      </c>
      <c r="G1357" s="1" t="s">
        <v>25</v>
      </c>
      <c r="I1357" s="1" t="s">
        <v>2545</v>
      </c>
      <c r="K1357" s="1" t="s">
        <v>2527</v>
      </c>
      <c r="L1357" s="1" t="s">
        <v>2527</v>
      </c>
      <c r="N1357" s="1" t="s">
        <v>32</v>
      </c>
      <c r="R1357" s="1" t="s">
        <v>81</v>
      </c>
      <c r="S1357" s="1" t="s">
        <v>2527</v>
      </c>
      <c r="V1357" s="1" t="s">
        <v>39</v>
      </c>
    </row>
    <row r="1358" spans="1:22" x14ac:dyDescent="0.2">
      <c r="A1358" s="7">
        <v>0</v>
      </c>
      <c r="B1358" s="1" t="s">
        <v>20</v>
      </c>
      <c r="D1358" s="1" t="s">
        <v>120</v>
      </c>
      <c r="G1358" s="1" t="s">
        <v>25</v>
      </c>
      <c r="I1358" s="1" t="s">
        <v>2546</v>
      </c>
      <c r="K1358" s="1" t="s">
        <v>2527</v>
      </c>
      <c r="L1358" s="1" t="s">
        <v>2527</v>
      </c>
      <c r="N1358" s="1" t="s">
        <v>32</v>
      </c>
      <c r="R1358" s="1" t="s">
        <v>81</v>
      </c>
      <c r="S1358" s="1" t="s">
        <v>2527</v>
      </c>
      <c r="V1358" s="1" t="s">
        <v>39</v>
      </c>
    </row>
    <row r="1359" spans="1:22" x14ac:dyDescent="0.2">
      <c r="A1359" s="7">
        <v>0</v>
      </c>
      <c r="B1359" s="1" t="s">
        <v>20</v>
      </c>
      <c r="D1359" s="1" t="s">
        <v>120</v>
      </c>
      <c r="G1359" s="1" t="s">
        <v>25</v>
      </c>
      <c r="I1359" s="1" t="s">
        <v>2547</v>
      </c>
      <c r="K1359" s="1" t="s">
        <v>2527</v>
      </c>
      <c r="L1359" s="1" t="s">
        <v>2527</v>
      </c>
      <c r="N1359" s="1" t="s">
        <v>32</v>
      </c>
      <c r="R1359" s="1" t="s">
        <v>81</v>
      </c>
      <c r="S1359" s="1" t="s">
        <v>2527</v>
      </c>
      <c r="V1359" s="1" t="s">
        <v>39</v>
      </c>
    </row>
    <row r="1360" spans="1:22" x14ac:dyDescent="0.2">
      <c r="A1360" s="7">
        <v>0</v>
      </c>
      <c r="B1360" s="1" t="s">
        <v>20</v>
      </c>
      <c r="D1360" s="1" t="s">
        <v>120</v>
      </c>
      <c r="G1360" s="1" t="s">
        <v>25</v>
      </c>
      <c r="I1360" s="1" t="s">
        <v>2548</v>
      </c>
      <c r="K1360" s="1" t="s">
        <v>2527</v>
      </c>
      <c r="L1360" s="1" t="s">
        <v>2527</v>
      </c>
      <c r="N1360" s="1" t="s">
        <v>32</v>
      </c>
      <c r="R1360" s="1" t="s">
        <v>81</v>
      </c>
      <c r="S1360" s="1" t="s">
        <v>2527</v>
      </c>
      <c r="V1360" s="1" t="s">
        <v>39</v>
      </c>
    </row>
    <row r="1361" spans="1:22" x14ac:dyDescent="0.2">
      <c r="A1361" s="7">
        <v>0</v>
      </c>
      <c r="B1361" s="1" t="s">
        <v>20</v>
      </c>
      <c r="D1361" s="1" t="s">
        <v>120</v>
      </c>
      <c r="G1361" s="1" t="s">
        <v>25</v>
      </c>
      <c r="I1361" s="1" t="s">
        <v>2549</v>
      </c>
      <c r="K1361" s="1" t="s">
        <v>2527</v>
      </c>
      <c r="L1361" s="1" t="s">
        <v>2527</v>
      </c>
      <c r="N1361" s="1" t="s">
        <v>32</v>
      </c>
      <c r="R1361" s="1" t="s">
        <v>81</v>
      </c>
      <c r="S1361" s="1" t="s">
        <v>2527</v>
      </c>
      <c r="V1361" s="1" t="s">
        <v>39</v>
      </c>
    </row>
    <row r="1362" spans="1:22" x14ac:dyDescent="0.2">
      <c r="A1362" s="7">
        <v>121.75</v>
      </c>
      <c r="B1362" s="1" t="s">
        <v>20</v>
      </c>
      <c r="C1362" s="1" t="s">
        <v>21</v>
      </c>
      <c r="D1362" s="1" t="s">
        <v>120</v>
      </c>
      <c r="E1362" s="1" t="s">
        <v>23</v>
      </c>
      <c r="F1362" s="1" t="s">
        <v>2324</v>
      </c>
      <c r="G1362" s="1" t="s">
        <v>25</v>
      </c>
      <c r="I1362" s="1" t="s">
        <v>2550</v>
      </c>
      <c r="J1362" s="1" t="s">
        <v>28</v>
      </c>
      <c r="K1362" s="1" t="s">
        <v>2527</v>
      </c>
      <c r="L1362" s="1" t="s">
        <v>2007</v>
      </c>
      <c r="M1362" s="1" t="s">
        <v>2551</v>
      </c>
      <c r="N1362" s="1" t="s">
        <v>1091</v>
      </c>
      <c r="O1362" s="1" t="s">
        <v>33</v>
      </c>
      <c r="P1362" s="1" t="s">
        <v>124</v>
      </c>
      <c r="Q1362" s="1" t="s">
        <v>35</v>
      </c>
      <c r="R1362" s="1" t="s">
        <v>36</v>
      </c>
      <c r="S1362" s="1" t="s">
        <v>2527</v>
      </c>
      <c r="T1362" s="1" t="s">
        <v>37</v>
      </c>
      <c r="U1362" s="1" t="s">
        <v>38</v>
      </c>
      <c r="V1362" s="1" t="s">
        <v>39</v>
      </c>
    </row>
    <row r="1363" spans="1:22" x14ac:dyDescent="0.2">
      <c r="A1363" s="7">
        <v>121.75</v>
      </c>
      <c r="B1363" s="1" t="s">
        <v>20</v>
      </c>
      <c r="C1363" s="1" t="s">
        <v>21</v>
      </c>
      <c r="D1363" s="1" t="s">
        <v>120</v>
      </c>
      <c r="E1363" s="1" t="s">
        <v>23</v>
      </c>
      <c r="F1363" s="1" t="s">
        <v>2324</v>
      </c>
      <c r="G1363" s="1" t="s">
        <v>25</v>
      </c>
      <c r="I1363" s="1" t="s">
        <v>2552</v>
      </c>
      <c r="J1363" s="1" t="s">
        <v>28</v>
      </c>
      <c r="K1363" s="1" t="s">
        <v>2527</v>
      </c>
      <c r="L1363" s="1" t="s">
        <v>2007</v>
      </c>
      <c r="M1363" s="1" t="s">
        <v>2553</v>
      </c>
      <c r="N1363" s="1" t="s">
        <v>1091</v>
      </c>
      <c r="O1363" s="1" t="s">
        <v>33</v>
      </c>
      <c r="P1363" s="1" t="s">
        <v>124</v>
      </c>
      <c r="Q1363" s="1" t="s">
        <v>35</v>
      </c>
      <c r="R1363" s="1" t="s">
        <v>36</v>
      </c>
      <c r="S1363" s="1" t="s">
        <v>2527</v>
      </c>
      <c r="T1363" s="1" t="s">
        <v>37</v>
      </c>
      <c r="U1363" s="1" t="s">
        <v>38</v>
      </c>
      <c r="V1363" s="1" t="s">
        <v>39</v>
      </c>
    </row>
    <row r="1364" spans="1:22" x14ac:dyDescent="0.2">
      <c r="A1364" s="7">
        <v>1070</v>
      </c>
      <c r="B1364" s="1" t="s">
        <v>20</v>
      </c>
      <c r="C1364" s="1" t="s">
        <v>1362</v>
      </c>
      <c r="D1364" s="1" t="s">
        <v>2554</v>
      </c>
      <c r="E1364" s="1" t="s">
        <v>1363</v>
      </c>
      <c r="F1364" s="1" t="s">
        <v>2007</v>
      </c>
      <c r="G1364" s="1" t="s">
        <v>25</v>
      </c>
      <c r="I1364" s="1" t="s">
        <v>2555</v>
      </c>
      <c r="J1364" s="1" t="s">
        <v>28</v>
      </c>
      <c r="K1364" s="1" t="s">
        <v>2527</v>
      </c>
      <c r="L1364" s="1" t="s">
        <v>2324</v>
      </c>
      <c r="M1364" s="1" t="s">
        <v>2556</v>
      </c>
      <c r="N1364" s="1" t="s">
        <v>32</v>
      </c>
      <c r="P1364" s="1" t="s">
        <v>1367</v>
      </c>
      <c r="R1364" s="1" t="s">
        <v>36</v>
      </c>
      <c r="S1364" s="1" t="s">
        <v>2527</v>
      </c>
      <c r="T1364" s="1" t="s">
        <v>1368</v>
      </c>
      <c r="U1364" s="1" t="s">
        <v>3322</v>
      </c>
      <c r="V1364" s="1" t="s">
        <v>39</v>
      </c>
    </row>
    <row r="1365" spans="1:22" x14ac:dyDescent="0.2">
      <c r="A1365" s="7">
        <v>1070</v>
      </c>
      <c r="B1365" s="1" t="s">
        <v>20</v>
      </c>
      <c r="C1365" s="1" t="s">
        <v>1362</v>
      </c>
      <c r="D1365" s="1" t="s">
        <v>2554</v>
      </c>
      <c r="E1365" s="1" t="s">
        <v>1363</v>
      </c>
      <c r="F1365" s="1" t="s">
        <v>2007</v>
      </c>
      <c r="G1365" s="1" t="s">
        <v>25</v>
      </c>
      <c r="I1365" s="1" t="s">
        <v>2557</v>
      </c>
      <c r="J1365" s="1" t="s">
        <v>28</v>
      </c>
      <c r="K1365" s="1" t="s">
        <v>2527</v>
      </c>
      <c r="L1365" s="1" t="s">
        <v>2324</v>
      </c>
      <c r="M1365" s="1" t="s">
        <v>2558</v>
      </c>
      <c r="N1365" s="1" t="s">
        <v>32</v>
      </c>
      <c r="P1365" s="1" t="s">
        <v>1367</v>
      </c>
      <c r="R1365" s="1" t="s">
        <v>81</v>
      </c>
      <c r="S1365" s="1" t="s">
        <v>2527</v>
      </c>
      <c r="T1365" s="1" t="s">
        <v>1368</v>
      </c>
      <c r="U1365" s="1" t="s">
        <v>3322</v>
      </c>
      <c r="V1365" s="1" t="s">
        <v>39</v>
      </c>
    </row>
    <row r="1366" spans="1:22" x14ac:dyDescent="0.2">
      <c r="A1366" s="7">
        <v>1010</v>
      </c>
      <c r="B1366" s="1" t="s">
        <v>20</v>
      </c>
      <c r="C1366" s="1" t="s">
        <v>2559</v>
      </c>
      <c r="D1366" s="1" t="s">
        <v>120</v>
      </c>
      <c r="G1366" s="1" t="s">
        <v>25</v>
      </c>
      <c r="I1366" s="1" t="s">
        <v>2560</v>
      </c>
      <c r="J1366" s="1" t="s">
        <v>28</v>
      </c>
      <c r="K1366" s="1" t="s">
        <v>2527</v>
      </c>
      <c r="L1366" s="1" t="s">
        <v>2007</v>
      </c>
      <c r="M1366" s="1" t="s">
        <v>2561</v>
      </c>
      <c r="N1366" s="1" t="s">
        <v>32</v>
      </c>
      <c r="O1366" s="1" t="s">
        <v>33</v>
      </c>
      <c r="P1366" s="1" t="s">
        <v>124</v>
      </c>
      <c r="R1366" s="1" t="s">
        <v>81</v>
      </c>
      <c r="S1366" s="1" t="s">
        <v>2527</v>
      </c>
      <c r="T1366" s="1" t="s">
        <v>2562</v>
      </c>
      <c r="U1366" s="1" t="s">
        <v>2563</v>
      </c>
      <c r="V1366" s="1" t="s">
        <v>39</v>
      </c>
    </row>
    <row r="1367" spans="1:22" x14ac:dyDescent="0.2">
      <c r="A1367" s="7">
        <v>1010</v>
      </c>
      <c r="B1367" s="1" t="s">
        <v>20</v>
      </c>
      <c r="C1367" s="1" t="s">
        <v>1362</v>
      </c>
      <c r="D1367" s="1" t="s">
        <v>2538</v>
      </c>
      <c r="E1367" s="1" t="s">
        <v>1363</v>
      </c>
      <c r="F1367" s="1" t="s">
        <v>2007</v>
      </c>
      <c r="G1367" s="1" t="s">
        <v>25</v>
      </c>
      <c r="I1367" s="1" t="s">
        <v>2564</v>
      </c>
      <c r="J1367" s="1" t="s">
        <v>28</v>
      </c>
      <c r="K1367" s="1" t="s">
        <v>2527</v>
      </c>
      <c r="L1367" s="1" t="s">
        <v>2324</v>
      </c>
      <c r="M1367" s="1" t="s">
        <v>2565</v>
      </c>
      <c r="N1367" s="1" t="s">
        <v>32</v>
      </c>
      <c r="P1367" s="1" t="s">
        <v>1367</v>
      </c>
      <c r="R1367" s="1" t="s">
        <v>81</v>
      </c>
      <c r="S1367" s="1" t="s">
        <v>2527</v>
      </c>
      <c r="T1367" s="1" t="s">
        <v>1368</v>
      </c>
      <c r="U1367" s="1" t="s">
        <v>3322</v>
      </c>
      <c r="V1367" s="1" t="s">
        <v>39</v>
      </c>
    </row>
    <row r="1368" spans="1:22" x14ac:dyDescent="0.2">
      <c r="A1368" s="7">
        <v>470</v>
      </c>
      <c r="B1368" s="1" t="s">
        <v>20</v>
      </c>
      <c r="C1368" s="1" t="s">
        <v>1362</v>
      </c>
      <c r="D1368" s="1" t="s">
        <v>1474</v>
      </c>
      <c r="E1368" s="1" t="s">
        <v>1363</v>
      </c>
      <c r="F1368" s="1" t="s">
        <v>2007</v>
      </c>
      <c r="G1368" s="1" t="s">
        <v>25</v>
      </c>
      <c r="I1368" s="1" t="s">
        <v>2566</v>
      </c>
      <c r="J1368" s="1" t="s">
        <v>28</v>
      </c>
      <c r="K1368" s="1" t="s">
        <v>2527</v>
      </c>
      <c r="L1368" s="1" t="s">
        <v>2324</v>
      </c>
      <c r="M1368" s="1" t="s">
        <v>2567</v>
      </c>
      <c r="N1368" s="1" t="s">
        <v>32</v>
      </c>
      <c r="P1368" s="1" t="s">
        <v>1367</v>
      </c>
      <c r="R1368" s="1" t="s">
        <v>36</v>
      </c>
      <c r="S1368" s="1" t="s">
        <v>2527</v>
      </c>
      <c r="T1368" s="1" t="s">
        <v>1368</v>
      </c>
      <c r="U1368" s="1" t="s">
        <v>3322</v>
      </c>
      <c r="V1368" s="1" t="s">
        <v>39</v>
      </c>
    </row>
    <row r="1369" spans="1:22" x14ac:dyDescent="0.2">
      <c r="A1369" s="7">
        <v>470</v>
      </c>
      <c r="B1369" s="1" t="s">
        <v>20</v>
      </c>
      <c r="C1369" s="1" t="s">
        <v>1362</v>
      </c>
      <c r="D1369" s="1" t="s">
        <v>1474</v>
      </c>
      <c r="E1369" s="1" t="s">
        <v>1363</v>
      </c>
      <c r="F1369" s="1" t="s">
        <v>2007</v>
      </c>
      <c r="G1369" s="1" t="s">
        <v>25</v>
      </c>
      <c r="I1369" s="1" t="s">
        <v>2568</v>
      </c>
      <c r="J1369" s="1" t="s">
        <v>28</v>
      </c>
      <c r="K1369" s="1" t="s">
        <v>2527</v>
      </c>
      <c r="L1369" s="1" t="s">
        <v>2324</v>
      </c>
      <c r="M1369" s="1" t="s">
        <v>2569</v>
      </c>
      <c r="N1369" s="1" t="s">
        <v>32</v>
      </c>
      <c r="P1369" s="1" t="s">
        <v>1367</v>
      </c>
      <c r="R1369" s="1" t="s">
        <v>193</v>
      </c>
      <c r="S1369" s="1" t="s">
        <v>2527</v>
      </c>
      <c r="T1369" s="1" t="s">
        <v>1368</v>
      </c>
      <c r="U1369" s="1" t="s">
        <v>3322</v>
      </c>
      <c r="V1369" s="1" t="s">
        <v>39</v>
      </c>
    </row>
    <row r="1370" spans="1:22" x14ac:dyDescent="0.2">
      <c r="A1370" s="7">
        <v>470</v>
      </c>
      <c r="B1370" s="1" t="s">
        <v>20</v>
      </c>
      <c r="C1370" s="1" t="s">
        <v>1362</v>
      </c>
      <c r="D1370" s="1" t="s">
        <v>1474</v>
      </c>
      <c r="E1370" s="1" t="s">
        <v>1363</v>
      </c>
      <c r="F1370" s="1" t="s">
        <v>2007</v>
      </c>
      <c r="G1370" s="1" t="s">
        <v>25</v>
      </c>
      <c r="I1370" s="1" t="s">
        <v>2570</v>
      </c>
      <c r="J1370" s="1" t="s">
        <v>28</v>
      </c>
      <c r="K1370" s="1" t="s">
        <v>2527</v>
      </c>
      <c r="L1370" s="1" t="s">
        <v>2324</v>
      </c>
      <c r="M1370" s="1" t="s">
        <v>2571</v>
      </c>
      <c r="N1370" s="1" t="s">
        <v>32</v>
      </c>
      <c r="P1370" s="1" t="s">
        <v>1367</v>
      </c>
      <c r="R1370" s="1" t="s">
        <v>36</v>
      </c>
      <c r="S1370" s="1" t="s">
        <v>2527</v>
      </c>
      <c r="T1370" s="1" t="s">
        <v>1368</v>
      </c>
      <c r="U1370" s="1" t="s">
        <v>3322</v>
      </c>
      <c r="V1370" s="1" t="s">
        <v>39</v>
      </c>
    </row>
    <row r="1371" spans="1:22" x14ac:dyDescent="0.2">
      <c r="A1371" s="7">
        <v>0</v>
      </c>
      <c r="B1371" s="1" t="s">
        <v>20</v>
      </c>
      <c r="C1371" s="1" t="s">
        <v>1362</v>
      </c>
      <c r="D1371" s="1" t="s">
        <v>120</v>
      </c>
      <c r="E1371" s="1" t="s">
        <v>1363</v>
      </c>
      <c r="F1371" s="1" t="s">
        <v>2007</v>
      </c>
      <c r="G1371" s="1" t="s">
        <v>25</v>
      </c>
      <c r="I1371" s="1" t="s">
        <v>2572</v>
      </c>
      <c r="K1371" s="1" t="s">
        <v>2527</v>
      </c>
      <c r="L1371" s="1" t="s">
        <v>2324</v>
      </c>
      <c r="N1371" s="1" t="s">
        <v>32</v>
      </c>
      <c r="P1371" s="1" t="s">
        <v>1367</v>
      </c>
      <c r="R1371" s="1" t="s">
        <v>81</v>
      </c>
      <c r="S1371" s="1" t="s">
        <v>2527</v>
      </c>
      <c r="T1371" s="1" t="s">
        <v>1368</v>
      </c>
      <c r="U1371" s="1" t="s">
        <v>3322</v>
      </c>
      <c r="V1371" s="1" t="s">
        <v>39</v>
      </c>
    </row>
    <row r="1372" spans="1:22" x14ac:dyDescent="0.2">
      <c r="A1372" s="7">
        <v>100</v>
      </c>
      <c r="B1372" s="1" t="s">
        <v>20</v>
      </c>
      <c r="C1372" s="1" t="s">
        <v>2201</v>
      </c>
      <c r="D1372" s="1" t="s">
        <v>43</v>
      </c>
      <c r="E1372" s="1" t="s">
        <v>2202</v>
      </c>
      <c r="F1372" s="1" t="s">
        <v>1870</v>
      </c>
      <c r="G1372" s="1" t="s">
        <v>25</v>
      </c>
      <c r="I1372" s="1" t="s">
        <v>2573</v>
      </c>
      <c r="J1372" s="1" t="s">
        <v>28</v>
      </c>
      <c r="K1372" s="1" t="s">
        <v>2527</v>
      </c>
      <c r="L1372" s="1" t="s">
        <v>2007</v>
      </c>
      <c r="M1372" s="1" t="s">
        <v>2574</v>
      </c>
      <c r="N1372" s="1" t="s">
        <v>32</v>
      </c>
      <c r="O1372" s="1" t="s">
        <v>33</v>
      </c>
      <c r="P1372" s="1" t="s">
        <v>124</v>
      </c>
      <c r="R1372" s="1" t="s">
        <v>81</v>
      </c>
      <c r="S1372" s="1" t="s">
        <v>2527</v>
      </c>
      <c r="T1372" s="1" t="s">
        <v>2205</v>
      </c>
      <c r="U1372" s="1" t="s">
        <v>2206</v>
      </c>
      <c r="V1372" s="1" t="s">
        <v>39</v>
      </c>
    </row>
    <row r="1373" spans="1:22" x14ac:dyDescent="0.2">
      <c r="A1373" s="7">
        <v>100</v>
      </c>
      <c r="B1373" s="1" t="s">
        <v>20</v>
      </c>
      <c r="C1373" s="1" t="s">
        <v>1362</v>
      </c>
      <c r="D1373" s="1" t="s">
        <v>43</v>
      </c>
      <c r="E1373" s="1" t="s">
        <v>1363</v>
      </c>
      <c r="F1373" s="1" t="s">
        <v>2007</v>
      </c>
      <c r="G1373" s="1" t="s">
        <v>25</v>
      </c>
      <c r="I1373" s="1" t="s">
        <v>2575</v>
      </c>
      <c r="J1373" s="1" t="s">
        <v>28</v>
      </c>
      <c r="K1373" s="1" t="s">
        <v>2527</v>
      </c>
      <c r="L1373" s="1" t="s">
        <v>2324</v>
      </c>
      <c r="M1373" s="1" t="s">
        <v>2576</v>
      </c>
      <c r="N1373" s="1" t="s">
        <v>32</v>
      </c>
      <c r="P1373" s="1" t="s">
        <v>1367</v>
      </c>
      <c r="R1373" s="1" t="s">
        <v>81</v>
      </c>
      <c r="S1373" s="1" t="s">
        <v>2527</v>
      </c>
      <c r="T1373" s="1" t="s">
        <v>1368</v>
      </c>
      <c r="U1373" s="1" t="s">
        <v>3322</v>
      </c>
      <c r="V1373" s="1" t="s">
        <v>39</v>
      </c>
    </row>
    <row r="1374" spans="1:22" x14ac:dyDescent="0.2">
      <c r="A1374" s="7">
        <v>100</v>
      </c>
      <c r="B1374" s="1" t="s">
        <v>20</v>
      </c>
      <c r="C1374" s="1" t="s">
        <v>1362</v>
      </c>
      <c r="D1374" s="1" t="s">
        <v>43</v>
      </c>
      <c r="E1374" s="1" t="s">
        <v>1363</v>
      </c>
      <c r="F1374" s="1" t="s">
        <v>2007</v>
      </c>
      <c r="G1374" s="1" t="s">
        <v>25</v>
      </c>
      <c r="I1374" s="1" t="s">
        <v>2577</v>
      </c>
      <c r="J1374" s="1" t="s">
        <v>28</v>
      </c>
      <c r="K1374" s="1" t="s">
        <v>2527</v>
      </c>
      <c r="L1374" s="1" t="s">
        <v>2324</v>
      </c>
      <c r="M1374" s="1" t="s">
        <v>2578</v>
      </c>
      <c r="N1374" s="1" t="s">
        <v>32</v>
      </c>
      <c r="P1374" s="1" t="s">
        <v>1367</v>
      </c>
      <c r="R1374" s="1" t="s">
        <v>36</v>
      </c>
      <c r="S1374" s="1" t="s">
        <v>175</v>
      </c>
      <c r="T1374" s="1" t="s">
        <v>1368</v>
      </c>
      <c r="U1374" s="1" t="s">
        <v>3322</v>
      </c>
      <c r="V1374" s="1" t="s">
        <v>39</v>
      </c>
    </row>
    <row r="1375" spans="1:22" x14ac:dyDescent="0.2">
      <c r="A1375" s="7">
        <v>100</v>
      </c>
      <c r="B1375" s="1" t="s">
        <v>20</v>
      </c>
      <c r="C1375" s="1" t="s">
        <v>1362</v>
      </c>
      <c r="D1375" s="1" t="s">
        <v>43</v>
      </c>
      <c r="E1375" s="1" t="s">
        <v>1363</v>
      </c>
      <c r="F1375" s="1" t="s">
        <v>2007</v>
      </c>
      <c r="G1375" s="1" t="s">
        <v>25</v>
      </c>
      <c r="I1375" s="1" t="s">
        <v>2579</v>
      </c>
      <c r="J1375" s="1" t="s">
        <v>28</v>
      </c>
      <c r="K1375" s="1" t="s">
        <v>2527</v>
      </c>
      <c r="L1375" s="1" t="s">
        <v>2324</v>
      </c>
      <c r="M1375" s="1" t="s">
        <v>2580</v>
      </c>
      <c r="N1375" s="1" t="s">
        <v>32</v>
      </c>
      <c r="P1375" s="1" t="s">
        <v>1367</v>
      </c>
      <c r="R1375" s="1" t="s">
        <v>81</v>
      </c>
      <c r="S1375" s="1" t="s">
        <v>2527</v>
      </c>
      <c r="T1375" s="1" t="s">
        <v>1368</v>
      </c>
      <c r="U1375" s="1" t="s">
        <v>3322</v>
      </c>
      <c r="V1375" s="1" t="s">
        <v>39</v>
      </c>
    </row>
    <row r="1376" spans="1:22" x14ac:dyDescent="0.2">
      <c r="A1376" s="7">
        <v>121.75</v>
      </c>
      <c r="B1376" s="1" t="s">
        <v>20</v>
      </c>
      <c r="C1376" s="1" t="s">
        <v>21</v>
      </c>
      <c r="D1376" s="1" t="s">
        <v>120</v>
      </c>
      <c r="E1376" s="1" t="s">
        <v>23</v>
      </c>
      <c r="F1376" s="1" t="s">
        <v>2324</v>
      </c>
      <c r="G1376" s="1" t="s">
        <v>25</v>
      </c>
      <c r="I1376" s="1" t="s">
        <v>2581</v>
      </c>
      <c r="J1376" s="1" t="s">
        <v>28</v>
      </c>
      <c r="K1376" s="1" t="s">
        <v>2527</v>
      </c>
      <c r="L1376" s="1" t="s">
        <v>2007</v>
      </c>
      <c r="M1376" s="1" t="s">
        <v>2582</v>
      </c>
      <c r="N1376" s="1" t="s">
        <v>1091</v>
      </c>
      <c r="O1376" s="1" t="s">
        <v>33</v>
      </c>
      <c r="P1376" s="1" t="s">
        <v>124</v>
      </c>
      <c r="Q1376" s="1" t="s">
        <v>35</v>
      </c>
      <c r="R1376" s="1" t="s">
        <v>36</v>
      </c>
      <c r="S1376" s="1" t="s">
        <v>2527</v>
      </c>
      <c r="T1376" s="1" t="s">
        <v>37</v>
      </c>
      <c r="U1376" s="1" t="s">
        <v>38</v>
      </c>
      <c r="V1376" s="1" t="s">
        <v>39</v>
      </c>
    </row>
    <row r="1377" spans="1:22" x14ac:dyDescent="0.2">
      <c r="A1377" s="7">
        <v>121.75</v>
      </c>
      <c r="B1377" s="1" t="s">
        <v>20</v>
      </c>
      <c r="C1377" s="1" t="s">
        <v>21</v>
      </c>
      <c r="D1377" s="1" t="s">
        <v>120</v>
      </c>
      <c r="E1377" s="1" t="s">
        <v>23</v>
      </c>
      <c r="F1377" s="1" t="s">
        <v>2583</v>
      </c>
      <c r="G1377" s="1" t="s">
        <v>25</v>
      </c>
      <c r="I1377" s="1" t="s">
        <v>2584</v>
      </c>
      <c r="J1377" s="1" t="s">
        <v>28</v>
      </c>
      <c r="K1377" s="1" t="s">
        <v>2585</v>
      </c>
      <c r="L1377" s="1" t="s">
        <v>2012</v>
      </c>
      <c r="M1377" s="1" t="s">
        <v>2586</v>
      </c>
      <c r="N1377" s="1" t="s">
        <v>1091</v>
      </c>
      <c r="O1377" s="1" t="s">
        <v>33</v>
      </c>
      <c r="P1377" s="1" t="s">
        <v>124</v>
      </c>
      <c r="Q1377" s="1" t="s">
        <v>35</v>
      </c>
      <c r="R1377" s="1" t="s">
        <v>36</v>
      </c>
      <c r="S1377" s="1" t="s">
        <v>2585</v>
      </c>
      <c r="T1377" s="1" t="s">
        <v>37</v>
      </c>
      <c r="U1377" s="1" t="s">
        <v>38</v>
      </c>
      <c r="V1377" s="1" t="s">
        <v>39</v>
      </c>
    </row>
    <row r="1378" spans="1:22" x14ac:dyDescent="0.2">
      <c r="A1378" s="7">
        <v>121.75</v>
      </c>
      <c r="B1378" s="1" t="s">
        <v>20</v>
      </c>
      <c r="C1378" s="1" t="s">
        <v>21</v>
      </c>
      <c r="D1378" s="1" t="s">
        <v>120</v>
      </c>
      <c r="E1378" s="1" t="s">
        <v>23</v>
      </c>
      <c r="F1378" s="1" t="s">
        <v>2583</v>
      </c>
      <c r="G1378" s="1" t="s">
        <v>25</v>
      </c>
      <c r="I1378" s="1" t="s">
        <v>2587</v>
      </c>
      <c r="J1378" s="1" t="s">
        <v>28</v>
      </c>
      <c r="K1378" s="1" t="s">
        <v>2585</v>
      </c>
      <c r="L1378" s="1" t="s">
        <v>2012</v>
      </c>
      <c r="M1378" s="1" t="s">
        <v>2588</v>
      </c>
      <c r="N1378" s="1" t="s">
        <v>1091</v>
      </c>
      <c r="O1378" s="1" t="s">
        <v>33</v>
      </c>
      <c r="P1378" s="1" t="s">
        <v>124</v>
      </c>
      <c r="Q1378" s="1" t="s">
        <v>35</v>
      </c>
      <c r="R1378" s="1" t="s">
        <v>36</v>
      </c>
      <c r="S1378" s="1" t="s">
        <v>2585</v>
      </c>
      <c r="T1378" s="1" t="s">
        <v>37</v>
      </c>
      <c r="U1378" s="1" t="s">
        <v>38</v>
      </c>
      <c r="V1378" s="1" t="s">
        <v>39</v>
      </c>
    </row>
    <row r="1379" spans="1:22" x14ac:dyDescent="0.2">
      <c r="A1379" s="7">
        <v>121.75</v>
      </c>
      <c r="B1379" s="1" t="s">
        <v>20</v>
      </c>
      <c r="C1379" s="1" t="s">
        <v>21</v>
      </c>
      <c r="D1379" s="1" t="s">
        <v>120</v>
      </c>
      <c r="E1379" s="1" t="s">
        <v>23</v>
      </c>
      <c r="F1379" s="1" t="s">
        <v>2583</v>
      </c>
      <c r="G1379" s="1" t="s">
        <v>25</v>
      </c>
      <c r="I1379" s="1" t="s">
        <v>2589</v>
      </c>
      <c r="J1379" s="1" t="s">
        <v>28</v>
      </c>
      <c r="K1379" s="1" t="s">
        <v>2585</v>
      </c>
      <c r="L1379" s="1" t="s">
        <v>2012</v>
      </c>
      <c r="M1379" s="1" t="s">
        <v>2590</v>
      </c>
      <c r="N1379" s="1" t="s">
        <v>1091</v>
      </c>
      <c r="O1379" s="1" t="s">
        <v>33</v>
      </c>
      <c r="P1379" s="1" t="s">
        <v>124</v>
      </c>
      <c r="Q1379" s="1" t="s">
        <v>35</v>
      </c>
      <c r="R1379" s="1" t="s">
        <v>36</v>
      </c>
      <c r="S1379" s="1" t="s">
        <v>2585</v>
      </c>
      <c r="T1379" s="1" t="s">
        <v>37</v>
      </c>
      <c r="U1379" s="1" t="s">
        <v>38</v>
      </c>
      <c r="V1379" s="1" t="s">
        <v>39</v>
      </c>
    </row>
    <row r="1380" spans="1:22" x14ac:dyDescent="0.2">
      <c r="A1380" s="7">
        <v>100</v>
      </c>
      <c r="B1380" s="1" t="s">
        <v>20</v>
      </c>
      <c r="C1380" s="1" t="s">
        <v>1362</v>
      </c>
      <c r="D1380" s="1" t="s">
        <v>43</v>
      </c>
      <c r="E1380" s="1" t="s">
        <v>1363</v>
      </c>
      <c r="F1380" s="1" t="s">
        <v>2012</v>
      </c>
      <c r="G1380" s="1" t="s">
        <v>25</v>
      </c>
      <c r="I1380" s="1" t="s">
        <v>2591</v>
      </c>
      <c r="J1380" s="1" t="s">
        <v>28</v>
      </c>
      <c r="K1380" s="1" t="s">
        <v>2585</v>
      </c>
      <c r="L1380" s="1" t="s">
        <v>2583</v>
      </c>
      <c r="M1380" s="1" t="s">
        <v>2592</v>
      </c>
      <c r="N1380" s="1" t="s">
        <v>46</v>
      </c>
      <c r="P1380" s="1" t="s">
        <v>1367</v>
      </c>
      <c r="R1380" s="1" t="s">
        <v>81</v>
      </c>
      <c r="S1380" s="1" t="s">
        <v>2585</v>
      </c>
      <c r="T1380" s="1" t="s">
        <v>1368</v>
      </c>
      <c r="U1380" s="1" t="s">
        <v>3322</v>
      </c>
      <c r="V1380" s="1" t="s">
        <v>39</v>
      </c>
    </row>
    <row r="1381" spans="1:22" x14ac:dyDescent="0.2">
      <c r="A1381" s="7">
        <v>0</v>
      </c>
      <c r="B1381" s="1" t="s">
        <v>20</v>
      </c>
      <c r="D1381" s="1" t="s">
        <v>120</v>
      </c>
      <c r="G1381" s="1" t="s">
        <v>25</v>
      </c>
      <c r="I1381" s="1" t="s">
        <v>2593</v>
      </c>
      <c r="K1381" s="1" t="s">
        <v>2585</v>
      </c>
      <c r="L1381" s="1" t="s">
        <v>2585</v>
      </c>
      <c r="N1381" s="1" t="s">
        <v>32</v>
      </c>
      <c r="R1381" s="1" t="s">
        <v>81</v>
      </c>
      <c r="S1381" s="1" t="s">
        <v>2585</v>
      </c>
      <c r="V1381" s="1" t="s">
        <v>39</v>
      </c>
    </row>
    <row r="1382" spans="1:22" x14ac:dyDescent="0.2">
      <c r="A1382" s="7">
        <v>0</v>
      </c>
      <c r="B1382" s="1" t="s">
        <v>20</v>
      </c>
      <c r="D1382" s="1" t="s">
        <v>120</v>
      </c>
      <c r="G1382" s="1" t="s">
        <v>25</v>
      </c>
      <c r="I1382" s="1" t="s">
        <v>2594</v>
      </c>
      <c r="K1382" s="1" t="s">
        <v>2585</v>
      </c>
      <c r="L1382" s="1" t="s">
        <v>2585</v>
      </c>
      <c r="N1382" s="1" t="s">
        <v>32</v>
      </c>
      <c r="R1382" s="1" t="s">
        <v>81</v>
      </c>
      <c r="S1382" s="1" t="s">
        <v>2585</v>
      </c>
      <c r="V1382" s="1" t="s">
        <v>39</v>
      </c>
    </row>
    <row r="1383" spans="1:22" x14ac:dyDescent="0.2">
      <c r="A1383" s="7">
        <v>0</v>
      </c>
      <c r="B1383" s="1" t="s">
        <v>20</v>
      </c>
      <c r="D1383" s="1" t="s">
        <v>120</v>
      </c>
      <c r="G1383" s="1" t="s">
        <v>25</v>
      </c>
      <c r="I1383" s="1" t="s">
        <v>2595</v>
      </c>
      <c r="K1383" s="1" t="s">
        <v>2585</v>
      </c>
      <c r="L1383" s="1" t="s">
        <v>2585</v>
      </c>
      <c r="N1383" s="1" t="s">
        <v>32</v>
      </c>
      <c r="R1383" s="1" t="s">
        <v>81</v>
      </c>
      <c r="S1383" s="1" t="s">
        <v>2585</v>
      </c>
      <c r="V1383" s="1" t="s">
        <v>39</v>
      </c>
    </row>
    <row r="1384" spans="1:22" x14ac:dyDescent="0.2">
      <c r="A1384" s="7">
        <v>0</v>
      </c>
      <c r="B1384" s="1" t="s">
        <v>20</v>
      </c>
      <c r="D1384" s="1" t="s">
        <v>120</v>
      </c>
      <c r="G1384" s="1" t="s">
        <v>25</v>
      </c>
      <c r="I1384" s="1" t="s">
        <v>2596</v>
      </c>
      <c r="K1384" s="1" t="s">
        <v>2585</v>
      </c>
      <c r="L1384" s="1" t="s">
        <v>2585</v>
      </c>
      <c r="N1384" s="1" t="s">
        <v>32</v>
      </c>
      <c r="R1384" s="1" t="s">
        <v>81</v>
      </c>
      <c r="S1384" s="1" t="s">
        <v>2585</v>
      </c>
      <c r="V1384" s="1" t="s">
        <v>39</v>
      </c>
    </row>
    <row r="1385" spans="1:22" x14ac:dyDescent="0.2">
      <c r="A1385" s="7">
        <v>0</v>
      </c>
      <c r="B1385" s="1" t="s">
        <v>20</v>
      </c>
      <c r="D1385" s="1" t="s">
        <v>120</v>
      </c>
      <c r="G1385" s="1" t="s">
        <v>25</v>
      </c>
      <c r="I1385" s="1" t="s">
        <v>2597</v>
      </c>
      <c r="K1385" s="1" t="s">
        <v>2585</v>
      </c>
      <c r="L1385" s="1" t="s">
        <v>2585</v>
      </c>
      <c r="N1385" s="1" t="s">
        <v>32</v>
      </c>
      <c r="R1385" s="1" t="s">
        <v>81</v>
      </c>
      <c r="S1385" s="1" t="s">
        <v>2585</v>
      </c>
      <c r="V1385" s="1" t="s">
        <v>39</v>
      </c>
    </row>
    <row r="1386" spans="1:22" x14ac:dyDescent="0.2">
      <c r="A1386" s="7">
        <v>0</v>
      </c>
      <c r="B1386" s="1" t="s">
        <v>20</v>
      </c>
      <c r="D1386" s="1" t="s">
        <v>120</v>
      </c>
      <c r="G1386" s="1" t="s">
        <v>25</v>
      </c>
      <c r="I1386" s="1" t="s">
        <v>2598</v>
      </c>
      <c r="K1386" s="1" t="s">
        <v>2585</v>
      </c>
      <c r="L1386" s="1" t="s">
        <v>2585</v>
      </c>
      <c r="N1386" s="1" t="s">
        <v>32</v>
      </c>
      <c r="R1386" s="1" t="s">
        <v>81</v>
      </c>
      <c r="S1386" s="1" t="s">
        <v>2585</v>
      </c>
      <c r="V1386" s="1" t="s">
        <v>39</v>
      </c>
    </row>
    <row r="1387" spans="1:22" x14ac:dyDescent="0.2">
      <c r="A1387" s="7">
        <v>0</v>
      </c>
      <c r="B1387" s="1" t="s">
        <v>20</v>
      </c>
      <c r="D1387" s="1" t="s">
        <v>120</v>
      </c>
      <c r="G1387" s="1" t="s">
        <v>25</v>
      </c>
      <c r="I1387" s="1" t="s">
        <v>2599</v>
      </c>
      <c r="K1387" s="1" t="s">
        <v>2585</v>
      </c>
      <c r="L1387" s="1" t="s">
        <v>2585</v>
      </c>
      <c r="N1387" s="1" t="s">
        <v>32</v>
      </c>
      <c r="R1387" s="1" t="s">
        <v>81</v>
      </c>
      <c r="S1387" s="1" t="s">
        <v>2585</v>
      </c>
      <c r="V1387" s="1" t="s">
        <v>39</v>
      </c>
    </row>
    <row r="1388" spans="1:22" x14ac:dyDescent="0.2">
      <c r="A1388" s="7">
        <v>0</v>
      </c>
      <c r="B1388" s="1" t="s">
        <v>20</v>
      </c>
      <c r="D1388" s="1" t="s">
        <v>120</v>
      </c>
      <c r="G1388" s="1" t="s">
        <v>25</v>
      </c>
      <c r="I1388" s="1" t="s">
        <v>2600</v>
      </c>
      <c r="K1388" s="1" t="s">
        <v>2585</v>
      </c>
      <c r="L1388" s="1" t="s">
        <v>2585</v>
      </c>
      <c r="N1388" s="1" t="s">
        <v>32</v>
      </c>
      <c r="R1388" s="1" t="s">
        <v>81</v>
      </c>
      <c r="S1388" s="1" t="s">
        <v>2585</v>
      </c>
      <c r="V1388" s="1" t="s">
        <v>39</v>
      </c>
    </row>
    <row r="1389" spans="1:22" x14ac:dyDescent="0.2">
      <c r="A1389" s="7">
        <v>0</v>
      </c>
      <c r="B1389" s="1" t="s">
        <v>20</v>
      </c>
      <c r="D1389" s="1" t="s">
        <v>120</v>
      </c>
      <c r="G1389" s="1" t="s">
        <v>25</v>
      </c>
      <c r="I1389" s="1" t="s">
        <v>2601</v>
      </c>
      <c r="K1389" s="1" t="s">
        <v>2585</v>
      </c>
      <c r="L1389" s="1" t="s">
        <v>2585</v>
      </c>
      <c r="N1389" s="1" t="s">
        <v>32</v>
      </c>
      <c r="R1389" s="1" t="s">
        <v>81</v>
      </c>
      <c r="S1389" s="1" t="s">
        <v>2585</v>
      </c>
      <c r="V1389" s="1" t="s">
        <v>39</v>
      </c>
    </row>
    <row r="1390" spans="1:22" x14ac:dyDescent="0.2">
      <c r="A1390" s="7">
        <v>0</v>
      </c>
      <c r="B1390" s="1" t="s">
        <v>20</v>
      </c>
      <c r="D1390" s="1" t="s">
        <v>120</v>
      </c>
      <c r="G1390" s="1" t="s">
        <v>25</v>
      </c>
      <c r="I1390" s="1" t="s">
        <v>2602</v>
      </c>
      <c r="K1390" s="1" t="s">
        <v>2585</v>
      </c>
      <c r="L1390" s="1" t="s">
        <v>2585</v>
      </c>
      <c r="N1390" s="1" t="s">
        <v>32</v>
      </c>
      <c r="R1390" s="1" t="s">
        <v>81</v>
      </c>
      <c r="S1390" s="1" t="s">
        <v>2585</v>
      </c>
      <c r="V1390" s="1" t="s">
        <v>39</v>
      </c>
    </row>
    <row r="1391" spans="1:22" x14ac:dyDescent="0.2">
      <c r="A1391" s="7">
        <v>121.75</v>
      </c>
      <c r="B1391" s="1" t="s">
        <v>20</v>
      </c>
      <c r="C1391" s="1" t="s">
        <v>1362</v>
      </c>
      <c r="D1391" s="1" t="s">
        <v>68</v>
      </c>
      <c r="E1391" s="1" t="s">
        <v>1363</v>
      </c>
      <c r="F1391" s="1" t="s">
        <v>2012</v>
      </c>
      <c r="G1391" s="1" t="s">
        <v>25</v>
      </c>
      <c r="I1391" s="1" t="s">
        <v>2603</v>
      </c>
      <c r="J1391" s="1" t="s">
        <v>28</v>
      </c>
      <c r="K1391" s="1" t="s">
        <v>2585</v>
      </c>
      <c r="L1391" s="1" t="s">
        <v>2583</v>
      </c>
      <c r="M1391" s="1" t="s">
        <v>2604</v>
      </c>
      <c r="N1391" s="1" t="s">
        <v>46</v>
      </c>
      <c r="P1391" s="1" t="s">
        <v>1367</v>
      </c>
      <c r="R1391" s="1" t="s">
        <v>36</v>
      </c>
      <c r="S1391" s="1" t="s">
        <v>2585</v>
      </c>
      <c r="T1391" s="1" t="s">
        <v>1368</v>
      </c>
      <c r="U1391" s="1" t="s">
        <v>3322</v>
      </c>
      <c r="V1391" s="1" t="s">
        <v>39</v>
      </c>
    </row>
    <row r="1392" spans="1:22" x14ac:dyDescent="0.2">
      <c r="A1392" s="7">
        <v>0</v>
      </c>
      <c r="B1392" s="1" t="s">
        <v>20</v>
      </c>
      <c r="D1392" s="1" t="s">
        <v>120</v>
      </c>
      <c r="G1392" s="1" t="s">
        <v>25</v>
      </c>
      <c r="I1392" s="1" t="s">
        <v>2605</v>
      </c>
      <c r="K1392" s="1" t="s">
        <v>2585</v>
      </c>
      <c r="L1392" s="1" t="s">
        <v>2585</v>
      </c>
      <c r="N1392" s="1" t="s">
        <v>1091</v>
      </c>
      <c r="R1392" s="1" t="s">
        <v>1516</v>
      </c>
      <c r="S1392" s="1" t="s">
        <v>2585</v>
      </c>
      <c r="V1392" s="1" t="s">
        <v>39</v>
      </c>
    </row>
    <row r="1393" spans="1:22" x14ac:dyDescent="0.2">
      <c r="A1393" s="7">
        <v>0</v>
      </c>
      <c r="B1393" s="1" t="s">
        <v>20</v>
      </c>
      <c r="C1393" s="1" t="s">
        <v>21</v>
      </c>
      <c r="D1393" s="1" t="s">
        <v>120</v>
      </c>
      <c r="G1393" s="1" t="s">
        <v>25</v>
      </c>
      <c r="I1393" s="1" t="s">
        <v>2606</v>
      </c>
      <c r="K1393" s="1" t="s">
        <v>2585</v>
      </c>
      <c r="L1393" s="1" t="s">
        <v>2012</v>
      </c>
      <c r="N1393" s="1" t="s">
        <v>1091</v>
      </c>
      <c r="O1393" s="1" t="s">
        <v>156</v>
      </c>
      <c r="P1393" s="1" t="s">
        <v>124</v>
      </c>
      <c r="R1393" s="1" t="s">
        <v>1516</v>
      </c>
      <c r="S1393" s="1" t="s">
        <v>2585</v>
      </c>
      <c r="T1393" s="1" t="s">
        <v>157</v>
      </c>
      <c r="U1393" s="1" t="s">
        <v>158</v>
      </c>
      <c r="V1393" s="1" t="s">
        <v>39</v>
      </c>
    </row>
    <row r="1394" spans="1:22" x14ac:dyDescent="0.2">
      <c r="A1394" s="7">
        <v>121.75</v>
      </c>
      <c r="B1394" s="1" t="s">
        <v>20</v>
      </c>
      <c r="C1394" s="1" t="s">
        <v>21</v>
      </c>
      <c r="D1394" s="1" t="s">
        <v>120</v>
      </c>
      <c r="E1394" s="1" t="s">
        <v>23</v>
      </c>
      <c r="F1394" s="1" t="s">
        <v>2583</v>
      </c>
      <c r="G1394" s="1" t="s">
        <v>25</v>
      </c>
      <c r="I1394" s="1" t="s">
        <v>2607</v>
      </c>
      <c r="J1394" s="1" t="s">
        <v>28</v>
      </c>
      <c r="K1394" s="1" t="s">
        <v>2585</v>
      </c>
      <c r="L1394" s="1" t="s">
        <v>2012</v>
      </c>
      <c r="M1394" s="1" t="s">
        <v>2608</v>
      </c>
      <c r="N1394" s="1" t="s">
        <v>1091</v>
      </c>
      <c r="O1394" s="1" t="s">
        <v>33</v>
      </c>
      <c r="P1394" s="1" t="s">
        <v>124</v>
      </c>
      <c r="Q1394" s="1" t="s">
        <v>35</v>
      </c>
      <c r="R1394" s="1" t="s">
        <v>36</v>
      </c>
      <c r="S1394" s="1" t="s">
        <v>2585</v>
      </c>
      <c r="T1394" s="1" t="s">
        <v>37</v>
      </c>
      <c r="U1394" s="1" t="s">
        <v>38</v>
      </c>
      <c r="V1394" s="1" t="s">
        <v>39</v>
      </c>
    </row>
    <row r="1395" spans="1:22" x14ac:dyDescent="0.2">
      <c r="A1395" s="7">
        <v>0</v>
      </c>
      <c r="B1395" s="1" t="s">
        <v>20</v>
      </c>
      <c r="C1395" s="1" t="s">
        <v>21</v>
      </c>
      <c r="D1395" s="1" t="s">
        <v>120</v>
      </c>
      <c r="G1395" s="1" t="s">
        <v>25</v>
      </c>
      <c r="I1395" s="1" t="s">
        <v>2609</v>
      </c>
      <c r="K1395" s="1" t="s">
        <v>2585</v>
      </c>
      <c r="L1395" s="1" t="s">
        <v>2257</v>
      </c>
      <c r="N1395" s="1" t="s">
        <v>1091</v>
      </c>
      <c r="O1395" s="1" t="s">
        <v>156</v>
      </c>
      <c r="P1395" s="1" t="s">
        <v>168</v>
      </c>
      <c r="R1395" s="1" t="s">
        <v>1516</v>
      </c>
      <c r="S1395" s="1" t="s">
        <v>2585</v>
      </c>
      <c r="T1395" s="1" t="s">
        <v>157</v>
      </c>
      <c r="U1395" s="1" t="s">
        <v>158</v>
      </c>
      <c r="V1395" s="1" t="s">
        <v>39</v>
      </c>
    </row>
    <row r="1396" spans="1:22" x14ac:dyDescent="0.2">
      <c r="A1396" s="7">
        <v>0</v>
      </c>
      <c r="B1396" s="1" t="s">
        <v>20</v>
      </c>
      <c r="C1396" s="1" t="s">
        <v>21</v>
      </c>
      <c r="D1396" s="1" t="s">
        <v>120</v>
      </c>
      <c r="E1396" s="1" t="s">
        <v>1574</v>
      </c>
      <c r="F1396" s="1" t="s">
        <v>2583</v>
      </c>
      <c r="G1396" s="1" t="s">
        <v>25</v>
      </c>
      <c r="I1396" s="1" t="s">
        <v>2610</v>
      </c>
      <c r="K1396" s="1" t="s">
        <v>2585</v>
      </c>
      <c r="L1396" s="1" t="s">
        <v>2012</v>
      </c>
      <c r="N1396" s="1" t="s">
        <v>1091</v>
      </c>
      <c r="O1396" s="1" t="s">
        <v>33</v>
      </c>
      <c r="P1396" s="1" t="s">
        <v>124</v>
      </c>
      <c r="R1396" s="1" t="s">
        <v>1516</v>
      </c>
      <c r="S1396" s="1" t="s">
        <v>2585</v>
      </c>
      <c r="T1396" s="1" t="s">
        <v>1578</v>
      </c>
      <c r="U1396" s="1" t="s">
        <v>4594</v>
      </c>
      <c r="V1396" s="1" t="s">
        <v>39</v>
      </c>
    </row>
    <row r="1397" spans="1:22" x14ac:dyDescent="0.2">
      <c r="A1397" s="7">
        <v>0</v>
      </c>
      <c r="B1397" s="1" t="s">
        <v>20</v>
      </c>
      <c r="C1397" s="1" t="s">
        <v>21</v>
      </c>
      <c r="D1397" s="1" t="s">
        <v>120</v>
      </c>
      <c r="E1397" s="1" t="s">
        <v>1574</v>
      </c>
      <c r="F1397" s="1" t="s">
        <v>2583</v>
      </c>
      <c r="G1397" s="1" t="s">
        <v>25</v>
      </c>
      <c r="I1397" s="1" t="s">
        <v>2611</v>
      </c>
      <c r="K1397" s="1" t="s">
        <v>2585</v>
      </c>
      <c r="L1397" s="1" t="s">
        <v>2012</v>
      </c>
      <c r="N1397" s="1" t="s">
        <v>1091</v>
      </c>
      <c r="O1397" s="1" t="s">
        <v>33</v>
      </c>
      <c r="P1397" s="1" t="s">
        <v>124</v>
      </c>
      <c r="R1397" s="1" t="s">
        <v>1516</v>
      </c>
      <c r="S1397" s="1" t="s">
        <v>2585</v>
      </c>
      <c r="T1397" s="1" t="s">
        <v>1578</v>
      </c>
      <c r="U1397" s="1" t="s">
        <v>4594</v>
      </c>
      <c r="V1397" s="1" t="s">
        <v>39</v>
      </c>
    </row>
    <row r="1398" spans="1:22" x14ac:dyDescent="0.2">
      <c r="A1398" s="7">
        <v>121.75</v>
      </c>
      <c r="B1398" s="1" t="s">
        <v>20</v>
      </c>
      <c r="C1398" s="1" t="s">
        <v>21</v>
      </c>
      <c r="D1398" s="1" t="s">
        <v>120</v>
      </c>
      <c r="E1398" s="1" t="s">
        <v>23</v>
      </c>
      <c r="F1398" s="1" t="s">
        <v>2583</v>
      </c>
      <c r="G1398" s="1" t="s">
        <v>25</v>
      </c>
      <c r="I1398" s="1" t="s">
        <v>2612</v>
      </c>
      <c r="J1398" s="1" t="s">
        <v>28</v>
      </c>
      <c r="K1398" s="1" t="s">
        <v>2585</v>
      </c>
      <c r="L1398" s="1" t="s">
        <v>2012</v>
      </c>
      <c r="M1398" s="1" t="s">
        <v>2613</v>
      </c>
      <c r="N1398" s="1" t="s">
        <v>1091</v>
      </c>
      <c r="O1398" s="1" t="s">
        <v>33</v>
      </c>
      <c r="P1398" s="1" t="s">
        <v>124</v>
      </c>
      <c r="Q1398" s="1" t="s">
        <v>35</v>
      </c>
      <c r="R1398" s="1" t="s">
        <v>36</v>
      </c>
      <c r="S1398" s="1" t="s">
        <v>2585</v>
      </c>
      <c r="T1398" s="1" t="s">
        <v>37</v>
      </c>
      <c r="U1398" s="1" t="s">
        <v>38</v>
      </c>
      <c r="V1398" s="1" t="s">
        <v>39</v>
      </c>
    </row>
    <row r="1399" spans="1:22" x14ac:dyDescent="0.2">
      <c r="A1399" s="7">
        <v>121.75</v>
      </c>
      <c r="B1399" s="1" t="s">
        <v>20</v>
      </c>
      <c r="C1399" s="1" t="s">
        <v>21</v>
      </c>
      <c r="D1399" s="1" t="s">
        <v>120</v>
      </c>
      <c r="E1399" s="1" t="s">
        <v>23</v>
      </c>
      <c r="F1399" s="1" t="s">
        <v>2614</v>
      </c>
      <c r="G1399" s="1" t="s">
        <v>25</v>
      </c>
      <c r="I1399" s="1" t="s">
        <v>2615</v>
      </c>
      <c r="J1399" s="1" t="s">
        <v>28</v>
      </c>
      <c r="K1399" s="1" t="s">
        <v>2616</v>
      </c>
      <c r="L1399" s="1" t="s">
        <v>2017</v>
      </c>
      <c r="M1399" s="1" t="s">
        <v>2617</v>
      </c>
      <c r="N1399" s="1" t="s">
        <v>1091</v>
      </c>
      <c r="O1399" s="1" t="s">
        <v>33</v>
      </c>
      <c r="P1399" s="1" t="s">
        <v>124</v>
      </c>
      <c r="Q1399" s="1" t="s">
        <v>35</v>
      </c>
      <c r="R1399" s="1" t="s">
        <v>36</v>
      </c>
      <c r="S1399" s="1" t="s">
        <v>2616</v>
      </c>
      <c r="T1399" s="1" t="s">
        <v>37</v>
      </c>
      <c r="U1399" s="1" t="s">
        <v>38</v>
      </c>
      <c r="V1399" s="1" t="s">
        <v>39</v>
      </c>
    </row>
    <row r="1400" spans="1:22" x14ac:dyDescent="0.2">
      <c r="A1400" s="7">
        <v>121.75</v>
      </c>
      <c r="B1400" s="1" t="s">
        <v>20</v>
      </c>
      <c r="C1400" s="1" t="s">
        <v>21</v>
      </c>
      <c r="D1400" s="1" t="s">
        <v>120</v>
      </c>
      <c r="E1400" s="1" t="s">
        <v>23</v>
      </c>
      <c r="F1400" s="1" t="s">
        <v>2614</v>
      </c>
      <c r="G1400" s="1" t="s">
        <v>25</v>
      </c>
      <c r="I1400" s="1" t="s">
        <v>2618</v>
      </c>
      <c r="J1400" s="1" t="s">
        <v>28</v>
      </c>
      <c r="K1400" s="1" t="s">
        <v>2616</v>
      </c>
      <c r="L1400" s="1" t="s">
        <v>2017</v>
      </c>
      <c r="M1400" s="1" t="s">
        <v>2619</v>
      </c>
      <c r="N1400" s="1" t="s">
        <v>1091</v>
      </c>
      <c r="O1400" s="1" t="s">
        <v>33</v>
      </c>
      <c r="P1400" s="1" t="s">
        <v>124</v>
      </c>
      <c r="Q1400" s="1" t="s">
        <v>35</v>
      </c>
      <c r="R1400" s="1" t="s">
        <v>36</v>
      </c>
      <c r="S1400" s="1" t="s">
        <v>2616</v>
      </c>
      <c r="T1400" s="1" t="s">
        <v>37</v>
      </c>
      <c r="U1400" s="1" t="s">
        <v>38</v>
      </c>
      <c r="V1400" s="1" t="s">
        <v>39</v>
      </c>
    </row>
    <row r="1401" spans="1:22" x14ac:dyDescent="0.2">
      <c r="A1401" s="7">
        <v>121.75</v>
      </c>
      <c r="B1401" s="1" t="s">
        <v>20</v>
      </c>
      <c r="C1401" s="1" t="s">
        <v>21</v>
      </c>
      <c r="D1401" s="1" t="s">
        <v>120</v>
      </c>
      <c r="E1401" s="1" t="s">
        <v>23</v>
      </c>
      <c r="F1401" s="1" t="s">
        <v>2614</v>
      </c>
      <c r="G1401" s="1" t="s">
        <v>25</v>
      </c>
      <c r="I1401" s="1" t="s">
        <v>2620</v>
      </c>
      <c r="J1401" s="1" t="s">
        <v>28</v>
      </c>
      <c r="K1401" s="1" t="s">
        <v>2616</v>
      </c>
      <c r="L1401" s="1" t="s">
        <v>2017</v>
      </c>
      <c r="M1401" s="1" t="s">
        <v>2621</v>
      </c>
      <c r="N1401" s="1" t="s">
        <v>1091</v>
      </c>
      <c r="O1401" s="1" t="s">
        <v>33</v>
      </c>
      <c r="P1401" s="1" t="s">
        <v>124</v>
      </c>
      <c r="Q1401" s="1" t="s">
        <v>35</v>
      </c>
      <c r="R1401" s="1" t="s">
        <v>36</v>
      </c>
      <c r="S1401" s="1" t="s">
        <v>2616</v>
      </c>
      <c r="T1401" s="1" t="s">
        <v>37</v>
      </c>
      <c r="U1401" s="1" t="s">
        <v>38</v>
      </c>
      <c r="V1401" s="1" t="s">
        <v>39</v>
      </c>
    </row>
    <row r="1402" spans="1:22" x14ac:dyDescent="0.2">
      <c r="A1402" s="7">
        <v>121.75</v>
      </c>
      <c r="B1402" s="1" t="s">
        <v>20</v>
      </c>
      <c r="C1402" s="1" t="s">
        <v>21</v>
      </c>
      <c r="D1402" s="1" t="s">
        <v>120</v>
      </c>
      <c r="E1402" s="1" t="s">
        <v>23</v>
      </c>
      <c r="F1402" s="1" t="s">
        <v>2614</v>
      </c>
      <c r="G1402" s="1" t="s">
        <v>25</v>
      </c>
      <c r="I1402" s="1" t="s">
        <v>2622</v>
      </c>
      <c r="J1402" s="1" t="s">
        <v>28</v>
      </c>
      <c r="K1402" s="1" t="s">
        <v>2616</v>
      </c>
      <c r="L1402" s="1" t="s">
        <v>2616</v>
      </c>
      <c r="M1402" s="1" t="s">
        <v>2623</v>
      </c>
      <c r="N1402" s="1" t="s">
        <v>1091</v>
      </c>
      <c r="O1402" s="1" t="s">
        <v>33</v>
      </c>
      <c r="P1402" s="1" t="s">
        <v>124</v>
      </c>
      <c r="Q1402" s="1" t="s">
        <v>35</v>
      </c>
      <c r="R1402" s="1" t="s">
        <v>36</v>
      </c>
      <c r="S1402" s="1" t="s">
        <v>2616</v>
      </c>
      <c r="T1402" s="1" t="s">
        <v>37</v>
      </c>
      <c r="U1402" s="1" t="s">
        <v>38</v>
      </c>
      <c r="V1402" s="1" t="s">
        <v>39</v>
      </c>
    </row>
    <row r="1403" spans="1:22" x14ac:dyDescent="0.2">
      <c r="A1403" s="7">
        <v>1001</v>
      </c>
      <c r="B1403" s="1" t="s">
        <v>20</v>
      </c>
      <c r="C1403" s="1" t="s">
        <v>2201</v>
      </c>
      <c r="D1403" s="1" t="s">
        <v>2624</v>
      </c>
      <c r="E1403" s="1" t="s">
        <v>2202</v>
      </c>
      <c r="F1403" s="1" t="s">
        <v>2018</v>
      </c>
      <c r="G1403" s="1" t="s">
        <v>25</v>
      </c>
      <c r="I1403" s="1" t="s">
        <v>2625</v>
      </c>
      <c r="J1403" s="1" t="s">
        <v>28</v>
      </c>
      <c r="K1403" s="1" t="s">
        <v>2616</v>
      </c>
      <c r="L1403" s="1" t="s">
        <v>2017</v>
      </c>
      <c r="M1403" s="1" t="s">
        <v>2626</v>
      </c>
      <c r="N1403" s="1" t="s">
        <v>32</v>
      </c>
      <c r="O1403" s="1" t="s">
        <v>33</v>
      </c>
      <c r="P1403" s="1" t="s">
        <v>124</v>
      </c>
      <c r="R1403" s="1" t="s">
        <v>1045</v>
      </c>
      <c r="S1403" s="1" t="s">
        <v>2616</v>
      </c>
      <c r="T1403" s="1" t="s">
        <v>2205</v>
      </c>
      <c r="U1403" s="1" t="s">
        <v>2206</v>
      </c>
      <c r="V1403" s="1" t="s">
        <v>39</v>
      </c>
    </row>
    <row r="1404" spans="1:22" x14ac:dyDescent="0.2">
      <c r="A1404" s="7">
        <v>121.75</v>
      </c>
      <c r="B1404" s="1" t="s">
        <v>20</v>
      </c>
      <c r="C1404" s="1" t="s">
        <v>21</v>
      </c>
      <c r="D1404" s="1" t="s">
        <v>120</v>
      </c>
      <c r="E1404" s="1" t="s">
        <v>23</v>
      </c>
      <c r="F1404" s="1" t="s">
        <v>2614</v>
      </c>
      <c r="G1404" s="1" t="s">
        <v>25</v>
      </c>
      <c r="I1404" s="1" t="s">
        <v>2627</v>
      </c>
      <c r="J1404" s="1" t="s">
        <v>28</v>
      </c>
      <c r="K1404" s="1" t="s">
        <v>2616</v>
      </c>
      <c r="L1404" s="1" t="s">
        <v>2616</v>
      </c>
      <c r="M1404" s="1" t="s">
        <v>2628</v>
      </c>
      <c r="N1404" s="1" t="s">
        <v>1091</v>
      </c>
      <c r="O1404" s="1" t="s">
        <v>33</v>
      </c>
      <c r="P1404" s="1" t="s">
        <v>124</v>
      </c>
      <c r="Q1404" s="1" t="s">
        <v>35</v>
      </c>
      <c r="R1404" s="1" t="s">
        <v>36</v>
      </c>
      <c r="S1404" s="1" t="s">
        <v>2616</v>
      </c>
      <c r="T1404" s="1" t="s">
        <v>37</v>
      </c>
      <c r="U1404" s="1" t="s">
        <v>38</v>
      </c>
      <c r="V1404" s="1" t="s">
        <v>39</v>
      </c>
    </row>
    <row r="1405" spans="1:22" x14ac:dyDescent="0.2">
      <c r="A1405" s="7">
        <v>121.75</v>
      </c>
      <c r="B1405" s="1" t="s">
        <v>20</v>
      </c>
      <c r="C1405" s="1" t="s">
        <v>21</v>
      </c>
      <c r="D1405" s="1" t="s">
        <v>120</v>
      </c>
      <c r="E1405" s="1" t="s">
        <v>23</v>
      </c>
      <c r="F1405" s="1" t="s">
        <v>2334</v>
      </c>
      <c r="G1405" s="1" t="s">
        <v>25</v>
      </c>
      <c r="I1405" s="1" t="s">
        <v>2629</v>
      </c>
      <c r="J1405" s="1" t="s">
        <v>28</v>
      </c>
      <c r="K1405" s="1" t="s">
        <v>2630</v>
      </c>
      <c r="L1405" s="1" t="s">
        <v>2630</v>
      </c>
      <c r="M1405" s="1" t="s">
        <v>2631</v>
      </c>
      <c r="N1405" s="1" t="s">
        <v>1091</v>
      </c>
      <c r="O1405" s="1" t="s">
        <v>33</v>
      </c>
      <c r="P1405" s="1" t="s">
        <v>124</v>
      </c>
      <c r="Q1405" s="1" t="s">
        <v>35</v>
      </c>
      <c r="R1405" s="1" t="s">
        <v>36</v>
      </c>
      <c r="S1405" s="1" t="s">
        <v>2630</v>
      </c>
      <c r="T1405" s="1" t="s">
        <v>37</v>
      </c>
      <c r="U1405" s="1" t="s">
        <v>38</v>
      </c>
      <c r="V1405" s="1" t="s">
        <v>39</v>
      </c>
    </row>
    <row r="1406" spans="1:22" x14ac:dyDescent="0.2">
      <c r="A1406" s="7">
        <v>121.75</v>
      </c>
      <c r="B1406" s="1" t="s">
        <v>20</v>
      </c>
      <c r="C1406" s="1" t="s">
        <v>21</v>
      </c>
      <c r="D1406" s="1" t="s">
        <v>120</v>
      </c>
      <c r="E1406" s="1" t="s">
        <v>23</v>
      </c>
      <c r="F1406" s="1" t="s">
        <v>2334</v>
      </c>
      <c r="G1406" s="1" t="s">
        <v>25</v>
      </c>
      <c r="I1406" s="1" t="s">
        <v>2632</v>
      </c>
      <c r="J1406" s="1" t="s">
        <v>28</v>
      </c>
      <c r="K1406" s="1" t="s">
        <v>2630</v>
      </c>
      <c r="L1406" s="1" t="s">
        <v>2630</v>
      </c>
      <c r="M1406" s="1" t="s">
        <v>2633</v>
      </c>
      <c r="N1406" s="1" t="s">
        <v>1091</v>
      </c>
      <c r="O1406" s="1" t="s">
        <v>33</v>
      </c>
      <c r="P1406" s="1" t="s">
        <v>124</v>
      </c>
      <c r="Q1406" s="1" t="s">
        <v>35</v>
      </c>
      <c r="R1406" s="1" t="s">
        <v>36</v>
      </c>
      <c r="S1406" s="1" t="s">
        <v>2630</v>
      </c>
      <c r="T1406" s="1" t="s">
        <v>37</v>
      </c>
      <c r="U1406" s="1" t="s">
        <v>38</v>
      </c>
      <c r="V1406" s="1" t="s">
        <v>39</v>
      </c>
    </row>
    <row r="1407" spans="1:22" x14ac:dyDescent="0.2">
      <c r="A1407" s="7">
        <v>0</v>
      </c>
      <c r="B1407" s="1" t="s">
        <v>20</v>
      </c>
      <c r="D1407" s="1" t="s">
        <v>120</v>
      </c>
      <c r="G1407" s="1" t="s">
        <v>25</v>
      </c>
      <c r="I1407" s="1" t="s">
        <v>2634</v>
      </c>
      <c r="K1407" s="1" t="s">
        <v>2630</v>
      </c>
      <c r="L1407" s="1" t="s">
        <v>2630</v>
      </c>
      <c r="N1407" s="1" t="s">
        <v>32</v>
      </c>
      <c r="R1407" s="1" t="s">
        <v>81</v>
      </c>
      <c r="S1407" s="1" t="s">
        <v>2630</v>
      </c>
      <c r="V1407" s="1" t="s">
        <v>39</v>
      </c>
    </row>
    <row r="1408" spans="1:22" x14ac:dyDescent="0.2">
      <c r="A1408" s="7">
        <v>0</v>
      </c>
      <c r="B1408" s="1" t="s">
        <v>20</v>
      </c>
      <c r="D1408" s="1" t="s">
        <v>120</v>
      </c>
      <c r="G1408" s="1" t="s">
        <v>25</v>
      </c>
      <c r="I1408" s="1" t="s">
        <v>2635</v>
      </c>
      <c r="K1408" s="1" t="s">
        <v>2630</v>
      </c>
      <c r="L1408" s="1" t="s">
        <v>2630</v>
      </c>
      <c r="N1408" s="1" t="s">
        <v>32</v>
      </c>
      <c r="R1408" s="1" t="s">
        <v>81</v>
      </c>
      <c r="S1408" s="1" t="s">
        <v>2630</v>
      </c>
      <c r="V1408" s="1" t="s">
        <v>39</v>
      </c>
    </row>
    <row r="1409" spans="1:22" x14ac:dyDescent="0.2">
      <c r="A1409" s="7">
        <v>0</v>
      </c>
      <c r="B1409" s="1" t="s">
        <v>20</v>
      </c>
      <c r="D1409" s="1" t="s">
        <v>120</v>
      </c>
      <c r="G1409" s="1" t="s">
        <v>25</v>
      </c>
      <c r="I1409" s="1" t="s">
        <v>2636</v>
      </c>
      <c r="K1409" s="1" t="s">
        <v>2630</v>
      </c>
      <c r="L1409" s="1" t="s">
        <v>2630</v>
      </c>
      <c r="N1409" s="1" t="s">
        <v>32</v>
      </c>
      <c r="R1409" s="1" t="s">
        <v>81</v>
      </c>
      <c r="S1409" s="1" t="s">
        <v>2630</v>
      </c>
      <c r="V1409" s="1" t="s">
        <v>39</v>
      </c>
    </row>
    <row r="1410" spans="1:22" x14ac:dyDescent="0.2">
      <c r="A1410" s="7">
        <v>0</v>
      </c>
      <c r="B1410" s="1" t="s">
        <v>20</v>
      </c>
      <c r="D1410" s="1" t="s">
        <v>120</v>
      </c>
      <c r="G1410" s="1" t="s">
        <v>25</v>
      </c>
      <c r="I1410" s="1" t="s">
        <v>2637</v>
      </c>
      <c r="K1410" s="1" t="s">
        <v>2630</v>
      </c>
      <c r="L1410" s="1" t="s">
        <v>2630</v>
      </c>
      <c r="N1410" s="1" t="s">
        <v>32</v>
      </c>
      <c r="R1410" s="1" t="s">
        <v>81</v>
      </c>
      <c r="S1410" s="1" t="s">
        <v>2630</v>
      </c>
      <c r="V1410" s="1" t="s">
        <v>39</v>
      </c>
    </row>
    <row r="1411" spans="1:22" x14ac:dyDescent="0.2">
      <c r="A1411" s="7">
        <v>0</v>
      </c>
      <c r="B1411" s="1" t="s">
        <v>20</v>
      </c>
      <c r="D1411" s="1" t="s">
        <v>120</v>
      </c>
      <c r="G1411" s="1" t="s">
        <v>25</v>
      </c>
      <c r="I1411" s="1" t="s">
        <v>2638</v>
      </c>
      <c r="K1411" s="1" t="s">
        <v>2630</v>
      </c>
      <c r="L1411" s="1" t="s">
        <v>2630</v>
      </c>
      <c r="N1411" s="1" t="s">
        <v>32</v>
      </c>
      <c r="R1411" s="1" t="s">
        <v>81</v>
      </c>
      <c r="S1411" s="1" t="s">
        <v>2630</v>
      </c>
      <c r="V1411" s="1" t="s">
        <v>4676</v>
      </c>
    </row>
    <row r="1412" spans="1:22" x14ac:dyDescent="0.2">
      <c r="A1412" s="7">
        <v>0</v>
      </c>
      <c r="B1412" s="1" t="s">
        <v>20</v>
      </c>
      <c r="D1412" s="1" t="s">
        <v>120</v>
      </c>
      <c r="G1412" s="1" t="s">
        <v>25</v>
      </c>
      <c r="I1412" s="1" t="s">
        <v>2639</v>
      </c>
      <c r="K1412" s="1" t="s">
        <v>2630</v>
      </c>
      <c r="L1412" s="1" t="s">
        <v>2630</v>
      </c>
      <c r="N1412" s="1" t="s">
        <v>32</v>
      </c>
      <c r="R1412" s="1" t="s">
        <v>81</v>
      </c>
      <c r="S1412" s="1" t="s">
        <v>2630</v>
      </c>
      <c r="V1412" s="1" t="s">
        <v>39</v>
      </c>
    </row>
    <row r="1413" spans="1:22" x14ac:dyDescent="0.2">
      <c r="A1413" s="7">
        <v>0</v>
      </c>
      <c r="B1413" s="1" t="s">
        <v>20</v>
      </c>
      <c r="D1413" s="1" t="s">
        <v>120</v>
      </c>
      <c r="G1413" s="1" t="s">
        <v>25</v>
      </c>
      <c r="I1413" s="1" t="s">
        <v>2640</v>
      </c>
      <c r="K1413" s="1" t="s">
        <v>2630</v>
      </c>
      <c r="L1413" s="1" t="s">
        <v>2630</v>
      </c>
      <c r="N1413" s="1" t="s">
        <v>32</v>
      </c>
      <c r="R1413" s="1" t="s">
        <v>81</v>
      </c>
      <c r="S1413" s="1" t="s">
        <v>2630</v>
      </c>
      <c r="V1413" s="1" t="s">
        <v>39</v>
      </c>
    </row>
    <row r="1414" spans="1:22" x14ac:dyDescent="0.2">
      <c r="A1414" s="7">
        <v>0</v>
      </c>
      <c r="B1414" s="1" t="s">
        <v>20</v>
      </c>
      <c r="D1414" s="1" t="s">
        <v>120</v>
      </c>
      <c r="G1414" s="1" t="s">
        <v>25</v>
      </c>
      <c r="I1414" s="1" t="s">
        <v>2641</v>
      </c>
      <c r="K1414" s="1" t="s">
        <v>2630</v>
      </c>
      <c r="L1414" s="1" t="s">
        <v>2630</v>
      </c>
      <c r="N1414" s="1" t="s">
        <v>32</v>
      </c>
      <c r="R1414" s="1" t="s">
        <v>81</v>
      </c>
      <c r="S1414" s="1" t="s">
        <v>2630</v>
      </c>
      <c r="V1414" s="1" t="s">
        <v>39</v>
      </c>
    </row>
    <row r="1415" spans="1:22" x14ac:dyDescent="0.2">
      <c r="A1415" s="7">
        <v>0</v>
      </c>
      <c r="B1415" s="1" t="s">
        <v>20</v>
      </c>
      <c r="D1415" s="1" t="s">
        <v>120</v>
      </c>
      <c r="G1415" s="1" t="s">
        <v>25</v>
      </c>
      <c r="I1415" s="1" t="s">
        <v>2642</v>
      </c>
      <c r="K1415" s="1" t="s">
        <v>2630</v>
      </c>
      <c r="L1415" s="1" t="s">
        <v>2630</v>
      </c>
      <c r="N1415" s="1" t="s">
        <v>32</v>
      </c>
      <c r="R1415" s="1" t="s">
        <v>81</v>
      </c>
      <c r="S1415" s="1" t="s">
        <v>2630</v>
      </c>
      <c r="V1415" s="1" t="s">
        <v>39</v>
      </c>
    </row>
    <row r="1416" spans="1:22" x14ac:dyDescent="0.2">
      <c r="A1416" s="7">
        <v>0</v>
      </c>
      <c r="B1416" s="1" t="s">
        <v>20</v>
      </c>
      <c r="D1416" s="1" t="s">
        <v>120</v>
      </c>
      <c r="G1416" s="1" t="s">
        <v>25</v>
      </c>
      <c r="I1416" s="1" t="s">
        <v>2643</v>
      </c>
      <c r="K1416" s="1" t="s">
        <v>2630</v>
      </c>
      <c r="L1416" s="1" t="s">
        <v>2630</v>
      </c>
      <c r="N1416" s="1" t="s">
        <v>32</v>
      </c>
      <c r="R1416" s="1" t="s">
        <v>81</v>
      </c>
      <c r="S1416" s="1" t="s">
        <v>2630</v>
      </c>
      <c r="V1416" s="1" t="s">
        <v>39</v>
      </c>
    </row>
    <row r="1417" spans="1:22" x14ac:dyDescent="0.2">
      <c r="A1417" s="7">
        <v>148.1</v>
      </c>
      <c r="B1417" s="1" t="s">
        <v>20</v>
      </c>
      <c r="C1417" s="1" t="s">
        <v>1362</v>
      </c>
      <c r="D1417" s="1" t="s">
        <v>2644</v>
      </c>
      <c r="E1417" s="1" t="s">
        <v>1363</v>
      </c>
      <c r="F1417" s="1" t="s">
        <v>2041</v>
      </c>
      <c r="G1417" s="1" t="s">
        <v>25</v>
      </c>
      <c r="I1417" s="1" t="s">
        <v>2645</v>
      </c>
      <c r="J1417" s="1" t="s">
        <v>28</v>
      </c>
      <c r="K1417" s="1" t="s">
        <v>2630</v>
      </c>
      <c r="L1417" s="1" t="s">
        <v>2630</v>
      </c>
      <c r="M1417" s="1" t="s">
        <v>2646</v>
      </c>
      <c r="N1417" s="1" t="s">
        <v>32</v>
      </c>
      <c r="R1417" s="1" t="s">
        <v>49</v>
      </c>
      <c r="S1417" s="1" t="s">
        <v>2630</v>
      </c>
      <c r="T1417" s="1" t="s">
        <v>1368</v>
      </c>
      <c r="U1417" s="1" t="s">
        <v>3322</v>
      </c>
      <c r="V1417" s="1" t="s">
        <v>39</v>
      </c>
    </row>
    <row r="1418" spans="1:22" x14ac:dyDescent="0.2">
      <c r="A1418" s="7">
        <v>0</v>
      </c>
      <c r="B1418" s="1" t="s">
        <v>20</v>
      </c>
      <c r="D1418" s="1" t="s">
        <v>120</v>
      </c>
      <c r="G1418" s="1" t="s">
        <v>25</v>
      </c>
      <c r="I1418" s="1" t="s">
        <v>2647</v>
      </c>
      <c r="K1418" s="1" t="s">
        <v>2630</v>
      </c>
      <c r="L1418" s="1" t="s">
        <v>2630</v>
      </c>
      <c r="N1418" s="1" t="s">
        <v>32</v>
      </c>
      <c r="R1418" s="1" t="s">
        <v>81</v>
      </c>
      <c r="S1418" s="1" t="s">
        <v>2630</v>
      </c>
      <c r="V1418" s="1" t="s">
        <v>39</v>
      </c>
    </row>
    <row r="1419" spans="1:22" x14ac:dyDescent="0.2">
      <c r="A1419" s="7">
        <v>121.75</v>
      </c>
      <c r="B1419" s="1" t="s">
        <v>20</v>
      </c>
      <c r="C1419" s="1" t="s">
        <v>21</v>
      </c>
      <c r="D1419" s="1" t="s">
        <v>120</v>
      </c>
      <c r="E1419" s="1" t="s">
        <v>23</v>
      </c>
      <c r="F1419" s="1" t="s">
        <v>2334</v>
      </c>
      <c r="G1419" s="1" t="s">
        <v>25</v>
      </c>
      <c r="I1419" s="1" t="s">
        <v>2648</v>
      </c>
      <c r="J1419" s="1" t="s">
        <v>28</v>
      </c>
      <c r="K1419" s="1" t="s">
        <v>2630</v>
      </c>
      <c r="L1419" s="1" t="s">
        <v>2630</v>
      </c>
      <c r="M1419" s="1" t="s">
        <v>2649</v>
      </c>
      <c r="N1419" s="1" t="s">
        <v>1091</v>
      </c>
      <c r="O1419" s="1" t="s">
        <v>33</v>
      </c>
      <c r="P1419" s="1" t="s">
        <v>124</v>
      </c>
      <c r="Q1419" s="1" t="s">
        <v>35</v>
      </c>
      <c r="R1419" s="1" t="s">
        <v>36</v>
      </c>
      <c r="S1419" s="1" t="s">
        <v>2630</v>
      </c>
      <c r="T1419" s="1" t="s">
        <v>37</v>
      </c>
      <c r="U1419" s="1" t="s">
        <v>38</v>
      </c>
      <c r="V1419" s="1" t="s">
        <v>39</v>
      </c>
    </row>
    <row r="1420" spans="1:22" x14ac:dyDescent="0.2">
      <c r="A1420" s="7">
        <v>7200</v>
      </c>
      <c r="B1420" s="1" t="s">
        <v>20</v>
      </c>
      <c r="D1420" s="1" t="s">
        <v>120</v>
      </c>
      <c r="G1420" s="1" t="s">
        <v>25</v>
      </c>
      <c r="I1420" s="1" t="s">
        <v>2650</v>
      </c>
      <c r="J1420" s="1" t="s">
        <v>28</v>
      </c>
      <c r="K1420" s="1" t="s">
        <v>2651</v>
      </c>
      <c r="L1420" s="1" t="s">
        <v>2324</v>
      </c>
      <c r="M1420" s="1" t="s">
        <v>2652</v>
      </c>
      <c r="N1420" s="1" t="s">
        <v>32</v>
      </c>
      <c r="R1420" s="1" t="s">
        <v>81</v>
      </c>
      <c r="S1420" s="1" t="s">
        <v>2651</v>
      </c>
      <c r="V1420" s="1" t="s">
        <v>39</v>
      </c>
    </row>
    <row r="1421" spans="1:22" x14ac:dyDescent="0.2">
      <c r="A1421" s="7">
        <v>121.75</v>
      </c>
      <c r="B1421" s="1" t="s">
        <v>20</v>
      </c>
      <c r="C1421" s="1" t="s">
        <v>21</v>
      </c>
      <c r="D1421" s="1" t="s">
        <v>120</v>
      </c>
      <c r="E1421" s="1" t="s">
        <v>23</v>
      </c>
      <c r="F1421" s="1" t="s">
        <v>2334</v>
      </c>
      <c r="G1421" s="1" t="s">
        <v>25</v>
      </c>
      <c r="I1421" s="1" t="s">
        <v>2653</v>
      </c>
      <c r="J1421" s="1" t="s">
        <v>28</v>
      </c>
      <c r="K1421" s="1" t="s">
        <v>2630</v>
      </c>
      <c r="L1421" s="1" t="s">
        <v>2630</v>
      </c>
      <c r="M1421" s="1" t="s">
        <v>2654</v>
      </c>
      <c r="N1421" s="1" t="s">
        <v>1091</v>
      </c>
      <c r="O1421" s="1" t="s">
        <v>33</v>
      </c>
      <c r="P1421" s="1" t="s">
        <v>124</v>
      </c>
      <c r="Q1421" s="1" t="s">
        <v>35</v>
      </c>
      <c r="R1421" s="1" t="s">
        <v>36</v>
      </c>
      <c r="S1421" s="1" t="s">
        <v>2630</v>
      </c>
      <c r="T1421" s="1" t="s">
        <v>37</v>
      </c>
      <c r="U1421" s="1" t="s">
        <v>38</v>
      </c>
      <c r="V1421" s="1" t="s">
        <v>39</v>
      </c>
    </row>
    <row r="1422" spans="1:22" x14ac:dyDescent="0.2">
      <c r="A1422" s="7">
        <v>121.75</v>
      </c>
      <c r="B1422" s="1" t="s">
        <v>20</v>
      </c>
      <c r="C1422" s="1" t="s">
        <v>21</v>
      </c>
      <c r="D1422" s="1" t="s">
        <v>120</v>
      </c>
      <c r="E1422" s="1" t="s">
        <v>23</v>
      </c>
      <c r="F1422" s="1" t="s">
        <v>2334</v>
      </c>
      <c r="G1422" s="1" t="s">
        <v>25</v>
      </c>
      <c r="I1422" s="1" t="s">
        <v>2655</v>
      </c>
      <c r="J1422" s="1" t="s">
        <v>28</v>
      </c>
      <c r="K1422" s="1" t="s">
        <v>2630</v>
      </c>
      <c r="L1422" s="1" t="s">
        <v>2630</v>
      </c>
      <c r="M1422" s="1" t="s">
        <v>2656</v>
      </c>
      <c r="N1422" s="1" t="s">
        <v>1091</v>
      </c>
      <c r="O1422" s="1" t="s">
        <v>33</v>
      </c>
      <c r="P1422" s="1" t="s">
        <v>124</v>
      </c>
      <c r="Q1422" s="1" t="s">
        <v>35</v>
      </c>
      <c r="R1422" s="1" t="s">
        <v>36</v>
      </c>
      <c r="S1422" s="1" t="s">
        <v>2630</v>
      </c>
      <c r="T1422" s="1" t="s">
        <v>37</v>
      </c>
      <c r="U1422" s="1" t="s">
        <v>38</v>
      </c>
      <c r="V1422" s="1" t="s">
        <v>39</v>
      </c>
    </row>
    <row r="1423" spans="1:22" x14ac:dyDescent="0.2">
      <c r="A1423" s="7">
        <v>121.75</v>
      </c>
      <c r="B1423" s="1" t="s">
        <v>20</v>
      </c>
      <c r="C1423" s="1" t="s">
        <v>21</v>
      </c>
      <c r="D1423" s="1" t="s">
        <v>120</v>
      </c>
      <c r="E1423" s="1" t="s">
        <v>23</v>
      </c>
      <c r="F1423" s="1" t="s">
        <v>2355</v>
      </c>
      <c r="G1423" s="1" t="s">
        <v>25</v>
      </c>
      <c r="I1423" s="1" t="s">
        <v>2657</v>
      </c>
      <c r="J1423" s="1" t="s">
        <v>28</v>
      </c>
      <c r="K1423" s="1" t="s">
        <v>2658</v>
      </c>
      <c r="L1423" s="1" t="s">
        <v>2658</v>
      </c>
      <c r="M1423" s="1" t="s">
        <v>2659</v>
      </c>
      <c r="N1423" s="1" t="s">
        <v>1091</v>
      </c>
      <c r="O1423" s="1" t="s">
        <v>33</v>
      </c>
      <c r="P1423" s="1" t="s">
        <v>124</v>
      </c>
      <c r="Q1423" s="1" t="s">
        <v>35</v>
      </c>
      <c r="R1423" s="1" t="s">
        <v>36</v>
      </c>
      <c r="S1423" s="1" t="s">
        <v>2658</v>
      </c>
      <c r="T1423" s="1" t="s">
        <v>37</v>
      </c>
      <c r="U1423" s="1" t="s">
        <v>38</v>
      </c>
      <c r="V1423" s="1" t="s">
        <v>39</v>
      </c>
    </row>
    <row r="1424" spans="1:22" x14ac:dyDescent="0.2">
      <c r="A1424" s="7">
        <v>0</v>
      </c>
      <c r="B1424" s="1" t="s">
        <v>20</v>
      </c>
      <c r="D1424" s="1" t="s">
        <v>120</v>
      </c>
      <c r="G1424" s="1" t="s">
        <v>25</v>
      </c>
      <c r="I1424" s="1" t="s">
        <v>2660</v>
      </c>
      <c r="K1424" s="1" t="s">
        <v>2658</v>
      </c>
      <c r="L1424" s="1" t="s">
        <v>2658</v>
      </c>
      <c r="N1424" s="1" t="s">
        <v>1091</v>
      </c>
      <c r="R1424" s="1" t="s">
        <v>1516</v>
      </c>
      <c r="S1424" s="1" t="s">
        <v>2658</v>
      </c>
      <c r="V1424" s="1" t="s">
        <v>39</v>
      </c>
    </row>
    <row r="1425" spans="1:22" x14ac:dyDescent="0.2">
      <c r="A1425" s="7">
        <v>121.75</v>
      </c>
      <c r="B1425" s="1" t="s">
        <v>20</v>
      </c>
      <c r="C1425" s="1" t="s">
        <v>21</v>
      </c>
      <c r="D1425" s="1" t="s">
        <v>120</v>
      </c>
      <c r="E1425" s="1" t="s">
        <v>23</v>
      </c>
      <c r="F1425" s="1" t="s">
        <v>2355</v>
      </c>
      <c r="G1425" s="1" t="s">
        <v>25</v>
      </c>
      <c r="I1425" s="1" t="s">
        <v>2661</v>
      </c>
      <c r="J1425" s="1" t="s">
        <v>28</v>
      </c>
      <c r="K1425" s="1" t="s">
        <v>2658</v>
      </c>
      <c r="L1425" s="1" t="s">
        <v>2658</v>
      </c>
      <c r="M1425" s="1" t="s">
        <v>2662</v>
      </c>
      <c r="N1425" s="1" t="s">
        <v>1091</v>
      </c>
      <c r="O1425" s="1" t="s">
        <v>33</v>
      </c>
      <c r="P1425" s="1" t="s">
        <v>124</v>
      </c>
      <c r="Q1425" s="1" t="s">
        <v>35</v>
      </c>
      <c r="R1425" s="1" t="s">
        <v>36</v>
      </c>
      <c r="S1425" s="1" t="s">
        <v>2658</v>
      </c>
      <c r="T1425" s="1" t="s">
        <v>37</v>
      </c>
      <c r="U1425" s="1" t="s">
        <v>38</v>
      </c>
      <c r="V1425" s="1" t="s">
        <v>39</v>
      </c>
    </row>
    <row r="1426" spans="1:22" x14ac:dyDescent="0.2">
      <c r="A1426" s="7">
        <v>121.75</v>
      </c>
      <c r="B1426" s="1" t="s">
        <v>20</v>
      </c>
      <c r="C1426" s="1" t="s">
        <v>21</v>
      </c>
      <c r="D1426" s="1" t="s">
        <v>120</v>
      </c>
      <c r="E1426" s="1" t="s">
        <v>23</v>
      </c>
      <c r="F1426" s="1" t="s">
        <v>2472</v>
      </c>
      <c r="G1426" s="1" t="s">
        <v>25</v>
      </c>
      <c r="I1426" s="1" t="s">
        <v>2663</v>
      </c>
      <c r="J1426" s="1" t="s">
        <v>28</v>
      </c>
      <c r="K1426" s="1" t="s">
        <v>2664</v>
      </c>
      <c r="L1426" s="1" t="s">
        <v>2664</v>
      </c>
      <c r="M1426" s="1" t="s">
        <v>2665</v>
      </c>
      <c r="N1426" s="1" t="s">
        <v>1091</v>
      </c>
      <c r="O1426" s="1" t="s">
        <v>33</v>
      </c>
      <c r="P1426" s="1" t="s">
        <v>124</v>
      </c>
      <c r="Q1426" s="1" t="s">
        <v>35</v>
      </c>
      <c r="R1426" s="1" t="s">
        <v>36</v>
      </c>
      <c r="S1426" s="1" t="s">
        <v>2664</v>
      </c>
      <c r="T1426" s="1" t="s">
        <v>37</v>
      </c>
      <c r="U1426" s="1" t="s">
        <v>38</v>
      </c>
      <c r="V1426" s="1" t="s">
        <v>39</v>
      </c>
    </row>
    <row r="1427" spans="1:22" x14ac:dyDescent="0.2">
      <c r="A1427" s="7">
        <v>0</v>
      </c>
      <c r="B1427" s="1" t="s">
        <v>20</v>
      </c>
      <c r="D1427" s="1" t="s">
        <v>120</v>
      </c>
      <c r="G1427" s="1" t="s">
        <v>25</v>
      </c>
      <c r="I1427" s="1" t="s">
        <v>2666</v>
      </c>
      <c r="K1427" s="1" t="s">
        <v>2664</v>
      </c>
      <c r="L1427" s="1" t="s">
        <v>2664</v>
      </c>
      <c r="N1427" s="1" t="s">
        <v>1091</v>
      </c>
      <c r="R1427" s="1" t="s">
        <v>1516</v>
      </c>
      <c r="S1427" s="1" t="s">
        <v>2664</v>
      </c>
      <c r="V1427" s="1" t="s">
        <v>39</v>
      </c>
    </row>
    <row r="1428" spans="1:22" x14ac:dyDescent="0.2">
      <c r="A1428" s="7">
        <v>121.75</v>
      </c>
      <c r="B1428" s="1" t="s">
        <v>20</v>
      </c>
      <c r="C1428" s="1" t="s">
        <v>21</v>
      </c>
      <c r="D1428" s="1" t="s">
        <v>120</v>
      </c>
      <c r="E1428" s="1" t="s">
        <v>23</v>
      </c>
      <c r="F1428" s="1" t="s">
        <v>2472</v>
      </c>
      <c r="G1428" s="1" t="s">
        <v>25</v>
      </c>
      <c r="I1428" s="1" t="s">
        <v>2667</v>
      </c>
      <c r="J1428" s="1" t="s">
        <v>28</v>
      </c>
      <c r="K1428" s="1" t="s">
        <v>2664</v>
      </c>
      <c r="L1428" s="1" t="s">
        <v>2664</v>
      </c>
      <c r="M1428" s="1" t="s">
        <v>2668</v>
      </c>
      <c r="N1428" s="1" t="s">
        <v>1091</v>
      </c>
      <c r="O1428" s="1" t="s">
        <v>33</v>
      </c>
      <c r="P1428" s="1" t="s">
        <v>124</v>
      </c>
      <c r="Q1428" s="1" t="s">
        <v>35</v>
      </c>
      <c r="R1428" s="1" t="s">
        <v>36</v>
      </c>
      <c r="S1428" s="1" t="s">
        <v>2664</v>
      </c>
      <c r="T1428" s="1" t="s">
        <v>37</v>
      </c>
      <c r="U1428" s="1" t="s">
        <v>38</v>
      </c>
      <c r="V1428" s="1" t="s">
        <v>39</v>
      </c>
    </row>
    <row r="1429" spans="1:22" x14ac:dyDescent="0.2">
      <c r="A1429" s="7">
        <v>121.75</v>
      </c>
      <c r="B1429" s="1" t="s">
        <v>20</v>
      </c>
      <c r="C1429" s="1" t="s">
        <v>21</v>
      </c>
      <c r="D1429" s="1" t="s">
        <v>120</v>
      </c>
      <c r="E1429" s="1" t="s">
        <v>23</v>
      </c>
      <c r="F1429" s="1" t="s">
        <v>2472</v>
      </c>
      <c r="G1429" s="1" t="s">
        <v>25</v>
      </c>
      <c r="I1429" s="1" t="s">
        <v>2669</v>
      </c>
      <c r="J1429" s="1" t="s">
        <v>28</v>
      </c>
      <c r="K1429" s="1" t="s">
        <v>2664</v>
      </c>
      <c r="L1429" s="1" t="s">
        <v>2664</v>
      </c>
      <c r="M1429" s="1" t="s">
        <v>2670</v>
      </c>
      <c r="N1429" s="1" t="s">
        <v>1091</v>
      </c>
      <c r="O1429" s="1" t="s">
        <v>33</v>
      </c>
      <c r="P1429" s="1" t="s">
        <v>124</v>
      </c>
      <c r="Q1429" s="1" t="s">
        <v>35</v>
      </c>
      <c r="R1429" s="1" t="s">
        <v>193</v>
      </c>
      <c r="S1429" s="1" t="s">
        <v>2664</v>
      </c>
      <c r="T1429" s="1" t="s">
        <v>37</v>
      </c>
      <c r="U1429" s="1" t="s">
        <v>38</v>
      </c>
      <c r="V1429" s="1" t="s">
        <v>39</v>
      </c>
    </row>
    <row r="1430" spans="1:22" x14ac:dyDescent="0.2">
      <c r="A1430" s="7">
        <v>121.75</v>
      </c>
      <c r="B1430" s="1" t="s">
        <v>20</v>
      </c>
      <c r="C1430" s="1" t="s">
        <v>21</v>
      </c>
      <c r="D1430" s="1" t="s">
        <v>120</v>
      </c>
      <c r="E1430" s="1" t="s">
        <v>23</v>
      </c>
      <c r="F1430" s="1" t="s">
        <v>2472</v>
      </c>
      <c r="G1430" s="1" t="s">
        <v>25</v>
      </c>
      <c r="I1430" s="1" t="s">
        <v>2671</v>
      </c>
      <c r="J1430" s="1" t="s">
        <v>28</v>
      </c>
      <c r="K1430" s="1" t="s">
        <v>2664</v>
      </c>
      <c r="L1430" s="1" t="s">
        <v>2664</v>
      </c>
      <c r="M1430" s="1" t="s">
        <v>2672</v>
      </c>
      <c r="N1430" s="1" t="s">
        <v>1091</v>
      </c>
      <c r="O1430" s="1" t="s">
        <v>33</v>
      </c>
      <c r="P1430" s="1" t="s">
        <v>124</v>
      </c>
      <c r="Q1430" s="1" t="s">
        <v>35</v>
      </c>
      <c r="R1430" s="1" t="s">
        <v>193</v>
      </c>
      <c r="S1430" s="1" t="s">
        <v>2664</v>
      </c>
      <c r="T1430" s="1" t="s">
        <v>37</v>
      </c>
      <c r="U1430" s="1" t="s">
        <v>38</v>
      </c>
      <c r="V1430" s="1" t="s">
        <v>39</v>
      </c>
    </row>
    <row r="1431" spans="1:22" x14ac:dyDescent="0.2">
      <c r="A1431" s="7">
        <v>121.75</v>
      </c>
      <c r="B1431" s="1" t="s">
        <v>20</v>
      </c>
      <c r="C1431" s="1" t="s">
        <v>21</v>
      </c>
      <c r="D1431" s="1" t="s">
        <v>120</v>
      </c>
      <c r="E1431" s="1" t="s">
        <v>23</v>
      </c>
      <c r="F1431" s="1" t="s">
        <v>2673</v>
      </c>
      <c r="G1431" s="1" t="s">
        <v>25</v>
      </c>
      <c r="I1431" s="1" t="s">
        <v>2674</v>
      </c>
      <c r="J1431" s="1" t="s">
        <v>28</v>
      </c>
      <c r="K1431" s="1" t="s">
        <v>2675</v>
      </c>
      <c r="L1431" s="1" t="s">
        <v>2675</v>
      </c>
      <c r="M1431" s="1" t="s">
        <v>2676</v>
      </c>
      <c r="N1431" s="1" t="s">
        <v>1091</v>
      </c>
      <c r="O1431" s="1" t="s">
        <v>33</v>
      </c>
      <c r="P1431" s="1" t="s">
        <v>124</v>
      </c>
      <c r="Q1431" s="1" t="s">
        <v>35</v>
      </c>
      <c r="R1431" s="1" t="s">
        <v>193</v>
      </c>
      <c r="S1431" s="1" t="s">
        <v>2675</v>
      </c>
      <c r="T1431" s="1" t="s">
        <v>37</v>
      </c>
      <c r="U1431" s="1" t="s">
        <v>38</v>
      </c>
      <c r="V1431" s="1" t="s">
        <v>39</v>
      </c>
    </row>
    <row r="1432" spans="1:22" x14ac:dyDescent="0.2">
      <c r="A1432" s="7">
        <v>121.75</v>
      </c>
      <c r="B1432" s="1" t="s">
        <v>20</v>
      </c>
      <c r="C1432" s="1" t="s">
        <v>21</v>
      </c>
      <c r="D1432" s="1" t="s">
        <v>120</v>
      </c>
      <c r="E1432" s="1" t="s">
        <v>23</v>
      </c>
      <c r="F1432" s="1" t="s">
        <v>2673</v>
      </c>
      <c r="G1432" s="1" t="s">
        <v>25</v>
      </c>
      <c r="I1432" s="1" t="s">
        <v>2677</v>
      </c>
      <c r="J1432" s="1" t="s">
        <v>28</v>
      </c>
      <c r="K1432" s="1" t="s">
        <v>2675</v>
      </c>
      <c r="L1432" s="1" t="s">
        <v>2675</v>
      </c>
      <c r="M1432" s="1" t="s">
        <v>2678</v>
      </c>
      <c r="N1432" s="1" t="s">
        <v>1091</v>
      </c>
      <c r="O1432" s="1" t="s">
        <v>33</v>
      </c>
      <c r="P1432" s="1" t="s">
        <v>124</v>
      </c>
      <c r="Q1432" s="1" t="s">
        <v>35</v>
      </c>
      <c r="R1432" s="1" t="s">
        <v>193</v>
      </c>
      <c r="S1432" s="1" t="s">
        <v>2675</v>
      </c>
      <c r="T1432" s="1" t="s">
        <v>37</v>
      </c>
      <c r="U1432" s="1" t="s">
        <v>38</v>
      </c>
      <c r="V1432" s="1" t="s">
        <v>39</v>
      </c>
    </row>
    <row r="1433" spans="1:22" x14ac:dyDescent="0.2">
      <c r="A1433" s="7">
        <v>121.75</v>
      </c>
      <c r="B1433" s="1" t="s">
        <v>20</v>
      </c>
      <c r="C1433" s="1" t="s">
        <v>21</v>
      </c>
      <c r="D1433" s="1" t="s">
        <v>120</v>
      </c>
      <c r="E1433" s="1" t="s">
        <v>23</v>
      </c>
      <c r="F1433" s="1" t="s">
        <v>2673</v>
      </c>
      <c r="G1433" s="1" t="s">
        <v>25</v>
      </c>
      <c r="I1433" s="1" t="s">
        <v>2679</v>
      </c>
      <c r="J1433" s="1" t="s">
        <v>28</v>
      </c>
      <c r="K1433" s="1" t="s">
        <v>2675</v>
      </c>
      <c r="L1433" s="1" t="s">
        <v>2675</v>
      </c>
      <c r="M1433" s="1" t="s">
        <v>2680</v>
      </c>
      <c r="N1433" s="1" t="s">
        <v>1091</v>
      </c>
      <c r="O1433" s="1" t="s">
        <v>33</v>
      </c>
      <c r="P1433" s="1" t="s">
        <v>124</v>
      </c>
      <c r="Q1433" s="1" t="s">
        <v>35</v>
      </c>
      <c r="R1433" s="1" t="s">
        <v>193</v>
      </c>
      <c r="S1433" s="1" t="s">
        <v>2675</v>
      </c>
      <c r="T1433" s="1" t="s">
        <v>37</v>
      </c>
      <c r="U1433" s="1" t="s">
        <v>38</v>
      </c>
      <c r="V1433" s="1" t="s">
        <v>39</v>
      </c>
    </row>
    <row r="1434" spans="1:22" x14ac:dyDescent="0.2">
      <c r="A1434" s="7">
        <v>121.75</v>
      </c>
      <c r="B1434" s="1" t="s">
        <v>20</v>
      </c>
      <c r="C1434" s="1" t="s">
        <v>21</v>
      </c>
      <c r="D1434" s="1" t="s">
        <v>120</v>
      </c>
      <c r="E1434" s="1" t="s">
        <v>23</v>
      </c>
      <c r="F1434" s="1" t="s">
        <v>2673</v>
      </c>
      <c r="G1434" s="1" t="s">
        <v>25</v>
      </c>
      <c r="I1434" s="1" t="s">
        <v>2681</v>
      </c>
      <c r="J1434" s="1" t="s">
        <v>28</v>
      </c>
      <c r="K1434" s="1" t="s">
        <v>2675</v>
      </c>
      <c r="L1434" s="1" t="s">
        <v>2675</v>
      </c>
      <c r="M1434" s="1" t="s">
        <v>2682</v>
      </c>
      <c r="N1434" s="1" t="s">
        <v>1091</v>
      </c>
      <c r="O1434" s="1" t="s">
        <v>33</v>
      </c>
      <c r="P1434" s="1" t="s">
        <v>124</v>
      </c>
      <c r="Q1434" s="1" t="s">
        <v>35</v>
      </c>
      <c r="R1434" s="1" t="s">
        <v>193</v>
      </c>
      <c r="S1434" s="1" t="s">
        <v>2675</v>
      </c>
      <c r="T1434" s="1" t="s">
        <v>37</v>
      </c>
      <c r="U1434" s="1" t="s">
        <v>38</v>
      </c>
      <c r="V1434" s="1" t="s">
        <v>39</v>
      </c>
    </row>
    <row r="1435" spans="1:22" x14ac:dyDescent="0.2">
      <c r="A1435" s="7">
        <v>121.75</v>
      </c>
      <c r="B1435" s="1" t="s">
        <v>20</v>
      </c>
      <c r="C1435" s="1" t="s">
        <v>21</v>
      </c>
      <c r="D1435" s="1" t="s">
        <v>120</v>
      </c>
      <c r="E1435" s="1" t="s">
        <v>23</v>
      </c>
      <c r="F1435" s="1" t="s">
        <v>2673</v>
      </c>
      <c r="G1435" s="1" t="s">
        <v>25</v>
      </c>
      <c r="I1435" s="1" t="s">
        <v>2683</v>
      </c>
      <c r="J1435" s="1" t="s">
        <v>28</v>
      </c>
      <c r="K1435" s="1" t="s">
        <v>2675</v>
      </c>
      <c r="L1435" s="1" t="s">
        <v>2675</v>
      </c>
      <c r="M1435" s="1" t="s">
        <v>2684</v>
      </c>
      <c r="N1435" s="1" t="s">
        <v>1091</v>
      </c>
      <c r="O1435" s="1" t="s">
        <v>33</v>
      </c>
      <c r="P1435" s="1" t="s">
        <v>124</v>
      </c>
      <c r="Q1435" s="1" t="s">
        <v>35</v>
      </c>
      <c r="R1435" s="1" t="s">
        <v>193</v>
      </c>
      <c r="S1435" s="1" t="s">
        <v>2675</v>
      </c>
      <c r="T1435" s="1" t="s">
        <v>37</v>
      </c>
      <c r="U1435" s="1" t="s">
        <v>38</v>
      </c>
      <c r="V1435" s="1" t="s">
        <v>39</v>
      </c>
    </row>
    <row r="1436" spans="1:22" x14ac:dyDescent="0.2">
      <c r="A1436" s="7">
        <v>121.75</v>
      </c>
      <c r="B1436" s="1" t="s">
        <v>20</v>
      </c>
      <c r="C1436" s="1" t="s">
        <v>21</v>
      </c>
      <c r="D1436" s="1" t="s">
        <v>120</v>
      </c>
      <c r="E1436" s="1" t="s">
        <v>23</v>
      </c>
      <c r="F1436" s="1" t="s">
        <v>2685</v>
      </c>
      <c r="G1436" s="1" t="s">
        <v>25</v>
      </c>
      <c r="I1436" s="1" t="s">
        <v>2686</v>
      </c>
      <c r="J1436" s="1" t="s">
        <v>28</v>
      </c>
      <c r="K1436" s="1" t="s">
        <v>2687</v>
      </c>
      <c r="L1436" s="1" t="s">
        <v>2687</v>
      </c>
      <c r="M1436" s="1" t="s">
        <v>2688</v>
      </c>
      <c r="N1436" s="1" t="s">
        <v>1091</v>
      </c>
      <c r="O1436" s="1" t="s">
        <v>33</v>
      </c>
      <c r="P1436" s="1" t="s">
        <v>124</v>
      </c>
      <c r="Q1436" s="1" t="s">
        <v>35</v>
      </c>
      <c r="R1436" s="1" t="s">
        <v>193</v>
      </c>
      <c r="S1436" s="1" t="s">
        <v>2687</v>
      </c>
      <c r="T1436" s="1" t="s">
        <v>37</v>
      </c>
      <c r="U1436" s="1" t="s">
        <v>38</v>
      </c>
      <c r="V1436" s="1" t="s">
        <v>39</v>
      </c>
    </row>
    <row r="1437" spans="1:22" x14ac:dyDescent="0.2">
      <c r="A1437" s="7">
        <v>0</v>
      </c>
      <c r="B1437" s="1" t="s">
        <v>20</v>
      </c>
      <c r="D1437" s="1" t="s">
        <v>120</v>
      </c>
      <c r="G1437" s="1" t="s">
        <v>25</v>
      </c>
      <c r="I1437" s="1" t="s">
        <v>2689</v>
      </c>
      <c r="K1437" s="1" t="s">
        <v>2687</v>
      </c>
      <c r="L1437" s="1" t="s">
        <v>2687</v>
      </c>
      <c r="N1437" s="1" t="s">
        <v>32</v>
      </c>
      <c r="R1437" s="1" t="s">
        <v>81</v>
      </c>
      <c r="S1437" s="1" t="s">
        <v>2687</v>
      </c>
      <c r="V1437" s="1" t="s">
        <v>39</v>
      </c>
    </row>
    <row r="1438" spans="1:22" x14ac:dyDescent="0.2">
      <c r="A1438" s="7">
        <v>65</v>
      </c>
      <c r="B1438" s="1" t="s">
        <v>20</v>
      </c>
      <c r="D1438" s="1" t="s">
        <v>120</v>
      </c>
      <c r="G1438" s="1" t="s">
        <v>25</v>
      </c>
      <c r="I1438" s="1" t="s">
        <v>2690</v>
      </c>
      <c r="J1438" s="1" t="s">
        <v>28</v>
      </c>
      <c r="K1438" s="1" t="s">
        <v>1974</v>
      </c>
      <c r="L1438" s="1" t="s">
        <v>2691</v>
      </c>
      <c r="M1438" s="1" t="s">
        <v>2692</v>
      </c>
      <c r="N1438" s="1" t="s">
        <v>32</v>
      </c>
      <c r="R1438" s="1" t="s">
        <v>81</v>
      </c>
      <c r="S1438" s="1" t="s">
        <v>1974</v>
      </c>
      <c r="V1438" s="1" t="s">
        <v>39</v>
      </c>
    </row>
    <row r="1439" spans="1:22" x14ac:dyDescent="0.2">
      <c r="A1439" s="7">
        <v>121.75</v>
      </c>
      <c r="B1439" s="1" t="s">
        <v>20</v>
      </c>
      <c r="C1439" s="1" t="s">
        <v>21</v>
      </c>
      <c r="D1439" s="1" t="s">
        <v>120</v>
      </c>
      <c r="E1439" s="1" t="s">
        <v>23</v>
      </c>
      <c r="F1439" s="1" t="s">
        <v>2685</v>
      </c>
      <c r="G1439" s="1" t="s">
        <v>25</v>
      </c>
      <c r="I1439" s="1" t="s">
        <v>2693</v>
      </c>
      <c r="J1439" s="1" t="s">
        <v>28</v>
      </c>
      <c r="K1439" s="1" t="s">
        <v>2687</v>
      </c>
      <c r="L1439" s="1" t="s">
        <v>2687</v>
      </c>
      <c r="M1439" s="1" t="s">
        <v>2694</v>
      </c>
      <c r="N1439" s="1" t="s">
        <v>1091</v>
      </c>
      <c r="O1439" s="1" t="s">
        <v>33</v>
      </c>
      <c r="P1439" s="1" t="s">
        <v>124</v>
      </c>
      <c r="Q1439" s="1" t="s">
        <v>35</v>
      </c>
      <c r="R1439" s="1" t="s">
        <v>193</v>
      </c>
      <c r="S1439" s="1" t="s">
        <v>2687</v>
      </c>
      <c r="T1439" s="1" t="s">
        <v>37</v>
      </c>
      <c r="U1439" s="1" t="s">
        <v>38</v>
      </c>
      <c r="V1439" s="1" t="s">
        <v>39</v>
      </c>
    </row>
    <row r="1440" spans="1:22" x14ac:dyDescent="0.2">
      <c r="A1440" s="7">
        <v>121.75</v>
      </c>
      <c r="B1440" s="1" t="s">
        <v>20</v>
      </c>
      <c r="C1440" s="1" t="s">
        <v>21</v>
      </c>
      <c r="D1440" s="1" t="s">
        <v>120</v>
      </c>
      <c r="E1440" s="1" t="s">
        <v>23</v>
      </c>
      <c r="F1440" s="1" t="s">
        <v>2685</v>
      </c>
      <c r="G1440" s="1" t="s">
        <v>25</v>
      </c>
      <c r="I1440" s="1" t="s">
        <v>2695</v>
      </c>
      <c r="J1440" s="1" t="s">
        <v>28</v>
      </c>
      <c r="K1440" s="1" t="s">
        <v>2687</v>
      </c>
      <c r="L1440" s="1" t="s">
        <v>2687</v>
      </c>
      <c r="M1440" s="1" t="s">
        <v>2696</v>
      </c>
      <c r="N1440" s="1" t="s">
        <v>1091</v>
      </c>
      <c r="O1440" s="1" t="s">
        <v>33</v>
      </c>
      <c r="P1440" s="1" t="s">
        <v>124</v>
      </c>
      <c r="Q1440" s="1" t="s">
        <v>35</v>
      </c>
      <c r="R1440" s="1" t="s">
        <v>193</v>
      </c>
      <c r="S1440" s="1" t="s">
        <v>2687</v>
      </c>
      <c r="T1440" s="1" t="s">
        <v>37</v>
      </c>
      <c r="U1440" s="1" t="s">
        <v>38</v>
      </c>
      <c r="V1440" s="1" t="s">
        <v>39</v>
      </c>
    </row>
    <row r="1441" spans="1:22" x14ac:dyDescent="0.2">
      <c r="A1441" s="7">
        <v>65</v>
      </c>
      <c r="B1441" s="1" t="s">
        <v>20</v>
      </c>
      <c r="D1441" s="1" t="s">
        <v>120</v>
      </c>
      <c r="G1441" s="1" t="s">
        <v>25</v>
      </c>
      <c r="I1441" s="1" t="s">
        <v>2697</v>
      </c>
      <c r="J1441" s="1" t="s">
        <v>28</v>
      </c>
      <c r="K1441" s="1" t="s">
        <v>2691</v>
      </c>
      <c r="L1441" s="1" t="s">
        <v>2691</v>
      </c>
      <c r="M1441" s="1" t="s">
        <v>2692</v>
      </c>
      <c r="N1441" s="1" t="s">
        <v>32</v>
      </c>
      <c r="R1441" s="1" t="s">
        <v>81</v>
      </c>
      <c r="S1441" s="1" t="s">
        <v>2691</v>
      </c>
      <c r="V1441" s="1" t="s">
        <v>39</v>
      </c>
    </row>
    <row r="1442" spans="1:22" x14ac:dyDescent="0.2">
      <c r="A1442" s="7">
        <v>121.75</v>
      </c>
      <c r="B1442" s="1" t="s">
        <v>20</v>
      </c>
      <c r="C1442" s="1" t="s">
        <v>21</v>
      </c>
      <c r="D1442" s="1" t="s">
        <v>120</v>
      </c>
      <c r="E1442" s="1" t="s">
        <v>23</v>
      </c>
      <c r="F1442" s="1" t="s">
        <v>2685</v>
      </c>
      <c r="G1442" s="1" t="s">
        <v>25</v>
      </c>
      <c r="I1442" s="1" t="s">
        <v>2698</v>
      </c>
      <c r="J1442" s="1" t="s">
        <v>28</v>
      </c>
      <c r="K1442" s="1" t="s">
        <v>2687</v>
      </c>
      <c r="L1442" s="1" t="s">
        <v>2687</v>
      </c>
      <c r="M1442" s="1" t="s">
        <v>2699</v>
      </c>
      <c r="N1442" s="1" t="s">
        <v>1091</v>
      </c>
      <c r="O1442" s="1" t="s">
        <v>33</v>
      </c>
      <c r="P1442" s="1" t="s">
        <v>124</v>
      </c>
      <c r="Q1442" s="1" t="s">
        <v>35</v>
      </c>
      <c r="R1442" s="1" t="s">
        <v>193</v>
      </c>
      <c r="S1442" s="1" t="s">
        <v>2687</v>
      </c>
      <c r="T1442" s="1" t="s">
        <v>37</v>
      </c>
      <c r="U1442" s="1" t="s">
        <v>38</v>
      </c>
      <c r="V1442" s="1" t="s">
        <v>39</v>
      </c>
    </row>
    <row r="1443" spans="1:22" x14ac:dyDescent="0.2">
      <c r="A1443" s="7">
        <v>0</v>
      </c>
      <c r="B1443" s="1" t="s">
        <v>20</v>
      </c>
      <c r="D1443" s="1" t="s">
        <v>120</v>
      </c>
      <c r="G1443" s="1" t="s">
        <v>25</v>
      </c>
      <c r="I1443" s="1" t="s">
        <v>2700</v>
      </c>
      <c r="K1443" s="1" t="s">
        <v>2687</v>
      </c>
      <c r="L1443" s="1" t="s">
        <v>2687</v>
      </c>
      <c r="N1443" s="1" t="s">
        <v>32</v>
      </c>
      <c r="R1443" s="1" t="s">
        <v>81</v>
      </c>
      <c r="S1443" s="1" t="s">
        <v>2687</v>
      </c>
      <c r="V1443" s="1" t="s">
        <v>39</v>
      </c>
    </row>
    <row r="1444" spans="1:22" x14ac:dyDescent="0.2">
      <c r="A1444" s="7">
        <v>0</v>
      </c>
      <c r="B1444" s="1" t="s">
        <v>20</v>
      </c>
      <c r="D1444" s="1" t="s">
        <v>120</v>
      </c>
      <c r="G1444" s="1" t="s">
        <v>25</v>
      </c>
      <c r="I1444" s="1" t="s">
        <v>2701</v>
      </c>
      <c r="K1444" s="1" t="s">
        <v>2687</v>
      </c>
      <c r="L1444" s="1" t="s">
        <v>2687</v>
      </c>
      <c r="N1444" s="1" t="s">
        <v>32</v>
      </c>
      <c r="R1444" s="1" t="s">
        <v>81</v>
      </c>
      <c r="S1444" s="1" t="s">
        <v>2687</v>
      </c>
      <c r="V1444" s="1" t="s">
        <v>39</v>
      </c>
    </row>
    <row r="1445" spans="1:22" x14ac:dyDescent="0.2">
      <c r="A1445" s="7">
        <v>0</v>
      </c>
      <c r="B1445" s="1" t="s">
        <v>20</v>
      </c>
      <c r="D1445" s="1" t="s">
        <v>120</v>
      </c>
      <c r="G1445" s="1" t="s">
        <v>25</v>
      </c>
      <c r="I1445" s="1" t="s">
        <v>2702</v>
      </c>
      <c r="K1445" s="1" t="s">
        <v>2687</v>
      </c>
      <c r="L1445" s="1" t="s">
        <v>2687</v>
      </c>
      <c r="N1445" s="1" t="s">
        <v>32</v>
      </c>
      <c r="R1445" s="1" t="s">
        <v>81</v>
      </c>
      <c r="S1445" s="1" t="s">
        <v>2687</v>
      </c>
      <c r="V1445" s="1" t="s">
        <v>39</v>
      </c>
    </row>
    <row r="1446" spans="1:22" x14ac:dyDescent="0.2">
      <c r="A1446" s="7">
        <v>0</v>
      </c>
      <c r="B1446" s="1" t="s">
        <v>20</v>
      </c>
      <c r="D1446" s="1" t="s">
        <v>120</v>
      </c>
      <c r="G1446" s="1" t="s">
        <v>25</v>
      </c>
      <c r="I1446" s="1" t="s">
        <v>2703</v>
      </c>
      <c r="K1446" s="1" t="s">
        <v>2687</v>
      </c>
      <c r="L1446" s="1" t="s">
        <v>2687</v>
      </c>
      <c r="N1446" s="1" t="s">
        <v>32</v>
      </c>
      <c r="R1446" s="1" t="s">
        <v>81</v>
      </c>
      <c r="S1446" s="1" t="s">
        <v>2687</v>
      </c>
      <c r="V1446" s="1" t="s">
        <v>39</v>
      </c>
    </row>
    <row r="1447" spans="1:22" x14ac:dyDescent="0.2">
      <c r="A1447" s="7">
        <v>0</v>
      </c>
      <c r="B1447" s="1" t="s">
        <v>20</v>
      </c>
      <c r="D1447" s="1" t="s">
        <v>120</v>
      </c>
      <c r="G1447" s="1" t="s">
        <v>25</v>
      </c>
      <c r="I1447" s="1" t="s">
        <v>2704</v>
      </c>
      <c r="K1447" s="1" t="s">
        <v>2687</v>
      </c>
      <c r="L1447" s="1" t="s">
        <v>2687</v>
      </c>
      <c r="N1447" s="1" t="s">
        <v>32</v>
      </c>
      <c r="R1447" s="1" t="s">
        <v>81</v>
      </c>
      <c r="S1447" s="1" t="s">
        <v>2687</v>
      </c>
      <c r="V1447" s="1" t="s">
        <v>39</v>
      </c>
    </row>
    <row r="1448" spans="1:22" x14ac:dyDescent="0.2">
      <c r="A1448" s="7">
        <v>0</v>
      </c>
      <c r="B1448" s="1" t="s">
        <v>20</v>
      </c>
      <c r="D1448" s="1" t="s">
        <v>120</v>
      </c>
      <c r="G1448" s="1" t="s">
        <v>25</v>
      </c>
      <c r="I1448" s="1" t="s">
        <v>2705</v>
      </c>
      <c r="K1448" s="1" t="s">
        <v>2687</v>
      </c>
      <c r="L1448" s="1" t="s">
        <v>2687</v>
      </c>
      <c r="N1448" s="1" t="s">
        <v>32</v>
      </c>
      <c r="R1448" s="1" t="s">
        <v>81</v>
      </c>
      <c r="S1448" s="1" t="s">
        <v>2687</v>
      </c>
      <c r="V1448" s="1" t="s">
        <v>39</v>
      </c>
    </row>
    <row r="1449" spans="1:22" x14ac:dyDescent="0.2">
      <c r="A1449" s="7">
        <v>0</v>
      </c>
      <c r="B1449" s="1" t="s">
        <v>20</v>
      </c>
      <c r="D1449" s="1" t="s">
        <v>120</v>
      </c>
      <c r="G1449" s="1" t="s">
        <v>25</v>
      </c>
      <c r="I1449" s="1" t="s">
        <v>2706</v>
      </c>
      <c r="K1449" s="1" t="s">
        <v>2687</v>
      </c>
      <c r="L1449" s="1" t="s">
        <v>2687</v>
      </c>
      <c r="N1449" s="1" t="s">
        <v>32</v>
      </c>
      <c r="R1449" s="1" t="s">
        <v>81</v>
      </c>
      <c r="S1449" s="1" t="s">
        <v>2687</v>
      </c>
      <c r="V1449" s="1" t="s">
        <v>39</v>
      </c>
    </row>
    <row r="1450" spans="1:22" x14ac:dyDescent="0.2">
      <c r="A1450" s="7">
        <v>0</v>
      </c>
      <c r="B1450" s="1" t="s">
        <v>20</v>
      </c>
      <c r="D1450" s="1" t="s">
        <v>120</v>
      </c>
      <c r="G1450" s="1" t="s">
        <v>25</v>
      </c>
      <c r="I1450" s="1" t="s">
        <v>2707</v>
      </c>
      <c r="K1450" s="1" t="s">
        <v>2687</v>
      </c>
      <c r="L1450" s="1" t="s">
        <v>2687</v>
      </c>
      <c r="N1450" s="1" t="s">
        <v>32</v>
      </c>
      <c r="R1450" s="1" t="s">
        <v>81</v>
      </c>
      <c r="S1450" s="1" t="s">
        <v>2687</v>
      </c>
      <c r="V1450" s="1" t="s">
        <v>39</v>
      </c>
    </row>
    <row r="1451" spans="1:22" x14ac:dyDescent="0.2">
      <c r="A1451" s="7">
        <v>100</v>
      </c>
      <c r="B1451" s="1" t="s">
        <v>20</v>
      </c>
      <c r="C1451" s="1" t="s">
        <v>1362</v>
      </c>
      <c r="D1451" s="1" t="s">
        <v>43</v>
      </c>
      <c r="E1451" s="1" t="s">
        <v>1363</v>
      </c>
      <c r="F1451" s="1" t="s">
        <v>2136</v>
      </c>
      <c r="G1451" s="1" t="s">
        <v>25</v>
      </c>
      <c r="I1451" s="1" t="s">
        <v>2708</v>
      </c>
      <c r="J1451" s="1" t="s">
        <v>28</v>
      </c>
      <c r="K1451" s="1" t="s">
        <v>2687</v>
      </c>
      <c r="L1451" s="1" t="s">
        <v>2687</v>
      </c>
      <c r="M1451" s="1" t="s">
        <v>2709</v>
      </c>
      <c r="N1451" s="1" t="s">
        <v>32</v>
      </c>
      <c r="R1451" s="1" t="s">
        <v>1045</v>
      </c>
      <c r="S1451" s="1" t="s">
        <v>2687</v>
      </c>
      <c r="T1451" s="1" t="s">
        <v>1368</v>
      </c>
      <c r="U1451" s="1" t="s">
        <v>3322</v>
      </c>
      <c r="V1451" s="1" t="s">
        <v>2710</v>
      </c>
    </row>
    <row r="1452" spans="1:22" x14ac:dyDescent="0.2">
      <c r="A1452" s="7">
        <v>0</v>
      </c>
      <c r="B1452" s="1" t="s">
        <v>20</v>
      </c>
      <c r="D1452" s="1" t="s">
        <v>120</v>
      </c>
      <c r="G1452" s="1" t="s">
        <v>25</v>
      </c>
      <c r="I1452" s="1" t="s">
        <v>2711</v>
      </c>
      <c r="K1452" s="1" t="s">
        <v>2687</v>
      </c>
      <c r="L1452" s="1" t="s">
        <v>2687</v>
      </c>
      <c r="N1452" s="1" t="s">
        <v>32</v>
      </c>
      <c r="R1452" s="1" t="s">
        <v>81</v>
      </c>
      <c r="S1452" s="1" t="s">
        <v>2687</v>
      </c>
      <c r="V1452" s="1" t="s">
        <v>39</v>
      </c>
    </row>
    <row r="1453" spans="1:22" x14ac:dyDescent="0.2">
      <c r="A1453" s="7">
        <v>0</v>
      </c>
      <c r="B1453" s="1" t="s">
        <v>20</v>
      </c>
      <c r="D1453" s="1" t="s">
        <v>120</v>
      </c>
      <c r="G1453" s="1" t="s">
        <v>25</v>
      </c>
      <c r="I1453" s="1" t="s">
        <v>2712</v>
      </c>
      <c r="K1453" s="1" t="s">
        <v>2687</v>
      </c>
      <c r="L1453" s="1" t="s">
        <v>2687</v>
      </c>
      <c r="N1453" s="1" t="s">
        <v>32</v>
      </c>
      <c r="R1453" s="1" t="s">
        <v>81</v>
      </c>
      <c r="S1453" s="1" t="s">
        <v>2687</v>
      </c>
      <c r="V1453" s="1" t="s">
        <v>39</v>
      </c>
    </row>
    <row r="1454" spans="1:22" x14ac:dyDescent="0.2">
      <c r="A1454" s="7">
        <v>0</v>
      </c>
      <c r="B1454" s="1" t="s">
        <v>20</v>
      </c>
      <c r="D1454" s="1" t="s">
        <v>120</v>
      </c>
      <c r="G1454" s="1" t="s">
        <v>25</v>
      </c>
      <c r="I1454" s="1" t="s">
        <v>2713</v>
      </c>
      <c r="K1454" s="1" t="s">
        <v>2687</v>
      </c>
      <c r="L1454" s="1" t="s">
        <v>2687</v>
      </c>
      <c r="N1454" s="1" t="s">
        <v>32</v>
      </c>
      <c r="R1454" s="1" t="s">
        <v>81</v>
      </c>
      <c r="S1454" s="1" t="s">
        <v>2687</v>
      </c>
      <c r="V1454" s="1" t="s">
        <v>39</v>
      </c>
    </row>
    <row r="1455" spans="1:22" x14ac:dyDescent="0.2">
      <c r="A1455" s="7">
        <v>0</v>
      </c>
      <c r="B1455" s="1" t="s">
        <v>20</v>
      </c>
      <c r="D1455" s="1" t="s">
        <v>120</v>
      </c>
      <c r="G1455" s="1" t="s">
        <v>25</v>
      </c>
      <c r="I1455" s="1" t="s">
        <v>2714</v>
      </c>
      <c r="K1455" s="1" t="s">
        <v>2687</v>
      </c>
      <c r="L1455" s="1" t="s">
        <v>2687</v>
      </c>
      <c r="N1455" s="1" t="s">
        <v>1091</v>
      </c>
      <c r="R1455" s="1" t="s">
        <v>81</v>
      </c>
      <c r="S1455" s="1" t="s">
        <v>2687</v>
      </c>
      <c r="V1455" s="1" t="s">
        <v>39</v>
      </c>
    </row>
    <row r="1456" spans="1:22" x14ac:dyDescent="0.2">
      <c r="A1456" s="7">
        <v>0</v>
      </c>
      <c r="B1456" s="1" t="s">
        <v>20</v>
      </c>
      <c r="D1456" s="1" t="s">
        <v>120</v>
      </c>
      <c r="G1456" s="1" t="s">
        <v>25</v>
      </c>
      <c r="I1456" s="1" t="s">
        <v>2715</v>
      </c>
      <c r="K1456" s="1" t="s">
        <v>2687</v>
      </c>
      <c r="L1456" s="1" t="s">
        <v>2687</v>
      </c>
      <c r="N1456" s="1" t="s">
        <v>1091</v>
      </c>
      <c r="R1456" s="1" t="s">
        <v>81</v>
      </c>
      <c r="S1456" s="1" t="s">
        <v>2687</v>
      </c>
      <c r="V1456" s="1" t="s">
        <v>39</v>
      </c>
    </row>
    <row r="1457" spans="1:22" x14ac:dyDescent="0.2">
      <c r="A1457" s="7">
        <v>0</v>
      </c>
      <c r="B1457" s="1" t="s">
        <v>20</v>
      </c>
      <c r="D1457" s="1" t="s">
        <v>120</v>
      </c>
      <c r="G1457" s="1" t="s">
        <v>25</v>
      </c>
      <c r="I1457" s="1" t="s">
        <v>2716</v>
      </c>
      <c r="K1457" s="1" t="s">
        <v>2687</v>
      </c>
      <c r="L1457" s="1" t="s">
        <v>2687</v>
      </c>
      <c r="N1457" s="1" t="s">
        <v>1091</v>
      </c>
      <c r="R1457" s="1" t="s">
        <v>81</v>
      </c>
      <c r="S1457" s="1" t="s">
        <v>2687</v>
      </c>
      <c r="V1457" s="1" t="s">
        <v>39</v>
      </c>
    </row>
    <row r="1458" spans="1:22" x14ac:dyDescent="0.2">
      <c r="A1458" s="7">
        <v>0</v>
      </c>
      <c r="B1458" s="1" t="s">
        <v>20</v>
      </c>
      <c r="D1458" s="1" t="s">
        <v>120</v>
      </c>
      <c r="G1458" s="1" t="s">
        <v>25</v>
      </c>
      <c r="I1458" s="1" t="s">
        <v>2717</v>
      </c>
      <c r="K1458" s="1" t="s">
        <v>2687</v>
      </c>
      <c r="L1458" s="1" t="s">
        <v>2687</v>
      </c>
      <c r="N1458" s="1" t="s">
        <v>1091</v>
      </c>
      <c r="R1458" s="1" t="s">
        <v>81</v>
      </c>
      <c r="S1458" s="1" t="s">
        <v>2687</v>
      </c>
      <c r="V1458" s="1" t="s">
        <v>39</v>
      </c>
    </row>
    <row r="1459" spans="1:22" x14ac:dyDescent="0.2">
      <c r="A1459" s="7">
        <v>0</v>
      </c>
      <c r="B1459" s="1" t="s">
        <v>20</v>
      </c>
      <c r="D1459" s="1" t="s">
        <v>120</v>
      </c>
      <c r="G1459" s="1" t="s">
        <v>25</v>
      </c>
      <c r="I1459" s="1" t="s">
        <v>2718</v>
      </c>
      <c r="K1459" s="1" t="s">
        <v>2687</v>
      </c>
      <c r="L1459" s="1" t="s">
        <v>2687</v>
      </c>
      <c r="N1459" s="1" t="s">
        <v>1091</v>
      </c>
      <c r="R1459" s="1" t="s">
        <v>81</v>
      </c>
      <c r="S1459" s="1" t="s">
        <v>2687</v>
      </c>
      <c r="V1459" s="1" t="s">
        <v>39</v>
      </c>
    </row>
    <row r="1460" spans="1:22" x14ac:dyDescent="0.2">
      <c r="A1460" s="7">
        <v>0</v>
      </c>
      <c r="B1460" s="1" t="s">
        <v>20</v>
      </c>
      <c r="D1460" s="1" t="s">
        <v>120</v>
      </c>
      <c r="G1460" s="1" t="s">
        <v>25</v>
      </c>
      <c r="I1460" s="1" t="s">
        <v>2719</v>
      </c>
      <c r="K1460" s="1" t="s">
        <v>2687</v>
      </c>
      <c r="L1460" s="1" t="s">
        <v>2687</v>
      </c>
      <c r="N1460" s="1" t="s">
        <v>1091</v>
      </c>
      <c r="R1460" s="1" t="s">
        <v>81</v>
      </c>
      <c r="S1460" s="1" t="s">
        <v>2687</v>
      </c>
      <c r="V1460" s="1" t="s">
        <v>39</v>
      </c>
    </row>
    <row r="1461" spans="1:22" x14ac:dyDescent="0.2">
      <c r="A1461" s="7">
        <v>0</v>
      </c>
      <c r="B1461" s="1" t="s">
        <v>20</v>
      </c>
      <c r="D1461" s="1" t="s">
        <v>120</v>
      </c>
      <c r="G1461" s="1" t="s">
        <v>25</v>
      </c>
      <c r="I1461" s="1" t="s">
        <v>2720</v>
      </c>
      <c r="K1461" s="1" t="s">
        <v>2687</v>
      </c>
      <c r="L1461" s="1" t="s">
        <v>2687</v>
      </c>
      <c r="N1461" s="1" t="s">
        <v>1091</v>
      </c>
      <c r="R1461" s="1" t="s">
        <v>81</v>
      </c>
      <c r="S1461" s="1" t="s">
        <v>2687</v>
      </c>
      <c r="V1461" s="1" t="s">
        <v>39</v>
      </c>
    </row>
    <row r="1462" spans="1:22" x14ac:dyDescent="0.2">
      <c r="A1462" s="7">
        <v>0</v>
      </c>
      <c r="B1462" s="1" t="s">
        <v>20</v>
      </c>
      <c r="D1462" s="1" t="s">
        <v>120</v>
      </c>
      <c r="G1462" s="1" t="s">
        <v>25</v>
      </c>
      <c r="I1462" s="1" t="s">
        <v>2721</v>
      </c>
      <c r="K1462" s="1" t="s">
        <v>2687</v>
      </c>
      <c r="L1462" s="1" t="s">
        <v>2687</v>
      </c>
      <c r="N1462" s="1" t="s">
        <v>1091</v>
      </c>
      <c r="R1462" s="1" t="s">
        <v>81</v>
      </c>
      <c r="S1462" s="1" t="s">
        <v>2687</v>
      </c>
      <c r="V1462" s="1" t="s">
        <v>39</v>
      </c>
    </row>
    <row r="1463" spans="1:22" x14ac:dyDescent="0.2">
      <c r="A1463" s="7">
        <v>0</v>
      </c>
      <c r="B1463" s="1" t="s">
        <v>20</v>
      </c>
      <c r="D1463" s="1" t="s">
        <v>120</v>
      </c>
      <c r="G1463" s="1" t="s">
        <v>25</v>
      </c>
      <c r="I1463" s="1" t="s">
        <v>2722</v>
      </c>
      <c r="K1463" s="1" t="s">
        <v>2687</v>
      </c>
      <c r="L1463" s="1" t="s">
        <v>2687</v>
      </c>
      <c r="N1463" s="1" t="s">
        <v>1091</v>
      </c>
      <c r="R1463" s="1" t="s">
        <v>81</v>
      </c>
      <c r="S1463" s="1" t="s">
        <v>2687</v>
      </c>
      <c r="V1463" s="1" t="s">
        <v>39</v>
      </c>
    </row>
    <row r="1464" spans="1:22" x14ac:dyDescent="0.2">
      <c r="A1464" s="7">
        <v>0</v>
      </c>
      <c r="B1464" s="1" t="s">
        <v>20</v>
      </c>
      <c r="D1464" s="1" t="s">
        <v>120</v>
      </c>
      <c r="G1464" s="1" t="s">
        <v>25</v>
      </c>
      <c r="I1464" s="1" t="s">
        <v>2723</v>
      </c>
      <c r="K1464" s="1" t="s">
        <v>2687</v>
      </c>
      <c r="L1464" s="1" t="s">
        <v>2687</v>
      </c>
      <c r="N1464" s="1" t="s">
        <v>1091</v>
      </c>
      <c r="R1464" s="1" t="s">
        <v>81</v>
      </c>
      <c r="S1464" s="1" t="s">
        <v>2687</v>
      </c>
      <c r="V1464" s="1" t="s">
        <v>39</v>
      </c>
    </row>
    <row r="1465" spans="1:22" x14ac:dyDescent="0.2">
      <c r="A1465" s="7">
        <v>0</v>
      </c>
      <c r="B1465" s="1" t="s">
        <v>20</v>
      </c>
      <c r="D1465" s="1" t="s">
        <v>120</v>
      </c>
      <c r="G1465" s="1" t="s">
        <v>25</v>
      </c>
      <c r="I1465" s="1" t="s">
        <v>2724</v>
      </c>
      <c r="K1465" s="1" t="s">
        <v>2687</v>
      </c>
      <c r="L1465" s="1" t="s">
        <v>2687</v>
      </c>
      <c r="N1465" s="1" t="s">
        <v>1091</v>
      </c>
      <c r="R1465" s="1" t="s">
        <v>81</v>
      </c>
      <c r="S1465" s="1" t="s">
        <v>2687</v>
      </c>
      <c r="V1465" s="1" t="s">
        <v>39</v>
      </c>
    </row>
    <row r="1466" spans="1:22" x14ac:dyDescent="0.2">
      <c r="A1466" s="7">
        <v>0</v>
      </c>
      <c r="B1466" s="1" t="s">
        <v>20</v>
      </c>
      <c r="D1466" s="1" t="s">
        <v>120</v>
      </c>
      <c r="G1466" s="1" t="s">
        <v>25</v>
      </c>
      <c r="I1466" s="1" t="s">
        <v>2725</v>
      </c>
      <c r="K1466" s="1" t="s">
        <v>2687</v>
      </c>
      <c r="L1466" s="1" t="s">
        <v>2687</v>
      </c>
      <c r="N1466" s="1" t="s">
        <v>1091</v>
      </c>
      <c r="R1466" s="1" t="s">
        <v>81</v>
      </c>
      <c r="S1466" s="1" t="s">
        <v>2687</v>
      </c>
      <c r="V1466" s="1" t="s">
        <v>39</v>
      </c>
    </row>
    <row r="1467" spans="1:22" x14ac:dyDescent="0.2">
      <c r="A1467" s="7">
        <v>0</v>
      </c>
      <c r="B1467" s="1" t="s">
        <v>20</v>
      </c>
      <c r="D1467" s="1" t="s">
        <v>120</v>
      </c>
      <c r="G1467" s="1" t="s">
        <v>25</v>
      </c>
      <c r="I1467" s="1" t="s">
        <v>2726</v>
      </c>
      <c r="K1467" s="1" t="s">
        <v>2687</v>
      </c>
      <c r="L1467" s="1" t="s">
        <v>2687</v>
      </c>
      <c r="N1467" s="1" t="s">
        <v>1091</v>
      </c>
      <c r="R1467" s="1" t="s">
        <v>81</v>
      </c>
      <c r="S1467" s="1" t="s">
        <v>2687</v>
      </c>
      <c r="V1467" s="1" t="s">
        <v>39</v>
      </c>
    </row>
    <row r="1468" spans="1:22" x14ac:dyDescent="0.2">
      <c r="A1468" s="7">
        <v>121.75</v>
      </c>
      <c r="B1468" s="1" t="s">
        <v>20</v>
      </c>
      <c r="C1468" s="1" t="s">
        <v>21</v>
      </c>
      <c r="D1468" s="1" t="s">
        <v>120</v>
      </c>
      <c r="E1468" s="1" t="s">
        <v>23</v>
      </c>
      <c r="F1468" s="1" t="s">
        <v>2685</v>
      </c>
      <c r="G1468" s="1" t="s">
        <v>25</v>
      </c>
      <c r="I1468" s="1" t="s">
        <v>2727</v>
      </c>
      <c r="J1468" s="1" t="s">
        <v>28</v>
      </c>
      <c r="K1468" s="1" t="s">
        <v>2687</v>
      </c>
      <c r="L1468" s="1" t="s">
        <v>2687</v>
      </c>
      <c r="M1468" s="1" t="s">
        <v>2728</v>
      </c>
      <c r="N1468" s="1" t="s">
        <v>1091</v>
      </c>
      <c r="O1468" s="1" t="s">
        <v>33</v>
      </c>
      <c r="P1468" s="1" t="s">
        <v>124</v>
      </c>
      <c r="Q1468" s="1" t="s">
        <v>35</v>
      </c>
      <c r="R1468" s="1" t="s">
        <v>193</v>
      </c>
      <c r="S1468" s="1" t="s">
        <v>2687</v>
      </c>
      <c r="T1468" s="1" t="s">
        <v>37</v>
      </c>
      <c r="U1468" s="1" t="s">
        <v>38</v>
      </c>
      <c r="V1468" s="1" t="s">
        <v>39</v>
      </c>
    </row>
    <row r="1469" spans="1:22" x14ac:dyDescent="0.2">
      <c r="A1469" s="7">
        <v>121.75</v>
      </c>
      <c r="B1469" s="1" t="s">
        <v>20</v>
      </c>
      <c r="C1469" s="1" t="s">
        <v>21</v>
      </c>
      <c r="D1469" s="1" t="s">
        <v>120</v>
      </c>
      <c r="E1469" s="1" t="s">
        <v>23</v>
      </c>
      <c r="F1469" s="1" t="s">
        <v>2527</v>
      </c>
      <c r="G1469" s="1" t="s">
        <v>25</v>
      </c>
      <c r="I1469" s="1" t="s">
        <v>2729</v>
      </c>
      <c r="J1469" s="1" t="s">
        <v>28</v>
      </c>
      <c r="K1469" s="1" t="s">
        <v>2651</v>
      </c>
      <c r="L1469" s="1" t="s">
        <v>2651</v>
      </c>
      <c r="M1469" s="1" t="s">
        <v>2730</v>
      </c>
      <c r="N1469" s="1" t="s">
        <v>1091</v>
      </c>
      <c r="O1469" s="1" t="s">
        <v>33</v>
      </c>
      <c r="P1469" s="1" t="s">
        <v>124</v>
      </c>
      <c r="Q1469" s="1" t="s">
        <v>35</v>
      </c>
      <c r="R1469" s="1" t="s">
        <v>193</v>
      </c>
      <c r="S1469" s="1" t="s">
        <v>2651</v>
      </c>
      <c r="T1469" s="1" t="s">
        <v>37</v>
      </c>
      <c r="U1469" s="1" t="s">
        <v>38</v>
      </c>
      <c r="V1469" s="1" t="s">
        <v>39</v>
      </c>
    </row>
    <row r="1470" spans="1:22" x14ac:dyDescent="0.2">
      <c r="A1470" s="7">
        <v>121.75</v>
      </c>
      <c r="B1470" s="1" t="s">
        <v>20</v>
      </c>
      <c r="C1470" s="1" t="s">
        <v>21</v>
      </c>
      <c r="D1470" s="1" t="s">
        <v>120</v>
      </c>
      <c r="E1470" s="1" t="s">
        <v>23</v>
      </c>
      <c r="F1470" s="1" t="s">
        <v>2527</v>
      </c>
      <c r="G1470" s="1" t="s">
        <v>25</v>
      </c>
      <c r="I1470" s="1" t="s">
        <v>2731</v>
      </c>
      <c r="J1470" s="1" t="s">
        <v>28</v>
      </c>
      <c r="K1470" s="1" t="s">
        <v>2651</v>
      </c>
      <c r="L1470" s="1" t="s">
        <v>2651</v>
      </c>
      <c r="M1470" s="1" t="s">
        <v>2732</v>
      </c>
      <c r="N1470" s="1" t="s">
        <v>1091</v>
      </c>
      <c r="O1470" s="1" t="s">
        <v>33</v>
      </c>
      <c r="P1470" s="1" t="s">
        <v>124</v>
      </c>
      <c r="Q1470" s="1" t="s">
        <v>35</v>
      </c>
      <c r="R1470" s="1" t="s">
        <v>193</v>
      </c>
      <c r="S1470" s="1" t="s">
        <v>2651</v>
      </c>
      <c r="T1470" s="1" t="s">
        <v>37</v>
      </c>
      <c r="U1470" s="1" t="s">
        <v>38</v>
      </c>
      <c r="V1470" s="1" t="s">
        <v>39</v>
      </c>
    </row>
    <row r="1471" spans="1:22" x14ac:dyDescent="0.2">
      <c r="A1471" s="7">
        <v>100</v>
      </c>
      <c r="B1471" s="1" t="s">
        <v>20</v>
      </c>
      <c r="C1471" s="1" t="s">
        <v>1362</v>
      </c>
      <c r="D1471" s="1" t="s">
        <v>43</v>
      </c>
      <c r="E1471" s="1" t="s">
        <v>1363</v>
      </c>
      <c r="F1471" s="1" t="s">
        <v>2149</v>
      </c>
      <c r="G1471" s="1" t="s">
        <v>25</v>
      </c>
      <c r="I1471" s="1" t="s">
        <v>2733</v>
      </c>
      <c r="J1471" s="1" t="s">
        <v>28</v>
      </c>
      <c r="K1471" s="1" t="s">
        <v>2651</v>
      </c>
      <c r="L1471" s="1" t="s">
        <v>2651</v>
      </c>
      <c r="M1471" s="1" t="s">
        <v>2734</v>
      </c>
      <c r="N1471" s="1" t="s">
        <v>32</v>
      </c>
      <c r="R1471" s="1" t="s">
        <v>49</v>
      </c>
      <c r="S1471" s="1" t="s">
        <v>2651</v>
      </c>
      <c r="T1471" s="1" t="s">
        <v>1368</v>
      </c>
      <c r="U1471" s="1" t="s">
        <v>3322</v>
      </c>
      <c r="V1471" s="1" t="s">
        <v>39</v>
      </c>
    </row>
    <row r="1472" spans="1:22" x14ac:dyDescent="0.2">
      <c r="A1472" s="7">
        <v>100</v>
      </c>
      <c r="B1472" s="1" t="s">
        <v>20</v>
      </c>
      <c r="C1472" s="1" t="s">
        <v>1362</v>
      </c>
      <c r="D1472" s="1" t="s">
        <v>43</v>
      </c>
      <c r="E1472" s="1" t="s">
        <v>1363</v>
      </c>
      <c r="F1472" s="1" t="s">
        <v>2149</v>
      </c>
      <c r="G1472" s="1" t="s">
        <v>25</v>
      </c>
      <c r="I1472" s="1" t="s">
        <v>2735</v>
      </c>
      <c r="J1472" s="1" t="s">
        <v>28</v>
      </c>
      <c r="K1472" s="1" t="s">
        <v>2651</v>
      </c>
      <c r="L1472" s="1" t="s">
        <v>2651</v>
      </c>
      <c r="M1472" s="1" t="s">
        <v>2736</v>
      </c>
      <c r="N1472" s="1" t="s">
        <v>32</v>
      </c>
      <c r="R1472" s="1" t="s">
        <v>1045</v>
      </c>
      <c r="S1472" s="1" t="s">
        <v>2651</v>
      </c>
      <c r="T1472" s="1" t="s">
        <v>1368</v>
      </c>
      <c r="U1472" s="1" t="s">
        <v>3322</v>
      </c>
      <c r="V1472" s="1" t="s">
        <v>39</v>
      </c>
    </row>
    <row r="1473" spans="1:22" x14ac:dyDescent="0.2">
      <c r="A1473" s="7">
        <v>1000</v>
      </c>
      <c r="B1473" s="1" t="s">
        <v>20</v>
      </c>
      <c r="C1473" s="1" t="s">
        <v>1362</v>
      </c>
      <c r="D1473" s="1" t="s">
        <v>2737</v>
      </c>
      <c r="E1473" s="1" t="s">
        <v>1363</v>
      </c>
      <c r="F1473" s="1" t="s">
        <v>2149</v>
      </c>
      <c r="G1473" s="1" t="s">
        <v>25</v>
      </c>
      <c r="I1473" s="1" t="s">
        <v>2738</v>
      </c>
      <c r="J1473" s="1" t="s">
        <v>28</v>
      </c>
      <c r="K1473" s="1" t="s">
        <v>2651</v>
      </c>
      <c r="L1473" s="1" t="s">
        <v>2651</v>
      </c>
      <c r="M1473" s="1" t="s">
        <v>2739</v>
      </c>
      <c r="N1473" s="1" t="s">
        <v>32</v>
      </c>
      <c r="R1473" s="1" t="s">
        <v>1045</v>
      </c>
      <c r="S1473" s="1" t="s">
        <v>2651</v>
      </c>
      <c r="T1473" s="1" t="s">
        <v>1368</v>
      </c>
      <c r="U1473" s="1" t="s">
        <v>3322</v>
      </c>
      <c r="V1473" s="1" t="s">
        <v>2740</v>
      </c>
    </row>
    <row r="1474" spans="1:22" x14ac:dyDescent="0.2">
      <c r="A1474" s="7">
        <v>100</v>
      </c>
      <c r="B1474" s="1" t="s">
        <v>20</v>
      </c>
      <c r="C1474" s="1" t="s">
        <v>1362</v>
      </c>
      <c r="D1474" s="1" t="s">
        <v>43</v>
      </c>
      <c r="E1474" s="1" t="s">
        <v>1363</v>
      </c>
      <c r="F1474" s="1" t="s">
        <v>2149</v>
      </c>
      <c r="G1474" s="1" t="s">
        <v>25</v>
      </c>
      <c r="I1474" s="1" t="s">
        <v>2741</v>
      </c>
      <c r="J1474" s="1" t="s">
        <v>28</v>
      </c>
      <c r="K1474" s="1" t="s">
        <v>2651</v>
      </c>
      <c r="L1474" s="1" t="s">
        <v>2651</v>
      </c>
      <c r="M1474" s="1" t="s">
        <v>2742</v>
      </c>
      <c r="N1474" s="1" t="s">
        <v>32</v>
      </c>
      <c r="R1474" s="1" t="s">
        <v>81</v>
      </c>
      <c r="S1474" s="1" t="s">
        <v>2651</v>
      </c>
      <c r="T1474" s="1" t="s">
        <v>1368</v>
      </c>
      <c r="U1474" s="1" t="s">
        <v>3322</v>
      </c>
      <c r="V1474" s="1" t="s">
        <v>2743</v>
      </c>
    </row>
    <row r="1475" spans="1:22" x14ac:dyDescent="0.2">
      <c r="A1475" s="7">
        <v>100</v>
      </c>
      <c r="B1475" s="1" t="s">
        <v>20</v>
      </c>
      <c r="C1475" s="1" t="s">
        <v>1362</v>
      </c>
      <c r="D1475" s="1" t="s">
        <v>43</v>
      </c>
      <c r="E1475" s="1" t="s">
        <v>1363</v>
      </c>
      <c r="F1475" s="1" t="s">
        <v>2149</v>
      </c>
      <c r="G1475" s="1" t="s">
        <v>25</v>
      </c>
      <c r="I1475" s="1" t="s">
        <v>2744</v>
      </c>
      <c r="J1475" s="1" t="s">
        <v>28</v>
      </c>
      <c r="K1475" s="1" t="s">
        <v>2651</v>
      </c>
      <c r="L1475" s="1" t="s">
        <v>2651</v>
      </c>
      <c r="M1475" s="1" t="s">
        <v>2745</v>
      </c>
      <c r="N1475" s="1" t="s">
        <v>32</v>
      </c>
      <c r="R1475" s="1" t="s">
        <v>81</v>
      </c>
      <c r="S1475" s="1" t="s">
        <v>2651</v>
      </c>
      <c r="T1475" s="1" t="s">
        <v>1368</v>
      </c>
      <c r="U1475" s="1" t="s">
        <v>3322</v>
      </c>
      <c r="V1475" s="1" t="s">
        <v>2746</v>
      </c>
    </row>
    <row r="1476" spans="1:22" x14ac:dyDescent="0.2">
      <c r="A1476" s="7">
        <v>199.67</v>
      </c>
      <c r="B1476" s="1" t="s">
        <v>20</v>
      </c>
      <c r="C1476" s="1" t="s">
        <v>1362</v>
      </c>
      <c r="D1476" s="1" t="s">
        <v>2747</v>
      </c>
      <c r="E1476" s="1" t="s">
        <v>1363</v>
      </c>
      <c r="F1476" s="1" t="s">
        <v>2149</v>
      </c>
      <c r="G1476" s="1" t="s">
        <v>25</v>
      </c>
      <c r="I1476" s="1" t="s">
        <v>2748</v>
      </c>
      <c r="J1476" s="1" t="s">
        <v>28</v>
      </c>
      <c r="K1476" s="1" t="s">
        <v>2651</v>
      </c>
      <c r="L1476" s="1" t="s">
        <v>2651</v>
      </c>
      <c r="M1476" s="1" t="s">
        <v>2749</v>
      </c>
      <c r="N1476" s="1" t="s">
        <v>46</v>
      </c>
      <c r="R1476" s="1" t="s">
        <v>193</v>
      </c>
      <c r="S1476" s="1" t="s">
        <v>2651</v>
      </c>
      <c r="T1476" s="1" t="s">
        <v>1368</v>
      </c>
      <c r="U1476" s="1" t="s">
        <v>3322</v>
      </c>
      <c r="V1476" s="1" t="s">
        <v>39</v>
      </c>
    </row>
    <row r="1477" spans="1:22" x14ac:dyDescent="0.2">
      <c r="A1477" s="7">
        <v>120</v>
      </c>
      <c r="B1477" s="1" t="s">
        <v>20</v>
      </c>
      <c r="C1477" s="1" t="s">
        <v>1362</v>
      </c>
      <c r="D1477" s="1" t="s">
        <v>2750</v>
      </c>
      <c r="E1477" s="1" t="s">
        <v>1363</v>
      </c>
      <c r="F1477" s="1" t="s">
        <v>2149</v>
      </c>
      <c r="G1477" s="1" t="s">
        <v>25</v>
      </c>
      <c r="I1477" s="1" t="s">
        <v>2751</v>
      </c>
      <c r="J1477" s="1" t="s">
        <v>28</v>
      </c>
      <c r="K1477" s="1" t="s">
        <v>2651</v>
      </c>
      <c r="L1477" s="1" t="s">
        <v>2651</v>
      </c>
      <c r="M1477" s="1" t="s">
        <v>2752</v>
      </c>
      <c r="N1477" s="1" t="s">
        <v>46</v>
      </c>
      <c r="R1477" s="1" t="s">
        <v>193</v>
      </c>
      <c r="S1477" s="1" t="s">
        <v>2651</v>
      </c>
      <c r="T1477" s="1" t="s">
        <v>1368</v>
      </c>
      <c r="U1477" s="1" t="s">
        <v>3322</v>
      </c>
      <c r="V1477" s="1" t="s">
        <v>39</v>
      </c>
    </row>
    <row r="1478" spans="1:22" x14ac:dyDescent="0.2">
      <c r="A1478" s="7">
        <v>199.57</v>
      </c>
      <c r="B1478" s="1" t="s">
        <v>20</v>
      </c>
      <c r="C1478" s="1" t="s">
        <v>1362</v>
      </c>
      <c r="D1478" s="1" t="s">
        <v>2747</v>
      </c>
      <c r="E1478" s="1" t="s">
        <v>1363</v>
      </c>
      <c r="F1478" s="1" t="s">
        <v>2149</v>
      </c>
      <c r="G1478" s="1" t="s">
        <v>25</v>
      </c>
      <c r="I1478" s="1" t="s">
        <v>2753</v>
      </c>
      <c r="J1478" s="1" t="s">
        <v>28</v>
      </c>
      <c r="K1478" s="1" t="s">
        <v>2651</v>
      </c>
      <c r="L1478" s="1" t="s">
        <v>2651</v>
      </c>
      <c r="M1478" s="1" t="s">
        <v>2754</v>
      </c>
      <c r="N1478" s="1" t="s">
        <v>46</v>
      </c>
      <c r="R1478" s="1" t="s">
        <v>193</v>
      </c>
      <c r="S1478" s="1" t="s">
        <v>2651</v>
      </c>
      <c r="T1478" s="1" t="s">
        <v>1368</v>
      </c>
      <c r="U1478" s="1" t="s">
        <v>3322</v>
      </c>
      <c r="V1478" s="1" t="s">
        <v>39</v>
      </c>
    </row>
    <row r="1479" spans="1:22" x14ac:dyDescent="0.2">
      <c r="A1479" s="7">
        <v>20</v>
      </c>
      <c r="B1479" s="1" t="s">
        <v>20</v>
      </c>
      <c r="C1479" s="1" t="s">
        <v>1362</v>
      </c>
      <c r="D1479" s="1" t="s">
        <v>2755</v>
      </c>
      <c r="E1479" s="1" t="s">
        <v>1363</v>
      </c>
      <c r="F1479" s="1" t="s">
        <v>2149</v>
      </c>
      <c r="G1479" s="1" t="s">
        <v>25</v>
      </c>
      <c r="I1479" s="1" t="s">
        <v>2756</v>
      </c>
      <c r="J1479" s="1" t="s">
        <v>28</v>
      </c>
      <c r="K1479" s="1" t="s">
        <v>2651</v>
      </c>
      <c r="L1479" s="1" t="s">
        <v>2651</v>
      </c>
      <c r="M1479" s="1" t="s">
        <v>2757</v>
      </c>
      <c r="N1479" s="1" t="s">
        <v>46</v>
      </c>
      <c r="R1479" s="1" t="s">
        <v>49</v>
      </c>
      <c r="S1479" s="1" t="s">
        <v>2651</v>
      </c>
      <c r="T1479" s="1" t="s">
        <v>1368</v>
      </c>
      <c r="U1479" s="1" t="s">
        <v>3322</v>
      </c>
      <c r="V1479" s="1" t="s">
        <v>39</v>
      </c>
    </row>
    <row r="1480" spans="1:22" x14ac:dyDescent="0.2">
      <c r="A1480" s="7">
        <v>0</v>
      </c>
      <c r="B1480" s="1" t="s">
        <v>20</v>
      </c>
      <c r="D1480" s="1" t="s">
        <v>120</v>
      </c>
      <c r="G1480" s="1" t="s">
        <v>25</v>
      </c>
      <c r="I1480" s="1" t="s">
        <v>2758</v>
      </c>
      <c r="K1480" s="1" t="s">
        <v>2651</v>
      </c>
      <c r="L1480" s="1" t="s">
        <v>2651</v>
      </c>
      <c r="N1480" s="1" t="s">
        <v>32</v>
      </c>
      <c r="R1480" s="1" t="s">
        <v>81</v>
      </c>
      <c r="S1480" s="1" t="s">
        <v>2651</v>
      </c>
      <c r="V1480" s="1" t="s">
        <v>39</v>
      </c>
    </row>
    <row r="1481" spans="1:22" x14ac:dyDescent="0.2">
      <c r="A1481" s="7">
        <v>11.55</v>
      </c>
      <c r="B1481" s="1" t="s">
        <v>20</v>
      </c>
      <c r="C1481" s="1" t="s">
        <v>1362</v>
      </c>
      <c r="D1481" s="1" t="s">
        <v>2759</v>
      </c>
      <c r="E1481" s="1" t="s">
        <v>1363</v>
      </c>
      <c r="F1481" s="1" t="s">
        <v>2149</v>
      </c>
      <c r="G1481" s="1" t="s">
        <v>25</v>
      </c>
      <c r="I1481" s="1" t="s">
        <v>2760</v>
      </c>
      <c r="J1481" s="1" t="s">
        <v>28</v>
      </c>
      <c r="K1481" s="1" t="s">
        <v>2651</v>
      </c>
      <c r="L1481" s="1" t="s">
        <v>2651</v>
      </c>
      <c r="M1481" s="1" t="s">
        <v>2761</v>
      </c>
      <c r="N1481" s="1" t="s">
        <v>46</v>
      </c>
      <c r="R1481" s="1" t="s">
        <v>81</v>
      </c>
      <c r="S1481" s="1" t="s">
        <v>2651</v>
      </c>
      <c r="T1481" s="1" t="s">
        <v>1368</v>
      </c>
      <c r="U1481" s="1" t="s">
        <v>3322</v>
      </c>
      <c r="V1481" s="1" t="s">
        <v>39</v>
      </c>
    </row>
    <row r="1482" spans="1:22" x14ac:dyDescent="0.2">
      <c r="A1482" s="7">
        <v>119.53</v>
      </c>
      <c r="B1482" s="1" t="s">
        <v>20</v>
      </c>
      <c r="C1482" s="1" t="s">
        <v>1362</v>
      </c>
      <c r="D1482" s="1" t="s">
        <v>2762</v>
      </c>
      <c r="E1482" s="1" t="s">
        <v>1363</v>
      </c>
      <c r="F1482" s="1" t="s">
        <v>2149</v>
      </c>
      <c r="G1482" s="1" t="s">
        <v>25</v>
      </c>
      <c r="I1482" s="1" t="s">
        <v>2763</v>
      </c>
      <c r="J1482" s="1" t="s">
        <v>28</v>
      </c>
      <c r="K1482" s="1" t="s">
        <v>2651</v>
      </c>
      <c r="L1482" s="1" t="s">
        <v>2651</v>
      </c>
      <c r="M1482" s="1" t="s">
        <v>2764</v>
      </c>
      <c r="N1482" s="1" t="s">
        <v>46</v>
      </c>
      <c r="R1482" s="1" t="s">
        <v>193</v>
      </c>
      <c r="S1482" s="1" t="s">
        <v>2651</v>
      </c>
      <c r="T1482" s="1" t="s">
        <v>1368</v>
      </c>
      <c r="U1482" s="1" t="s">
        <v>3322</v>
      </c>
      <c r="V1482" s="1" t="s">
        <v>39</v>
      </c>
    </row>
    <row r="1483" spans="1:22" x14ac:dyDescent="0.2">
      <c r="A1483" s="7">
        <v>121.75</v>
      </c>
      <c r="B1483" s="1" t="s">
        <v>20</v>
      </c>
      <c r="C1483" s="1" t="s">
        <v>21</v>
      </c>
      <c r="D1483" s="1" t="s">
        <v>120</v>
      </c>
      <c r="E1483" s="1" t="s">
        <v>23</v>
      </c>
      <c r="F1483" s="1" t="s">
        <v>2527</v>
      </c>
      <c r="G1483" s="1" t="s">
        <v>25</v>
      </c>
      <c r="I1483" s="1" t="s">
        <v>2765</v>
      </c>
      <c r="J1483" s="1" t="s">
        <v>28</v>
      </c>
      <c r="K1483" s="1" t="s">
        <v>2651</v>
      </c>
      <c r="L1483" s="1" t="s">
        <v>2651</v>
      </c>
      <c r="M1483" s="1" t="s">
        <v>2766</v>
      </c>
      <c r="N1483" s="1" t="s">
        <v>1091</v>
      </c>
      <c r="O1483" s="1" t="s">
        <v>33</v>
      </c>
      <c r="P1483" s="1" t="s">
        <v>124</v>
      </c>
      <c r="Q1483" s="1" t="s">
        <v>35</v>
      </c>
      <c r="R1483" s="1" t="s">
        <v>193</v>
      </c>
      <c r="S1483" s="1" t="s">
        <v>2651</v>
      </c>
      <c r="T1483" s="1" t="s">
        <v>37</v>
      </c>
      <c r="U1483" s="1" t="s">
        <v>38</v>
      </c>
      <c r="V1483" s="1" t="s">
        <v>39</v>
      </c>
    </row>
    <row r="1484" spans="1:22" x14ac:dyDescent="0.2">
      <c r="A1484" s="7">
        <v>121.75</v>
      </c>
      <c r="B1484" s="1" t="s">
        <v>20</v>
      </c>
      <c r="C1484" s="1" t="s">
        <v>21</v>
      </c>
      <c r="D1484" s="1" t="s">
        <v>120</v>
      </c>
      <c r="E1484" s="1" t="s">
        <v>23</v>
      </c>
      <c r="F1484" s="1" t="s">
        <v>2527</v>
      </c>
      <c r="G1484" s="1" t="s">
        <v>25</v>
      </c>
      <c r="I1484" s="1" t="s">
        <v>2767</v>
      </c>
      <c r="J1484" s="1" t="s">
        <v>28</v>
      </c>
      <c r="K1484" s="1" t="s">
        <v>2651</v>
      </c>
      <c r="L1484" s="1" t="s">
        <v>2651</v>
      </c>
      <c r="M1484" s="1" t="s">
        <v>2768</v>
      </c>
      <c r="N1484" s="1" t="s">
        <v>1091</v>
      </c>
      <c r="O1484" s="1" t="s">
        <v>33</v>
      </c>
      <c r="P1484" s="1" t="s">
        <v>124</v>
      </c>
      <c r="Q1484" s="1" t="s">
        <v>35</v>
      </c>
      <c r="R1484" s="1" t="s">
        <v>193</v>
      </c>
      <c r="S1484" s="1" t="s">
        <v>2651</v>
      </c>
      <c r="T1484" s="1" t="s">
        <v>37</v>
      </c>
      <c r="U1484" s="1" t="s">
        <v>38</v>
      </c>
      <c r="V1484" s="1" t="s">
        <v>39</v>
      </c>
    </row>
    <row r="1485" spans="1:22" x14ac:dyDescent="0.2">
      <c r="A1485" s="7">
        <v>121.75</v>
      </c>
      <c r="B1485" s="1" t="s">
        <v>20</v>
      </c>
      <c r="C1485" s="1" t="s">
        <v>21</v>
      </c>
      <c r="D1485" s="1" t="s">
        <v>120</v>
      </c>
      <c r="E1485" s="1" t="s">
        <v>23</v>
      </c>
      <c r="F1485" s="1" t="s">
        <v>2585</v>
      </c>
      <c r="G1485" s="1" t="s">
        <v>25</v>
      </c>
      <c r="I1485" s="1" t="s">
        <v>2769</v>
      </c>
      <c r="J1485" s="1" t="s">
        <v>28</v>
      </c>
      <c r="K1485" s="1" t="s">
        <v>2770</v>
      </c>
      <c r="L1485" s="1" t="s">
        <v>2770</v>
      </c>
      <c r="M1485" s="1" t="s">
        <v>2771</v>
      </c>
      <c r="N1485" s="1" t="s">
        <v>1091</v>
      </c>
      <c r="O1485" s="1" t="s">
        <v>33</v>
      </c>
      <c r="P1485" s="1" t="s">
        <v>124</v>
      </c>
      <c r="Q1485" s="1" t="s">
        <v>35</v>
      </c>
      <c r="R1485" s="1" t="s">
        <v>193</v>
      </c>
      <c r="S1485" s="1" t="s">
        <v>2770</v>
      </c>
      <c r="T1485" s="1" t="s">
        <v>37</v>
      </c>
      <c r="U1485" s="1" t="s">
        <v>38</v>
      </c>
      <c r="V1485" s="1" t="s">
        <v>39</v>
      </c>
    </row>
    <row r="1486" spans="1:22" x14ac:dyDescent="0.2">
      <c r="A1486" s="7">
        <v>121.75</v>
      </c>
      <c r="B1486" s="1" t="s">
        <v>20</v>
      </c>
      <c r="C1486" s="1" t="s">
        <v>21</v>
      </c>
      <c r="D1486" s="1" t="s">
        <v>120</v>
      </c>
      <c r="E1486" s="1" t="s">
        <v>23</v>
      </c>
      <c r="F1486" s="1" t="s">
        <v>2585</v>
      </c>
      <c r="G1486" s="1" t="s">
        <v>25</v>
      </c>
      <c r="I1486" s="1" t="s">
        <v>2772</v>
      </c>
      <c r="J1486" s="1" t="s">
        <v>28</v>
      </c>
      <c r="K1486" s="1" t="s">
        <v>2770</v>
      </c>
      <c r="L1486" s="1" t="s">
        <v>2770</v>
      </c>
      <c r="M1486" s="1" t="s">
        <v>2773</v>
      </c>
      <c r="N1486" s="1" t="s">
        <v>1091</v>
      </c>
      <c r="O1486" s="1" t="s">
        <v>33</v>
      </c>
      <c r="P1486" s="1" t="s">
        <v>124</v>
      </c>
      <c r="Q1486" s="1" t="s">
        <v>35</v>
      </c>
      <c r="R1486" s="1" t="s">
        <v>1045</v>
      </c>
      <c r="S1486" s="1" t="s">
        <v>2770</v>
      </c>
      <c r="T1486" s="1" t="s">
        <v>37</v>
      </c>
      <c r="U1486" s="1" t="s">
        <v>38</v>
      </c>
      <c r="V1486" s="1" t="s">
        <v>39</v>
      </c>
    </row>
    <row r="1487" spans="1:22" x14ac:dyDescent="0.2">
      <c r="A1487" s="7">
        <v>121.75</v>
      </c>
      <c r="B1487" s="1" t="s">
        <v>20</v>
      </c>
      <c r="C1487" s="1" t="s">
        <v>21</v>
      </c>
      <c r="D1487" s="1" t="s">
        <v>120</v>
      </c>
      <c r="E1487" s="1" t="s">
        <v>23</v>
      </c>
      <c r="F1487" s="1" t="s">
        <v>2585</v>
      </c>
      <c r="G1487" s="1" t="s">
        <v>25</v>
      </c>
      <c r="I1487" s="1" t="s">
        <v>2774</v>
      </c>
      <c r="J1487" s="1" t="s">
        <v>28</v>
      </c>
      <c r="K1487" s="1" t="s">
        <v>2770</v>
      </c>
      <c r="L1487" s="1" t="s">
        <v>2770</v>
      </c>
      <c r="M1487" s="1" t="s">
        <v>2775</v>
      </c>
      <c r="N1487" s="1" t="s">
        <v>1091</v>
      </c>
      <c r="O1487" s="1" t="s">
        <v>33</v>
      </c>
      <c r="P1487" s="1" t="s">
        <v>124</v>
      </c>
      <c r="Q1487" s="1" t="s">
        <v>35</v>
      </c>
      <c r="R1487" s="1" t="s">
        <v>193</v>
      </c>
      <c r="S1487" s="1" t="s">
        <v>2770</v>
      </c>
      <c r="T1487" s="1" t="s">
        <v>37</v>
      </c>
      <c r="U1487" s="1" t="s">
        <v>38</v>
      </c>
      <c r="V1487" s="1" t="s">
        <v>39</v>
      </c>
    </row>
    <row r="1488" spans="1:22" x14ac:dyDescent="0.2">
      <c r="A1488" s="7">
        <v>0</v>
      </c>
      <c r="B1488" s="1" t="s">
        <v>20</v>
      </c>
      <c r="C1488" s="1" t="s">
        <v>21</v>
      </c>
      <c r="D1488" s="1" t="s">
        <v>120</v>
      </c>
      <c r="G1488" s="1" t="s">
        <v>25</v>
      </c>
      <c r="I1488" s="1" t="s">
        <v>2776</v>
      </c>
      <c r="K1488" s="1" t="s">
        <v>2770</v>
      </c>
      <c r="L1488" s="1" t="s">
        <v>2186</v>
      </c>
      <c r="N1488" s="1" t="s">
        <v>1091</v>
      </c>
      <c r="O1488" s="1" t="s">
        <v>156</v>
      </c>
      <c r="P1488" s="1" t="s">
        <v>124</v>
      </c>
      <c r="R1488" s="1" t="s">
        <v>1516</v>
      </c>
      <c r="S1488" s="1" t="s">
        <v>2770</v>
      </c>
      <c r="T1488" s="1" t="s">
        <v>157</v>
      </c>
      <c r="U1488" s="1" t="s">
        <v>158</v>
      </c>
      <c r="V1488" s="1" t="s">
        <v>39</v>
      </c>
    </row>
    <row r="1489" spans="1:22" x14ac:dyDescent="0.2">
      <c r="A1489" s="7">
        <v>100</v>
      </c>
      <c r="B1489" s="1" t="s">
        <v>42</v>
      </c>
      <c r="C1489" s="1" t="s">
        <v>21</v>
      </c>
      <c r="D1489" s="1" t="s">
        <v>1573</v>
      </c>
      <c r="E1489" s="1" t="s">
        <v>1574</v>
      </c>
      <c r="F1489" s="1" t="s">
        <v>2585</v>
      </c>
      <c r="G1489" s="1" t="s">
        <v>25</v>
      </c>
      <c r="I1489" s="1" t="s">
        <v>2777</v>
      </c>
      <c r="J1489" s="1" t="s">
        <v>28</v>
      </c>
      <c r="K1489" s="1" t="s">
        <v>2770</v>
      </c>
      <c r="L1489" s="1" t="s">
        <v>2770</v>
      </c>
      <c r="M1489" s="1" t="s">
        <v>2778</v>
      </c>
      <c r="N1489" s="1" t="s">
        <v>1091</v>
      </c>
      <c r="O1489" s="1" t="s">
        <v>33</v>
      </c>
      <c r="P1489" s="1" t="s">
        <v>124</v>
      </c>
      <c r="R1489" s="1" t="s">
        <v>36</v>
      </c>
      <c r="S1489" s="1" t="s">
        <v>2770</v>
      </c>
      <c r="T1489" s="1" t="s">
        <v>1578</v>
      </c>
      <c r="U1489" s="1" t="s">
        <v>4594</v>
      </c>
      <c r="V1489" s="1" t="s">
        <v>39</v>
      </c>
    </row>
    <row r="1490" spans="1:22" x14ac:dyDescent="0.2">
      <c r="A1490" s="7">
        <v>121.75</v>
      </c>
      <c r="B1490" s="1" t="s">
        <v>20</v>
      </c>
      <c r="C1490" s="1" t="s">
        <v>21</v>
      </c>
      <c r="D1490" s="1" t="s">
        <v>120</v>
      </c>
      <c r="E1490" s="1" t="s">
        <v>23</v>
      </c>
      <c r="F1490" s="1" t="s">
        <v>2585</v>
      </c>
      <c r="G1490" s="1" t="s">
        <v>25</v>
      </c>
      <c r="I1490" s="1" t="s">
        <v>2779</v>
      </c>
      <c r="J1490" s="1" t="s">
        <v>28</v>
      </c>
      <c r="K1490" s="1" t="s">
        <v>2770</v>
      </c>
      <c r="L1490" s="1" t="s">
        <v>2770</v>
      </c>
      <c r="M1490" s="1" t="s">
        <v>2780</v>
      </c>
      <c r="N1490" s="1" t="s">
        <v>1091</v>
      </c>
      <c r="O1490" s="1" t="s">
        <v>33</v>
      </c>
      <c r="P1490" s="1" t="s">
        <v>124</v>
      </c>
      <c r="Q1490" s="1" t="s">
        <v>35</v>
      </c>
      <c r="R1490" s="1" t="s">
        <v>193</v>
      </c>
      <c r="S1490" s="1" t="s">
        <v>2770</v>
      </c>
      <c r="T1490" s="1" t="s">
        <v>37</v>
      </c>
      <c r="U1490" s="1" t="s">
        <v>38</v>
      </c>
      <c r="V1490" s="1" t="s">
        <v>39</v>
      </c>
    </row>
    <row r="1491" spans="1:22" x14ac:dyDescent="0.2">
      <c r="A1491" s="7">
        <v>121.75</v>
      </c>
      <c r="B1491" s="1" t="s">
        <v>20</v>
      </c>
      <c r="C1491" s="1" t="s">
        <v>21</v>
      </c>
      <c r="D1491" s="1" t="s">
        <v>120</v>
      </c>
      <c r="E1491" s="1" t="s">
        <v>23</v>
      </c>
      <c r="F1491" s="1" t="s">
        <v>2658</v>
      </c>
      <c r="G1491" s="1" t="s">
        <v>25</v>
      </c>
      <c r="I1491" s="1" t="s">
        <v>2781</v>
      </c>
      <c r="J1491" s="1" t="s">
        <v>28</v>
      </c>
      <c r="K1491" s="1" t="s">
        <v>2782</v>
      </c>
      <c r="L1491" s="1" t="s">
        <v>2782</v>
      </c>
      <c r="M1491" s="1" t="s">
        <v>2783</v>
      </c>
      <c r="N1491" s="1" t="s">
        <v>1091</v>
      </c>
      <c r="O1491" s="1" t="s">
        <v>33</v>
      </c>
      <c r="P1491" s="1" t="s">
        <v>124</v>
      </c>
      <c r="Q1491" s="1" t="s">
        <v>35</v>
      </c>
      <c r="R1491" s="1" t="s">
        <v>193</v>
      </c>
      <c r="S1491" s="1" t="s">
        <v>2782</v>
      </c>
      <c r="T1491" s="1" t="s">
        <v>37</v>
      </c>
      <c r="U1491" s="1" t="s">
        <v>38</v>
      </c>
      <c r="V1491" s="1" t="s">
        <v>39</v>
      </c>
    </row>
    <row r="1492" spans="1:22" x14ac:dyDescent="0.2">
      <c r="A1492" s="7">
        <v>121.75</v>
      </c>
      <c r="B1492" s="1" t="s">
        <v>20</v>
      </c>
      <c r="C1492" s="1" t="s">
        <v>21</v>
      </c>
      <c r="D1492" s="1" t="s">
        <v>120</v>
      </c>
      <c r="E1492" s="1" t="s">
        <v>23</v>
      </c>
      <c r="F1492" s="1" t="s">
        <v>2658</v>
      </c>
      <c r="G1492" s="1" t="s">
        <v>25</v>
      </c>
      <c r="I1492" s="1" t="s">
        <v>2784</v>
      </c>
      <c r="J1492" s="1" t="s">
        <v>28</v>
      </c>
      <c r="K1492" s="1" t="s">
        <v>2782</v>
      </c>
      <c r="L1492" s="1" t="s">
        <v>2782</v>
      </c>
      <c r="M1492" s="1" t="s">
        <v>2785</v>
      </c>
      <c r="N1492" s="1" t="s">
        <v>1091</v>
      </c>
      <c r="O1492" s="1" t="s">
        <v>33</v>
      </c>
      <c r="P1492" s="1" t="s">
        <v>124</v>
      </c>
      <c r="Q1492" s="1" t="s">
        <v>35</v>
      </c>
      <c r="R1492" s="1" t="s">
        <v>193</v>
      </c>
      <c r="S1492" s="1" t="s">
        <v>2782</v>
      </c>
      <c r="T1492" s="1" t="s">
        <v>37</v>
      </c>
      <c r="U1492" s="1" t="s">
        <v>38</v>
      </c>
      <c r="V1492" s="1" t="s">
        <v>39</v>
      </c>
    </row>
    <row r="1493" spans="1:22" x14ac:dyDescent="0.2">
      <c r="A1493" s="7">
        <v>121.75</v>
      </c>
      <c r="B1493" s="1" t="s">
        <v>20</v>
      </c>
      <c r="C1493" s="1" t="s">
        <v>21</v>
      </c>
      <c r="D1493" s="1" t="s">
        <v>120</v>
      </c>
      <c r="E1493" s="1" t="s">
        <v>23</v>
      </c>
      <c r="F1493" s="1" t="s">
        <v>2658</v>
      </c>
      <c r="G1493" s="1" t="s">
        <v>25</v>
      </c>
      <c r="I1493" s="1" t="s">
        <v>2786</v>
      </c>
      <c r="J1493" s="1" t="s">
        <v>28</v>
      </c>
      <c r="K1493" s="1" t="s">
        <v>2782</v>
      </c>
      <c r="L1493" s="1" t="s">
        <v>2782</v>
      </c>
      <c r="M1493" s="1" t="s">
        <v>2787</v>
      </c>
      <c r="N1493" s="1" t="s">
        <v>1091</v>
      </c>
      <c r="O1493" s="1" t="s">
        <v>33</v>
      </c>
      <c r="P1493" s="1" t="s">
        <v>124</v>
      </c>
      <c r="Q1493" s="1" t="s">
        <v>35</v>
      </c>
      <c r="R1493" s="1" t="s">
        <v>193</v>
      </c>
      <c r="S1493" s="1" t="s">
        <v>2782</v>
      </c>
      <c r="T1493" s="1" t="s">
        <v>37</v>
      </c>
      <c r="U1493" s="1" t="s">
        <v>38</v>
      </c>
      <c r="V1493" s="1" t="s">
        <v>39</v>
      </c>
    </row>
    <row r="1494" spans="1:22" x14ac:dyDescent="0.2">
      <c r="A1494" s="7">
        <v>0</v>
      </c>
      <c r="B1494" s="1" t="s">
        <v>20</v>
      </c>
      <c r="D1494" s="1" t="s">
        <v>120</v>
      </c>
      <c r="G1494" s="1" t="s">
        <v>25</v>
      </c>
      <c r="I1494" s="1" t="s">
        <v>2788</v>
      </c>
      <c r="K1494" s="1" t="s">
        <v>2782</v>
      </c>
      <c r="L1494" s="1" t="s">
        <v>2782</v>
      </c>
      <c r="N1494" s="1" t="s">
        <v>1091</v>
      </c>
      <c r="R1494" s="1" t="s">
        <v>81</v>
      </c>
      <c r="S1494" s="1" t="s">
        <v>2782</v>
      </c>
      <c r="V1494" s="1" t="s">
        <v>39</v>
      </c>
    </row>
    <row r="1495" spans="1:22" x14ac:dyDescent="0.2">
      <c r="A1495" s="7">
        <v>0</v>
      </c>
      <c r="B1495" s="1" t="s">
        <v>20</v>
      </c>
      <c r="D1495" s="1" t="s">
        <v>120</v>
      </c>
      <c r="G1495" s="1" t="s">
        <v>25</v>
      </c>
      <c r="I1495" s="1" t="s">
        <v>2789</v>
      </c>
      <c r="K1495" s="1" t="s">
        <v>2782</v>
      </c>
      <c r="L1495" s="1" t="s">
        <v>2782</v>
      </c>
      <c r="N1495" s="1" t="s">
        <v>1091</v>
      </c>
      <c r="R1495" s="1" t="s">
        <v>81</v>
      </c>
      <c r="S1495" s="1" t="s">
        <v>2782</v>
      </c>
      <c r="V1495" s="1" t="s">
        <v>39</v>
      </c>
    </row>
    <row r="1496" spans="1:22" x14ac:dyDescent="0.2">
      <c r="A1496" s="7">
        <v>0</v>
      </c>
      <c r="B1496" s="1" t="s">
        <v>20</v>
      </c>
      <c r="D1496" s="1" t="s">
        <v>120</v>
      </c>
      <c r="G1496" s="1" t="s">
        <v>25</v>
      </c>
      <c r="I1496" s="1" t="s">
        <v>2790</v>
      </c>
      <c r="K1496" s="1" t="s">
        <v>2782</v>
      </c>
      <c r="L1496" s="1" t="s">
        <v>2782</v>
      </c>
      <c r="N1496" s="1" t="s">
        <v>1091</v>
      </c>
      <c r="R1496" s="1" t="s">
        <v>81</v>
      </c>
      <c r="S1496" s="1" t="s">
        <v>2782</v>
      </c>
      <c r="V1496" s="1" t="s">
        <v>39</v>
      </c>
    </row>
    <row r="1497" spans="1:22" x14ac:dyDescent="0.2">
      <c r="A1497" s="7">
        <v>0</v>
      </c>
      <c r="B1497" s="1" t="s">
        <v>20</v>
      </c>
      <c r="D1497" s="1" t="s">
        <v>120</v>
      </c>
      <c r="G1497" s="1" t="s">
        <v>25</v>
      </c>
      <c r="I1497" s="1" t="s">
        <v>2791</v>
      </c>
      <c r="K1497" s="1" t="s">
        <v>2782</v>
      </c>
      <c r="L1497" s="1" t="s">
        <v>2782</v>
      </c>
      <c r="N1497" s="1" t="s">
        <v>1091</v>
      </c>
      <c r="R1497" s="1" t="s">
        <v>81</v>
      </c>
      <c r="S1497" s="1" t="s">
        <v>2782</v>
      </c>
      <c r="V1497" s="1" t="s">
        <v>39</v>
      </c>
    </row>
    <row r="1498" spans="1:22" x14ac:dyDescent="0.2">
      <c r="A1498" s="7">
        <v>0</v>
      </c>
      <c r="B1498" s="1" t="s">
        <v>20</v>
      </c>
      <c r="D1498" s="1" t="s">
        <v>120</v>
      </c>
      <c r="G1498" s="1" t="s">
        <v>25</v>
      </c>
      <c r="I1498" s="1" t="s">
        <v>2792</v>
      </c>
      <c r="K1498" s="1" t="s">
        <v>2782</v>
      </c>
      <c r="L1498" s="1" t="s">
        <v>2782</v>
      </c>
      <c r="N1498" s="1" t="s">
        <v>1091</v>
      </c>
      <c r="R1498" s="1" t="s">
        <v>81</v>
      </c>
      <c r="S1498" s="1" t="s">
        <v>2782</v>
      </c>
      <c r="V1498" s="1" t="s">
        <v>39</v>
      </c>
    </row>
    <row r="1499" spans="1:22" x14ac:dyDescent="0.2">
      <c r="A1499" s="7">
        <v>0</v>
      </c>
      <c r="B1499" s="1" t="s">
        <v>20</v>
      </c>
      <c r="D1499" s="1" t="s">
        <v>120</v>
      </c>
      <c r="G1499" s="1" t="s">
        <v>25</v>
      </c>
      <c r="I1499" s="1" t="s">
        <v>2793</v>
      </c>
      <c r="K1499" s="1" t="s">
        <v>2782</v>
      </c>
      <c r="L1499" s="1" t="s">
        <v>2782</v>
      </c>
      <c r="N1499" s="1" t="s">
        <v>1091</v>
      </c>
      <c r="R1499" s="1" t="s">
        <v>81</v>
      </c>
      <c r="S1499" s="1" t="s">
        <v>2782</v>
      </c>
      <c r="V1499" s="1" t="s">
        <v>39</v>
      </c>
    </row>
    <row r="1500" spans="1:22" x14ac:dyDescent="0.2">
      <c r="A1500" s="7">
        <v>0</v>
      </c>
      <c r="B1500" s="1" t="s">
        <v>20</v>
      </c>
      <c r="D1500" s="1" t="s">
        <v>120</v>
      </c>
      <c r="G1500" s="1" t="s">
        <v>25</v>
      </c>
      <c r="I1500" s="1" t="s">
        <v>2794</v>
      </c>
      <c r="K1500" s="1" t="s">
        <v>2782</v>
      </c>
      <c r="L1500" s="1" t="s">
        <v>2782</v>
      </c>
      <c r="N1500" s="1" t="s">
        <v>1091</v>
      </c>
      <c r="R1500" s="1" t="s">
        <v>81</v>
      </c>
      <c r="S1500" s="1" t="s">
        <v>2782</v>
      </c>
      <c r="V1500" s="1" t="s">
        <v>39</v>
      </c>
    </row>
    <row r="1501" spans="1:22" x14ac:dyDescent="0.2">
      <c r="A1501" s="7">
        <v>0</v>
      </c>
      <c r="B1501" s="1" t="s">
        <v>20</v>
      </c>
      <c r="D1501" s="1" t="s">
        <v>120</v>
      </c>
      <c r="G1501" s="1" t="s">
        <v>25</v>
      </c>
      <c r="I1501" s="1" t="s">
        <v>2795</v>
      </c>
      <c r="K1501" s="1" t="s">
        <v>2782</v>
      </c>
      <c r="L1501" s="1" t="s">
        <v>2782</v>
      </c>
      <c r="N1501" s="1" t="s">
        <v>1091</v>
      </c>
      <c r="R1501" s="1" t="s">
        <v>81</v>
      </c>
      <c r="S1501" s="1" t="s">
        <v>2782</v>
      </c>
      <c r="V1501" s="1" t="s">
        <v>39</v>
      </c>
    </row>
    <row r="1502" spans="1:22" x14ac:dyDescent="0.2">
      <c r="A1502" s="7">
        <v>0</v>
      </c>
      <c r="B1502" s="1" t="s">
        <v>20</v>
      </c>
      <c r="D1502" s="1" t="s">
        <v>120</v>
      </c>
      <c r="G1502" s="1" t="s">
        <v>25</v>
      </c>
      <c r="I1502" s="1" t="s">
        <v>2796</v>
      </c>
      <c r="K1502" s="1" t="s">
        <v>2782</v>
      </c>
      <c r="L1502" s="1" t="s">
        <v>2782</v>
      </c>
      <c r="N1502" s="1" t="s">
        <v>1091</v>
      </c>
      <c r="R1502" s="1" t="s">
        <v>81</v>
      </c>
      <c r="S1502" s="1" t="s">
        <v>2782</v>
      </c>
      <c r="V1502" s="1" t="s">
        <v>39</v>
      </c>
    </row>
    <row r="1503" spans="1:22" x14ac:dyDescent="0.2">
      <c r="A1503" s="7">
        <v>0</v>
      </c>
      <c r="B1503" s="1" t="s">
        <v>20</v>
      </c>
      <c r="D1503" s="1" t="s">
        <v>120</v>
      </c>
      <c r="G1503" s="1" t="s">
        <v>25</v>
      </c>
      <c r="I1503" s="1" t="s">
        <v>2797</v>
      </c>
      <c r="K1503" s="1" t="s">
        <v>2782</v>
      </c>
      <c r="L1503" s="1" t="s">
        <v>2782</v>
      </c>
      <c r="N1503" s="1" t="s">
        <v>1091</v>
      </c>
      <c r="R1503" s="1" t="s">
        <v>81</v>
      </c>
      <c r="S1503" s="1" t="s">
        <v>2782</v>
      </c>
      <c r="V1503" s="1" t="s">
        <v>39</v>
      </c>
    </row>
    <row r="1504" spans="1:22" x14ac:dyDescent="0.2">
      <c r="A1504" s="7">
        <v>0</v>
      </c>
      <c r="B1504" s="1" t="s">
        <v>20</v>
      </c>
      <c r="D1504" s="1" t="s">
        <v>120</v>
      </c>
      <c r="G1504" s="1" t="s">
        <v>25</v>
      </c>
      <c r="I1504" s="1" t="s">
        <v>2798</v>
      </c>
      <c r="K1504" s="1" t="s">
        <v>2782</v>
      </c>
      <c r="L1504" s="1" t="s">
        <v>2782</v>
      </c>
      <c r="N1504" s="1" t="s">
        <v>1091</v>
      </c>
      <c r="R1504" s="1" t="s">
        <v>81</v>
      </c>
      <c r="S1504" s="1" t="s">
        <v>2782</v>
      </c>
      <c r="V1504" s="1" t="s">
        <v>39</v>
      </c>
    </row>
    <row r="1505" spans="1:22" x14ac:dyDescent="0.2">
      <c r="A1505" s="7">
        <v>0</v>
      </c>
      <c r="B1505" s="1" t="s">
        <v>20</v>
      </c>
      <c r="D1505" s="1" t="s">
        <v>120</v>
      </c>
      <c r="G1505" s="1" t="s">
        <v>25</v>
      </c>
      <c r="I1505" s="1" t="s">
        <v>2799</v>
      </c>
      <c r="K1505" s="1" t="s">
        <v>2782</v>
      </c>
      <c r="L1505" s="1" t="s">
        <v>2782</v>
      </c>
      <c r="N1505" s="1" t="s">
        <v>1091</v>
      </c>
      <c r="R1505" s="1" t="s">
        <v>81</v>
      </c>
      <c r="S1505" s="1" t="s">
        <v>2782</v>
      </c>
      <c r="V1505" s="1" t="s">
        <v>39</v>
      </c>
    </row>
    <row r="1506" spans="1:22" x14ac:dyDescent="0.2">
      <c r="A1506" s="7">
        <v>0</v>
      </c>
      <c r="B1506" s="1" t="s">
        <v>20</v>
      </c>
      <c r="D1506" s="1" t="s">
        <v>120</v>
      </c>
      <c r="G1506" s="1" t="s">
        <v>25</v>
      </c>
      <c r="I1506" s="1" t="s">
        <v>2800</v>
      </c>
      <c r="K1506" s="1" t="s">
        <v>2782</v>
      </c>
      <c r="L1506" s="1" t="s">
        <v>2782</v>
      </c>
      <c r="N1506" s="1" t="s">
        <v>1091</v>
      </c>
      <c r="R1506" s="1" t="s">
        <v>81</v>
      </c>
      <c r="S1506" s="1" t="s">
        <v>2782</v>
      </c>
      <c r="V1506" s="1" t="s">
        <v>39</v>
      </c>
    </row>
    <row r="1507" spans="1:22" x14ac:dyDescent="0.2">
      <c r="A1507" s="7">
        <v>100</v>
      </c>
      <c r="B1507" s="1" t="s">
        <v>20</v>
      </c>
      <c r="C1507" s="1" t="s">
        <v>1362</v>
      </c>
      <c r="D1507" s="1" t="s">
        <v>43</v>
      </c>
      <c r="E1507" s="1" t="s">
        <v>1363</v>
      </c>
      <c r="F1507" s="1" t="s">
        <v>2357</v>
      </c>
      <c r="G1507" s="1" t="s">
        <v>25</v>
      </c>
      <c r="I1507" s="1" t="s">
        <v>2801</v>
      </c>
      <c r="J1507" s="1" t="s">
        <v>28</v>
      </c>
      <c r="K1507" s="1" t="s">
        <v>2782</v>
      </c>
      <c r="L1507" s="1" t="s">
        <v>2782</v>
      </c>
      <c r="M1507" s="1" t="s">
        <v>2802</v>
      </c>
      <c r="N1507" s="1" t="s">
        <v>1091</v>
      </c>
      <c r="O1507" s="1" t="s">
        <v>33</v>
      </c>
      <c r="R1507" s="1" t="s">
        <v>81</v>
      </c>
      <c r="S1507" s="1" t="s">
        <v>2782</v>
      </c>
      <c r="T1507" s="1" t="s">
        <v>1368</v>
      </c>
      <c r="U1507" s="1" t="s">
        <v>3322</v>
      </c>
      <c r="V1507" s="1" t="s">
        <v>39</v>
      </c>
    </row>
    <row r="1508" spans="1:22" x14ac:dyDescent="0.2">
      <c r="A1508" s="7">
        <v>121.75</v>
      </c>
      <c r="B1508" s="1" t="s">
        <v>20</v>
      </c>
      <c r="C1508" s="1" t="s">
        <v>21</v>
      </c>
      <c r="D1508" s="1" t="s">
        <v>120</v>
      </c>
      <c r="E1508" s="1" t="s">
        <v>23</v>
      </c>
      <c r="F1508" s="1" t="s">
        <v>2658</v>
      </c>
      <c r="G1508" s="1" t="s">
        <v>25</v>
      </c>
      <c r="I1508" s="1" t="s">
        <v>2803</v>
      </c>
      <c r="J1508" s="1" t="s">
        <v>28</v>
      </c>
      <c r="K1508" s="1" t="s">
        <v>2782</v>
      </c>
      <c r="L1508" s="1" t="s">
        <v>2782</v>
      </c>
      <c r="M1508" s="1" t="s">
        <v>2804</v>
      </c>
      <c r="N1508" s="1" t="s">
        <v>1091</v>
      </c>
      <c r="O1508" s="1" t="s">
        <v>33</v>
      </c>
      <c r="P1508" s="1" t="s">
        <v>124</v>
      </c>
      <c r="Q1508" s="1" t="s">
        <v>35</v>
      </c>
      <c r="R1508" s="1" t="s">
        <v>193</v>
      </c>
      <c r="S1508" s="1" t="s">
        <v>2782</v>
      </c>
      <c r="T1508" s="1" t="s">
        <v>37</v>
      </c>
      <c r="U1508" s="1" t="s">
        <v>38</v>
      </c>
      <c r="V1508" s="1" t="s">
        <v>39</v>
      </c>
    </row>
    <row r="1509" spans="1:22" x14ac:dyDescent="0.2">
      <c r="A1509" s="7">
        <v>121.75</v>
      </c>
      <c r="B1509" s="1" t="s">
        <v>20</v>
      </c>
      <c r="C1509" s="1" t="s">
        <v>21</v>
      </c>
      <c r="D1509" s="1" t="s">
        <v>120</v>
      </c>
      <c r="E1509" s="1" t="s">
        <v>23</v>
      </c>
      <c r="F1509" s="1" t="s">
        <v>2658</v>
      </c>
      <c r="G1509" s="1" t="s">
        <v>25</v>
      </c>
      <c r="I1509" s="1" t="s">
        <v>2805</v>
      </c>
      <c r="J1509" s="1" t="s">
        <v>28</v>
      </c>
      <c r="K1509" s="1" t="s">
        <v>2782</v>
      </c>
      <c r="L1509" s="1" t="s">
        <v>2782</v>
      </c>
      <c r="M1509" s="1" t="s">
        <v>2806</v>
      </c>
      <c r="N1509" s="1" t="s">
        <v>1091</v>
      </c>
      <c r="O1509" s="1" t="s">
        <v>33</v>
      </c>
      <c r="P1509" s="1" t="s">
        <v>124</v>
      </c>
      <c r="Q1509" s="1" t="s">
        <v>35</v>
      </c>
      <c r="R1509" s="1" t="s">
        <v>193</v>
      </c>
      <c r="S1509" s="1" t="s">
        <v>2782</v>
      </c>
      <c r="T1509" s="1" t="s">
        <v>37</v>
      </c>
      <c r="U1509" s="1" t="s">
        <v>38</v>
      </c>
      <c r="V1509" s="1" t="s">
        <v>39</v>
      </c>
    </row>
    <row r="1510" spans="1:22" x14ac:dyDescent="0.2">
      <c r="A1510" s="7">
        <v>0</v>
      </c>
      <c r="B1510" s="1" t="s">
        <v>20</v>
      </c>
      <c r="D1510" s="1" t="s">
        <v>120</v>
      </c>
      <c r="G1510" s="1" t="s">
        <v>25</v>
      </c>
      <c r="I1510" s="1" t="s">
        <v>2807</v>
      </c>
      <c r="K1510" s="1" t="s">
        <v>2782</v>
      </c>
      <c r="L1510" s="1" t="s">
        <v>2782</v>
      </c>
      <c r="N1510" s="1" t="s">
        <v>1091</v>
      </c>
      <c r="R1510" s="1" t="s">
        <v>1516</v>
      </c>
      <c r="S1510" s="1" t="s">
        <v>2782</v>
      </c>
      <c r="V1510" s="1" t="s">
        <v>39</v>
      </c>
    </row>
    <row r="1511" spans="1:22" x14ac:dyDescent="0.2">
      <c r="A1511" s="7">
        <v>100</v>
      </c>
      <c r="B1511" s="1" t="s">
        <v>20</v>
      </c>
      <c r="C1511" s="1" t="s">
        <v>1362</v>
      </c>
      <c r="D1511" s="1" t="s">
        <v>43</v>
      </c>
      <c r="E1511" s="1" t="s">
        <v>1363</v>
      </c>
      <c r="F1511" s="1" t="s">
        <v>2357</v>
      </c>
      <c r="G1511" s="1" t="s">
        <v>25</v>
      </c>
      <c r="I1511" s="1" t="s">
        <v>2808</v>
      </c>
      <c r="J1511" s="1" t="s">
        <v>28</v>
      </c>
      <c r="K1511" s="1" t="s">
        <v>2782</v>
      </c>
      <c r="L1511" s="1" t="s">
        <v>2782</v>
      </c>
      <c r="M1511" s="1" t="s">
        <v>2809</v>
      </c>
      <c r="N1511" s="1" t="s">
        <v>1091</v>
      </c>
      <c r="R1511" s="1" t="s">
        <v>81</v>
      </c>
      <c r="S1511" s="1" t="s">
        <v>2782</v>
      </c>
      <c r="T1511" s="1" t="s">
        <v>1368</v>
      </c>
      <c r="U1511" s="1" t="s">
        <v>3322</v>
      </c>
      <c r="V1511" s="1" t="s">
        <v>39</v>
      </c>
    </row>
    <row r="1512" spans="1:22" x14ac:dyDescent="0.2">
      <c r="A1512" s="7">
        <v>121.75</v>
      </c>
      <c r="B1512" s="1" t="s">
        <v>20</v>
      </c>
      <c r="C1512" s="1" t="s">
        <v>21</v>
      </c>
      <c r="D1512" s="1" t="s">
        <v>120</v>
      </c>
      <c r="E1512" s="1" t="s">
        <v>23</v>
      </c>
      <c r="F1512" s="1" t="s">
        <v>2658</v>
      </c>
      <c r="G1512" s="1" t="s">
        <v>25</v>
      </c>
      <c r="I1512" s="1" t="s">
        <v>2810</v>
      </c>
      <c r="J1512" s="1" t="s">
        <v>28</v>
      </c>
      <c r="K1512" s="1" t="s">
        <v>2782</v>
      </c>
      <c r="L1512" s="1" t="s">
        <v>2782</v>
      </c>
      <c r="M1512" s="1" t="s">
        <v>2811</v>
      </c>
      <c r="N1512" s="1" t="s">
        <v>1091</v>
      </c>
      <c r="O1512" s="1" t="s">
        <v>33</v>
      </c>
      <c r="P1512" s="1" t="s">
        <v>124</v>
      </c>
      <c r="Q1512" s="1" t="s">
        <v>35</v>
      </c>
      <c r="R1512" s="1" t="s">
        <v>193</v>
      </c>
      <c r="S1512" s="1" t="s">
        <v>2782</v>
      </c>
      <c r="T1512" s="1" t="s">
        <v>37</v>
      </c>
      <c r="U1512" s="1" t="s">
        <v>38</v>
      </c>
      <c r="V1512" s="1" t="s">
        <v>39</v>
      </c>
    </row>
    <row r="1513" spans="1:22" x14ac:dyDescent="0.2">
      <c r="A1513" s="7">
        <v>121.75</v>
      </c>
      <c r="B1513" s="1" t="s">
        <v>20</v>
      </c>
      <c r="C1513" s="1" t="s">
        <v>21</v>
      </c>
      <c r="D1513" s="1" t="s">
        <v>120</v>
      </c>
      <c r="E1513" s="1" t="s">
        <v>23</v>
      </c>
      <c r="F1513" s="1" t="s">
        <v>2812</v>
      </c>
      <c r="G1513" s="1" t="s">
        <v>25</v>
      </c>
      <c r="I1513" s="1" t="s">
        <v>2813</v>
      </c>
      <c r="J1513" s="1" t="s">
        <v>28</v>
      </c>
      <c r="K1513" s="1" t="s">
        <v>2814</v>
      </c>
      <c r="L1513" s="1" t="s">
        <v>2814</v>
      </c>
      <c r="M1513" s="1" t="s">
        <v>2815</v>
      </c>
      <c r="N1513" s="1" t="s">
        <v>1091</v>
      </c>
      <c r="O1513" s="1" t="s">
        <v>33</v>
      </c>
      <c r="P1513" s="1" t="s">
        <v>124</v>
      </c>
      <c r="Q1513" s="1" t="s">
        <v>35</v>
      </c>
      <c r="R1513" s="1" t="s">
        <v>193</v>
      </c>
      <c r="S1513" s="1" t="s">
        <v>2814</v>
      </c>
      <c r="T1513" s="1" t="s">
        <v>37</v>
      </c>
      <c r="U1513" s="1" t="s">
        <v>38</v>
      </c>
      <c r="V1513" s="1" t="s">
        <v>39</v>
      </c>
    </row>
    <row r="1514" spans="1:22" x14ac:dyDescent="0.2">
      <c r="A1514" s="7">
        <v>121.75</v>
      </c>
      <c r="B1514" s="1" t="s">
        <v>20</v>
      </c>
      <c r="C1514" s="1" t="s">
        <v>21</v>
      </c>
      <c r="D1514" s="1" t="s">
        <v>120</v>
      </c>
      <c r="E1514" s="1" t="s">
        <v>23</v>
      </c>
      <c r="F1514" s="1" t="s">
        <v>2812</v>
      </c>
      <c r="G1514" s="1" t="s">
        <v>25</v>
      </c>
      <c r="I1514" s="1" t="s">
        <v>2816</v>
      </c>
      <c r="J1514" s="1" t="s">
        <v>28</v>
      </c>
      <c r="K1514" s="1" t="s">
        <v>2814</v>
      </c>
      <c r="L1514" s="1" t="s">
        <v>2814</v>
      </c>
      <c r="M1514" s="1" t="s">
        <v>2817</v>
      </c>
      <c r="N1514" s="1" t="s">
        <v>1091</v>
      </c>
      <c r="O1514" s="1" t="s">
        <v>33</v>
      </c>
      <c r="P1514" s="1" t="s">
        <v>124</v>
      </c>
      <c r="Q1514" s="1" t="s">
        <v>35</v>
      </c>
      <c r="R1514" s="1" t="s">
        <v>193</v>
      </c>
      <c r="S1514" s="1" t="s">
        <v>2814</v>
      </c>
      <c r="T1514" s="1" t="s">
        <v>37</v>
      </c>
      <c r="U1514" s="1" t="s">
        <v>38</v>
      </c>
      <c r="V1514" s="1" t="s">
        <v>39</v>
      </c>
    </row>
    <row r="1515" spans="1:22" x14ac:dyDescent="0.2">
      <c r="A1515" s="7">
        <v>121.75</v>
      </c>
      <c r="B1515" s="1" t="s">
        <v>20</v>
      </c>
      <c r="C1515" s="1" t="s">
        <v>21</v>
      </c>
      <c r="D1515" s="1" t="s">
        <v>120</v>
      </c>
      <c r="E1515" s="1" t="s">
        <v>23</v>
      </c>
      <c r="F1515" s="1" t="s">
        <v>2812</v>
      </c>
      <c r="G1515" s="1" t="s">
        <v>25</v>
      </c>
      <c r="I1515" s="1" t="s">
        <v>2818</v>
      </c>
      <c r="J1515" s="1" t="s">
        <v>28</v>
      </c>
      <c r="K1515" s="1" t="s">
        <v>2814</v>
      </c>
      <c r="L1515" s="1" t="s">
        <v>2814</v>
      </c>
      <c r="M1515" s="1" t="s">
        <v>2819</v>
      </c>
      <c r="N1515" s="1" t="s">
        <v>1091</v>
      </c>
      <c r="O1515" s="1" t="s">
        <v>33</v>
      </c>
      <c r="P1515" s="1" t="s">
        <v>124</v>
      </c>
      <c r="Q1515" s="1" t="s">
        <v>35</v>
      </c>
      <c r="R1515" s="1" t="s">
        <v>193</v>
      </c>
      <c r="S1515" s="1" t="s">
        <v>2814</v>
      </c>
      <c r="T1515" s="1" t="s">
        <v>37</v>
      </c>
      <c r="U1515" s="1" t="s">
        <v>38</v>
      </c>
      <c r="V1515" s="1" t="s">
        <v>39</v>
      </c>
    </row>
    <row r="1516" spans="1:22" x14ac:dyDescent="0.2">
      <c r="A1516" s="7">
        <v>10</v>
      </c>
      <c r="B1516" s="1" t="s">
        <v>20</v>
      </c>
      <c r="C1516" s="1" t="s">
        <v>2201</v>
      </c>
      <c r="D1516" s="1" t="s">
        <v>120</v>
      </c>
      <c r="E1516" s="1" t="s">
        <v>2202</v>
      </c>
      <c r="F1516" s="1" t="s">
        <v>1978</v>
      </c>
      <c r="G1516" s="1" t="s">
        <v>25</v>
      </c>
      <c r="I1516" s="1" t="s">
        <v>2821</v>
      </c>
      <c r="J1516" s="1" t="s">
        <v>28</v>
      </c>
      <c r="K1516" s="1" t="s">
        <v>2814</v>
      </c>
      <c r="L1516" s="1" t="s">
        <v>2814</v>
      </c>
      <c r="M1516" s="1" t="s">
        <v>2822</v>
      </c>
      <c r="N1516" s="1" t="s">
        <v>1091</v>
      </c>
      <c r="O1516" s="1" t="s">
        <v>33</v>
      </c>
      <c r="P1516" s="1" t="s">
        <v>124</v>
      </c>
      <c r="R1516" s="1" t="s">
        <v>1516</v>
      </c>
      <c r="S1516" s="1" t="s">
        <v>2814</v>
      </c>
      <c r="T1516" s="1" t="s">
        <v>2205</v>
      </c>
      <c r="U1516" s="1" t="s">
        <v>2206</v>
      </c>
      <c r="V1516" s="1" t="s">
        <v>39</v>
      </c>
    </row>
    <row r="1517" spans="1:22" x14ac:dyDescent="0.2">
      <c r="A1517" s="7">
        <v>121.75</v>
      </c>
      <c r="B1517" s="1" t="s">
        <v>20</v>
      </c>
      <c r="C1517" s="1" t="s">
        <v>21</v>
      </c>
      <c r="D1517" s="1" t="s">
        <v>120</v>
      </c>
      <c r="E1517" s="1" t="s">
        <v>23</v>
      </c>
      <c r="F1517" s="1" t="s">
        <v>2812</v>
      </c>
      <c r="G1517" s="1" t="s">
        <v>25</v>
      </c>
      <c r="I1517" s="1" t="s">
        <v>2823</v>
      </c>
      <c r="J1517" s="1" t="s">
        <v>28</v>
      </c>
      <c r="K1517" s="1" t="s">
        <v>2814</v>
      </c>
      <c r="L1517" s="1" t="s">
        <v>2814</v>
      </c>
      <c r="M1517" s="1" t="s">
        <v>2824</v>
      </c>
      <c r="N1517" s="1" t="s">
        <v>1091</v>
      </c>
      <c r="O1517" s="1" t="s">
        <v>33</v>
      </c>
      <c r="P1517" s="1" t="s">
        <v>124</v>
      </c>
      <c r="Q1517" s="1" t="s">
        <v>35</v>
      </c>
      <c r="R1517" s="1" t="s">
        <v>193</v>
      </c>
      <c r="S1517" s="1" t="s">
        <v>2814</v>
      </c>
      <c r="T1517" s="1" t="s">
        <v>37</v>
      </c>
      <c r="U1517" s="1" t="s">
        <v>38</v>
      </c>
      <c r="V1517" s="1" t="s">
        <v>39</v>
      </c>
    </row>
    <row r="1518" spans="1:22" x14ac:dyDescent="0.2">
      <c r="A1518" s="7">
        <v>100</v>
      </c>
      <c r="B1518" s="1" t="s">
        <v>20</v>
      </c>
      <c r="C1518" s="1" t="s">
        <v>1362</v>
      </c>
      <c r="D1518" s="1" t="s">
        <v>43</v>
      </c>
      <c r="E1518" s="1" t="s">
        <v>1363</v>
      </c>
      <c r="F1518" s="1" t="s">
        <v>2371</v>
      </c>
      <c r="G1518" s="1" t="s">
        <v>25</v>
      </c>
      <c r="I1518" s="1" t="s">
        <v>2825</v>
      </c>
      <c r="J1518" s="1" t="s">
        <v>28</v>
      </c>
      <c r="K1518" s="1" t="s">
        <v>2814</v>
      </c>
      <c r="L1518" s="1" t="s">
        <v>2814</v>
      </c>
      <c r="M1518" s="1" t="s">
        <v>2826</v>
      </c>
      <c r="N1518" s="1" t="s">
        <v>1091</v>
      </c>
      <c r="O1518" s="1" t="s">
        <v>33</v>
      </c>
      <c r="R1518" s="1" t="s">
        <v>81</v>
      </c>
      <c r="S1518" s="1" t="s">
        <v>2814</v>
      </c>
      <c r="T1518" s="1" t="s">
        <v>1368</v>
      </c>
      <c r="U1518" s="1" t="s">
        <v>3322</v>
      </c>
      <c r="V1518" s="1" t="s">
        <v>39</v>
      </c>
    </row>
    <row r="1519" spans="1:22" x14ac:dyDescent="0.2">
      <c r="A1519" s="7">
        <v>121.75</v>
      </c>
      <c r="B1519" s="1" t="s">
        <v>20</v>
      </c>
      <c r="C1519" s="1" t="s">
        <v>21</v>
      </c>
      <c r="D1519" s="1" t="s">
        <v>120</v>
      </c>
      <c r="E1519" s="1" t="s">
        <v>23</v>
      </c>
      <c r="F1519" s="1" t="s">
        <v>2827</v>
      </c>
      <c r="G1519" s="1" t="s">
        <v>25</v>
      </c>
      <c r="I1519" s="1" t="s">
        <v>2828</v>
      </c>
      <c r="J1519" s="1" t="s">
        <v>28</v>
      </c>
      <c r="K1519" s="1" t="s">
        <v>2829</v>
      </c>
      <c r="L1519" s="1" t="s">
        <v>2829</v>
      </c>
      <c r="M1519" s="1" t="s">
        <v>2830</v>
      </c>
      <c r="N1519" s="1" t="s">
        <v>1091</v>
      </c>
      <c r="O1519" s="1" t="s">
        <v>33</v>
      </c>
      <c r="P1519" s="1" t="s">
        <v>124</v>
      </c>
      <c r="Q1519" s="1" t="s">
        <v>35</v>
      </c>
      <c r="R1519" s="1" t="s">
        <v>193</v>
      </c>
      <c r="S1519" s="1" t="s">
        <v>2829</v>
      </c>
      <c r="T1519" s="1" t="s">
        <v>37</v>
      </c>
      <c r="U1519" s="1" t="s">
        <v>38</v>
      </c>
      <c r="V1519" s="1" t="s">
        <v>39</v>
      </c>
    </row>
    <row r="1520" spans="1:22" x14ac:dyDescent="0.2">
      <c r="A1520" s="7">
        <v>121.75</v>
      </c>
      <c r="B1520" s="1" t="s">
        <v>20</v>
      </c>
      <c r="C1520" s="1" t="s">
        <v>21</v>
      </c>
      <c r="D1520" s="1" t="s">
        <v>120</v>
      </c>
      <c r="E1520" s="1" t="s">
        <v>23</v>
      </c>
      <c r="F1520" s="1" t="s">
        <v>2827</v>
      </c>
      <c r="G1520" s="1" t="s">
        <v>25</v>
      </c>
      <c r="I1520" s="1" t="s">
        <v>2831</v>
      </c>
      <c r="J1520" s="1" t="s">
        <v>28</v>
      </c>
      <c r="K1520" s="1" t="s">
        <v>2829</v>
      </c>
      <c r="L1520" s="1" t="s">
        <v>2829</v>
      </c>
      <c r="M1520" s="1" t="s">
        <v>2832</v>
      </c>
      <c r="N1520" s="1" t="s">
        <v>1091</v>
      </c>
      <c r="O1520" s="1" t="s">
        <v>33</v>
      </c>
      <c r="P1520" s="1" t="s">
        <v>124</v>
      </c>
      <c r="Q1520" s="1" t="s">
        <v>35</v>
      </c>
      <c r="R1520" s="1" t="s">
        <v>193</v>
      </c>
      <c r="S1520" s="1" t="s">
        <v>2829</v>
      </c>
      <c r="T1520" s="1" t="s">
        <v>37</v>
      </c>
      <c r="U1520" s="1" t="s">
        <v>38</v>
      </c>
      <c r="V1520" s="1" t="s">
        <v>39</v>
      </c>
    </row>
    <row r="1521" spans="1:22" x14ac:dyDescent="0.2">
      <c r="A1521" s="7">
        <v>1150</v>
      </c>
      <c r="B1521" s="1" t="s">
        <v>20</v>
      </c>
      <c r="C1521" s="1" t="s">
        <v>1362</v>
      </c>
      <c r="D1521" s="1" t="s">
        <v>2833</v>
      </c>
      <c r="E1521" s="1" t="s">
        <v>1363</v>
      </c>
      <c r="F1521" s="1" t="s">
        <v>2257</v>
      </c>
      <c r="G1521" s="1" t="s">
        <v>25</v>
      </c>
      <c r="I1521" s="1" t="s">
        <v>2834</v>
      </c>
      <c r="J1521" s="1" t="s">
        <v>28</v>
      </c>
      <c r="K1521" s="1" t="s">
        <v>2829</v>
      </c>
      <c r="L1521" s="1" t="s">
        <v>2829</v>
      </c>
      <c r="M1521" s="1" t="s">
        <v>2835</v>
      </c>
      <c r="N1521" s="1" t="s">
        <v>46</v>
      </c>
      <c r="R1521" s="1" t="s">
        <v>193</v>
      </c>
      <c r="S1521" s="1" t="s">
        <v>2829</v>
      </c>
      <c r="T1521" s="1" t="s">
        <v>1368</v>
      </c>
      <c r="U1521" s="1" t="s">
        <v>3322</v>
      </c>
      <c r="V1521" s="1" t="s">
        <v>39</v>
      </c>
    </row>
    <row r="1522" spans="1:22" x14ac:dyDescent="0.2">
      <c r="A1522" s="7">
        <v>100</v>
      </c>
      <c r="B1522" s="1" t="s">
        <v>20</v>
      </c>
      <c r="C1522" s="1" t="s">
        <v>1362</v>
      </c>
      <c r="D1522" s="1" t="s">
        <v>43</v>
      </c>
      <c r="E1522" s="1" t="s">
        <v>1363</v>
      </c>
      <c r="F1522" s="1" t="s">
        <v>2257</v>
      </c>
      <c r="G1522" s="1" t="s">
        <v>25</v>
      </c>
      <c r="I1522" s="1" t="s">
        <v>2836</v>
      </c>
      <c r="J1522" s="1" t="s">
        <v>28</v>
      </c>
      <c r="K1522" s="1" t="s">
        <v>2829</v>
      </c>
      <c r="L1522" s="1" t="s">
        <v>2829</v>
      </c>
      <c r="M1522" s="1" t="s">
        <v>2837</v>
      </c>
      <c r="N1522" s="1" t="s">
        <v>32</v>
      </c>
      <c r="R1522" s="1" t="s">
        <v>81</v>
      </c>
      <c r="S1522" s="1" t="s">
        <v>2829</v>
      </c>
      <c r="T1522" s="1" t="s">
        <v>1368</v>
      </c>
      <c r="U1522" s="1" t="s">
        <v>3322</v>
      </c>
      <c r="V1522" s="1" t="s">
        <v>39</v>
      </c>
    </row>
    <row r="1523" spans="1:22" x14ac:dyDescent="0.2">
      <c r="A1523" s="7">
        <v>100</v>
      </c>
      <c r="B1523" s="1" t="s">
        <v>20</v>
      </c>
      <c r="C1523" s="1" t="s">
        <v>1362</v>
      </c>
      <c r="D1523" s="1" t="s">
        <v>43</v>
      </c>
      <c r="E1523" s="1" t="s">
        <v>1363</v>
      </c>
      <c r="F1523" s="1" t="s">
        <v>2257</v>
      </c>
      <c r="G1523" s="1" t="s">
        <v>25</v>
      </c>
      <c r="I1523" s="1" t="s">
        <v>2838</v>
      </c>
      <c r="J1523" s="1" t="s">
        <v>28</v>
      </c>
      <c r="K1523" s="1" t="s">
        <v>2829</v>
      </c>
      <c r="L1523" s="1" t="s">
        <v>2829</v>
      </c>
      <c r="M1523" s="1" t="s">
        <v>2839</v>
      </c>
      <c r="N1523" s="1" t="s">
        <v>32</v>
      </c>
      <c r="R1523" s="1" t="s">
        <v>81</v>
      </c>
      <c r="S1523" s="1" t="s">
        <v>2829</v>
      </c>
      <c r="T1523" s="1" t="s">
        <v>1368</v>
      </c>
      <c r="U1523" s="1" t="s">
        <v>3322</v>
      </c>
      <c r="V1523" s="1" t="s">
        <v>39</v>
      </c>
    </row>
    <row r="1524" spans="1:22" x14ac:dyDescent="0.2">
      <c r="A1524" s="7">
        <v>0</v>
      </c>
      <c r="B1524" s="1" t="s">
        <v>20</v>
      </c>
      <c r="D1524" s="1" t="s">
        <v>120</v>
      </c>
      <c r="G1524" s="1" t="s">
        <v>25</v>
      </c>
      <c r="I1524" s="1" t="s">
        <v>2840</v>
      </c>
      <c r="K1524" s="1" t="s">
        <v>2829</v>
      </c>
      <c r="L1524" s="1" t="s">
        <v>2829</v>
      </c>
      <c r="N1524" s="1" t="s">
        <v>32</v>
      </c>
      <c r="R1524" s="1" t="s">
        <v>81</v>
      </c>
      <c r="S1524" s="1" t="s">
        <v>2829</v>
      </c>
      <c r="V1524" s="1" t="s">
        <v>39</v>
      </c>
    </row>
    <row r="1525" spans="1:22" x14ac:dyDescent="0.2">
      <c r="A1525" s="7">
        <v>0</v>
      </c>
      <c r="B1525" s="1" t="s">
        <v>20</v>
      </c>
      <c r="D1525" s="1" t="s">
        <v>120</v>
      </c>
      <c r="G1525" s="1" t="s">
        <v>25</v>
      </c>
      <c r="I1525" s="1" t="s">
        <v>2841</v>
      </c>
      <c r="K1525" s="1" t="s">
        <v>2829</v>
      </c>
      <c r="L1525" s="1" t="s">
        <v>2829</v>
      </c>
      <c r="N1525" s="1" t="s">
        <v>32</v>
      </c>
      <c r="R1525" s="1" t="s">
        <v>81</v>
      </c>
      <c r="S1525" s="1" t="s">
        <v>2829</v>
      </c>
      <c r="V1525" s="1" t="s">
        <v>39</v>
      </c>
    </row>
    <row r="1526" spans="1:22" x14ac:dyDescent="0.2">
      <c r="A1526" s="7">
        <v>0</v>
      </c>
      <c r="B1526" s="1" t="s">
        <v>20</v>
      </c>
      <c r="D1526" s="1" t="s">
        <v>120</v>
      </c>
      <c r="G1526" s="1" t="s">
        <v>25</v>
      </c>
      <c r="I1526" s="1" t="s">
        <v>2842</v>
      </c>
      <c r="K1526" s="1" t="s">
        <v>2829</v>
      </c>
      <c r="L1526" s="1" t="s">
        <v>2829</v>
      </c>
      <c r="N1526" s="1" t="s">
        <v>32</v>
      </c>
      <c r="R1526" s="1" t="s">
        <v>81</v>
      </c>
      <c r="S1526" s="1" t="s">
        <v>2829</v>
      </c>
      <c r="V1526" s="1" t="s">
        <v>39</v>
      </c>
    </row>
    <row r="1527" spans="1:22" x14ac:dyDescent="0.2">
      <c r="A1527" s="7">
        <v>0</v>
      </c>
      <c r="B1527" s="1" t="s">
        <v>20</v>
      </c>
      <c r="D1527" s="1" t="s">
        <v>120</v>
      </c>
      <c r="G1527" s="1" t="s">
        <v>25</v>
      </c>
      <c r="I1527" s="1" t="s">
        <v>2843</v>
      </c>
      <c r="K1527" s="1" t="s">
        <v>2829</v>
      </c>
      <c r="L1527" s="1" t="s">
        <v>2829</v>
      </c>
      <c r="N1527" s="1" t="s">
        <v>32</v>
      </c>
      <c r="R1527" s="1" t="s">
        <v>81</v>
      </c>
      <c r="S1527" s="1" t="s">
        <v>2829</v>
      </c>
      <c r="V1527" s="1" t="s">
        <v>39</v>
      </c>
    </row>
    <row r="1528" spans="1:22" x14ac:dyDescent="0.2">
      <c r="A1528" s="7">
        <v>0</v>
      </c>
      <c r="B1528" s="1" t="s">
        <v>20</v>
      </c>
      <c r="D1528" s="1" t="s">
        <v>120</v>
      </c>
      <c r="G1528" s="1" t="s">
        <v>25</v>
      </c>
      <c r="I1528" s="1" t="s">
        <v>2844</v>
      </c>
      <c r="K1528" s="1" t="s">
        <v>2829</v>
      </c>
      <c r="L1528" s="1" t="s">
        <v>2829</v>
      </c>
      <c r="N1528" s="1" t="s">
        <v>32</v>
      </c>
      <c r="R1528" s="1" t="s">
        <v>81</v>
      </c>
      <c r="S1528" s="1" t="s">
        <v>2829</v>
      </c>
      <c r="V1528" s="1" t="s">
        <v>39</v>
      </c>
    </row>
    <row r="1529" spans="1:22" x14ac:dyDescent="0.2">
      <c r="A1529" s="7">
        <v>0</v>
      </c>
      <c r="B1529" s="1" t="s">
        <v>20</v>
      </c>
      <c r="D1529" s="1" t="s">
        <v>120</v>
      </c>
      <c r="G1529" s="1" t="s">
        <v>25</v>
      </c>
      <c r="I1529" s="1" t="s">
        <v>2845</v>
      </c>
      <c r="K1529" s="1" t="s">
        <v>2829</v>
      </c>
      <c r="L1529" s="1" t="s">
        <v>2829</v>
      </c>
      <c r="N1529" s="1" t="s">
        <v>32</v>
      </c>
      <c r="R1529" s="1" t="s">
        <v>81</v>
      </c>
      <c r="S1529" s="1" t="s">
        <v>2829</v>
      </c>
      <c r="V1529" s="1" t="s">
        <v>39</v>
      </c>
    </row>
    <row r="1530" spans="1:22" x14ac:dyDescent="0.2">
      <c r="A1530" s="7">
        <v>0</v>
      </c>
      <c r="B1530" s="1" t="s">
        <v>20</v>
      </c>
      <c r="D1530" s="1" t="s">
        <v>120</v>
      </c>
      <c r="G1530" s="1" t="s">
        <v>25</v>
      </c>
      <c r="I1530" s="1" t="s">
        <v>2846</v>
      </c>
      <c r="K1530" s="1" t="s">
        <v>2829</v>
      </c>
      <c r="L1530" s="1" t="s">
        <v>2829</v>
      </c>
      <c r="N1530" s="1" t="s">
        <v>32</v>
      </c>
      <c r="R1530" s="1" t="s">
        <v>81</v>
      </c>
      <c r="S1530" s="1" t="s">
        <v>2829</v>
      </c>
      <c r="V1530" s="1" t="s">
        <v>39</v>
      </c>
    </row>
    <row r="1531" spans="1:22" x14ac:dyDescent="0.2">
      <c r="A1531" s="7">
        <v>0</v>
      </c>
      <c r="B1531" s="1" t="s">
        <v>20</v>
      </c>
      <c r="D1531" s="1" t="s">
        <v>120</v>
      </c>
      <c r="G1531" s="1" t="s">
        <v>25</v>
      </c>
      <c r="I1531" s="1" t="s">
        <v>2847</v>
      </c>
      <c r="K1531" s="1" t="s">
        <v>2829</v>
      </c>
      <c r="L1531" s="1" t="s">
        <v>2829</v>
      </c>
      <c r="N1531" s="1" t="s">
        <v>32</v>
      </c>
      <c r="R1531" s="1" t="s">
        <v>81</v>
      </c>
      <c r="S1531" s="1" t="s">
        <v>2829</v>
      </c>
      <c r="V1531" s="1" t="s">
        <v>39</v>
      </c>
    </row>
    <row r="1532" spans="1:22" x14ac:dyDescent="0.2">
      <c r="A1532" s="7">
        <v>0</v>
      </c>
      <c r="B1532" s="1" t="s">
        <v>20</v>
      </c>
      <c r="D1532" s="1" t="s">
        <v>120</v>
      </c>
      <c r="G1532" s="1" t="s">
        <v>25</v>
      </c>
      <c r="I1532" s="1" t="s">
        <v>2848</v>
      </c>
      <c r="K1532" s="1" t="s">
        <v>2829</v>
      </c>
      <c r="L1532" s="1" t="s">
        <v>2829</v>
      </c>
      <c r="N1532" s="1" t="s">
        <v>32</v>
      </c>
      <c r="R1532" s="1" t="s">
        <v>81</v>
      </c>
      <c r="S1532" s="1" t="s">
        <v>2829</v>
      </c>
      <c r="V1532" s="1" t="s">
        <v>39</v>
      </c>
    </row>
    <row r="1533" spans="1:22" x14ac:dyDescent="0.2">
      <c r="A1533" s="7">
        <v>1123.75</v>
      </c>
      <c r="B1533" s="1" t="s">
        <v>20</v>
      </c>
      <c r="C1533" s="1" t="s">
        <v>1362</v>
      </c>
      <c r="D1533" s="1" t="s">
        <v>2849</v>
      </c>
      <c r="E1533" s="1" t="s">
        <v>1363</v>
      </c>
      <c r="F1533" s="1" t="s">
        <v>2257</v>
      </c>
      <c r="G1533" s="1" t="s">
        <v>25</v>
      </c>
      <c r="I1533" s="1" t="s">
        <v>2850</v>
      </c>
      <c r="J1533" s="1" t="s">
        <v>28</v>
      </c>
      <c r="K1533" s="1" t="s">
        <v>2829</v>
      </c>
      <c r="L1533" s="1" t="s">
        <v>2829</v>
      </c>
      <c r="M1533" s="1" t="s">
        <v>2851</v>
      </c>
      <c r="N1533" s="1" t="s">
        <v>46</v>
      </c>
      <c r="R1533" s="1" t="s">
        <v>193</v>
      </c>
      <c r="S1533" s="1" t="s">
        <v>2829</v>
      </c>
      <c r="T1533" s="1" t="s">
        <v>1368</v>
      </c>
      <c r="U1533" s="1" t="s">
        <v>3322</v>
      </c>
      <c r="V1533" s="1" t="s">
        <v>39</v>
      </c>
    </row>
    <row r="1534" spans="1:22" x14ac:dyDescent="0.2">
      <c r="A1534" s="7">
        <v>0</v>
      </c>
      <c r="B1534" s="1" t="s">
        <v>20</v>
      </c>
      <c r="D1534" s="1" t="s">
        <v>120</v>
      </c>
      <c r="G1534" s="1" t="s">
        <v>25</v>
      </c>
      <c r="I1534" s="1" t="s">
        <v>2852</v>
      </c>
      <c r="K1534" s="1" t="s">
        <v>2829</v>
      </c>
      <c r="L1534" s="1" t="s">
        <v>2829</v>
      </c>
      <c r="N1534" s="1" t="s">
        <v>32</v>
      </c>
      <c r="R1534" s="1" t="s">
        <v>81</v>
      </c>
      <c r="S1534" s="1" t="s">
        <v>2829</v>
      </c>
      <c r="V1534" s="1" t="s">
        <v>39</v>
      </c>
    </row>
    <row r="1535" spans="1:22" x14ac:dyDescent="0.2">
      <c r="A1535" s="7">
        <v>0</v>
      </c>
      <c r="B1535" s="1" t="s">
        <v>20</v>
      </c>
      <c r="D1535" s="1" t="s">
        <v>120</v>
      </c>
      <c r="G1535" s="1" t="s">
        <v>25</v>
      </c>
      <c r="I1535" s="1" t="s">
        <v>2853</v>
      </c>
      <c r="K1535" s="1" t="s">
        <v>2829</v>
      </c>
      <c r="L1535" s="1" t="s">
        <v>2829</v>
      </c>
      <c r="N1535" s="1" t="s">
        <v>32</v>
      </c>
      <c r="R1535" s="1" t="s">
        <v>81</v>
      </c>
      <c r="S1535" s="1" t="s">
        <v>2829</v>
      </c>
      <c r="V1535" s="1" t="s">
        <v>39</v>
      </c>
    </row>
    <row r="1536" spans="1:22" x14ac:dyDescent="0.2">
      <c r="A1536" s="7">
        <v>0</v>
      </c>
      <c r="B1536" s="1" t="s">
        <v>20</v>
      </c>
      <c r="D1536" s="1" t="s">
        <v>120</v>
      </c>
      <c r="G1536" s="1" t="s">
        <v>25</v>
      </c>
      <c r="I1536" s="1" t="s">
        <v>2854</v>
      </c>
      <c r="K1536" s="1" t="s">
        <v>2829</v>
      </c>
      <c r="L1536" s="1" t="s">
        <v>2829</v>
      </c>
      <c r="N1536" s="1" t="s">
        <v>32</v>
      </c>
      <c r="R1536" s="1" t="s">
        <v>81</v>
      </c>
      <c r="S1536" s="1" t="s">
        <v>2829</v>
      </c>
      <c r="V1536" s="1" t="s">
        <v>39</v>
      </c>
    </row>
    <row r="1537" spans="1:22" x14ac:dyDescent="0.2">
      <c r="A1537" s="7">
        <v>0</v>
      </c>
      <c r="B1537" s="1" t="s">
        <v>20</v>
      </c>
      <c r="D1537" s="1" t="s">
        <v>120</v>
      </c>
      <c r="G1537" s="1" t="s">
        <v>25</v>
      </c>
      <c r="I1537" s="1" t="s">
        <v>2855</v>
      </c>
      <c r="K1537" s="1" t="s">
        <v>2829</v>
      </c>
      <c r="L1537" s="1" t="s">
        <v>2829</v>
      </c>
      <c r="N1537" s="1" t="s">
        <v>1091</v>
      </c>
      <c r="R1537" s="1" t="s">
        <v>81</v>
      </c>
      <c r="S1537" s="1" t="s">
        <v>2829</v>
      </c>
      <c r="V1537" s="1" t="s">
        <v>39</v>
      </c>
    </row>
    <row r="1538" spans="1:22" x14ac:dyDescent="0.2">
      <c r="A1538" s="7">
        <v>0</v>
      </c>
      <c r="B1538" s="1" t="s">
        <v>20</v>
      </c>
      <c r="D1538" s="1" t="s">
        <v>120</v>
      </c>
      <c r="G1538" s="1" t="s">
        <v>25</v>
      </c>
      <c r="I1538" s="1" t="s">
        <v>2856</v>
      </c>
      <c r="K1538" s="1" t="s">
        <v>2829</v>
      </c>
      <c r="L1538" s="1" t="s">
        <v>2829</v>
      </c>
      <c r="N1538" s="1" t="s">
        <v>1091</v>
      </c>
      <c r="R1538" s="1" t="s">
        <v>81</v>
      </c>
      <c r="S1538" s="1" t="s">
        <v>2829</v>
      </c>
      <c r="V1538" s="1" t="s">
        <v>39</v>
      </c>
    </row>
    <row r="1539" spans="1:22" x14ac:dyDescent="0.2">
      <c r="A1539" s="7">
        <v>0</v>
      </c>
      <c r="B1539" s="1" t="s">
        <v>20</v>
      </c>
      <c r="D1539" s="1" t="s">
        <v>120</v>
      </c>
      <c r="G1539" s="1" t="s">
        <v>25</v>
      </c>
      <c r="I1539" s="1" t="s">
        <v>2857</v>
      </c>
      <c r="K1539" s="1" t="s">
        <v>2829</v>
      </c>
      <c r="L1539" s="1" t="s">
        <v>2829</v>
      </c>
      <c r="N1539" s="1" t="s">
        <v>1091</v>
      </c>
      <c r="R1539" s="1" t="s">
        <v>81</v>
      </c>
      <c r="S1539" s="1" t="s">
        <v>2829</v>
      </c>
      <c r="V1539" s="1" t="s">
        <v>39</v>
      </c>
    </row>
    <row r="1540" spans="1:22" x14ac:dyDescent="0.2">
      <c r="A1540" s="7">
        <v>0</v>
      </c>
      <c r="B1540" s="1" t="s">
        <v>20</v>
      </c>
      <c r="D1540" s="1" t="s">
        <v>120</v>
      </c>
      <c r="G1540" s="1" t="s">
        <v>25</v>
      </c>
      <c r="I1540" s="1" t="s">
        <v>2858</v>
      </c>
      <c r="K1540" s="1" t="s">
        <v>2829</v>
      </c>
      <c r="L1540" s="1" t="s">
        <v>2829</v>
      </c>
      <c r="N1540" s="1" t="s">
        <v>1091</v>
      </c>
      <c r="R1540" s="1" t="s">
        <v>81</v>
      </c>
      <c r="S1540" s="1" t="s">
        <v>2829</v>
      </c>
      <c r="V1540" s="1" t="s">
        <v>39</v>
      </c>
    </row>
    <row r="1541" spans="1:22" x14ac:dyDescent="0.2">
      <c r="A1541" s="7">
        <v>0</v>
      </c>
      <c r="B1541" s="1" t="s">
        <v>20</v>
      </c>
      <c r="D1541" s="1" t="s">
        <v>120</v>
      </c>
      <c r="G1541" s="1" t="s">
        <v>25</v>
      </c>
      <c r="I1541" s="1" t="s">
        <v>2859</v>
      </c>
      <c r="K1541" s="1" t="s">
        <v>2829</v>
      </c>
      <c r="L1541" s="1" t="s">
        <v>2829</v>
      </c>
      <c r="N1541" s="1" t="s">
        <v>1091</v>
      </c>
      <c r="R1541" s="1" t="s">
        <v>81</v>
      </c>
      <c r="S1541" s="1" t="s">
        <v>2829</v>
      </c>
      <c r="V1541" s="1" t="s">
        <v>39</v>
      </c>
    </row>
    <row r="1542" spans="1:22" x14ac:dyDescent="0.2">
      <c r="A1542" s="7">
        <v>0</v>
      </c>
      <c r="B1542" s="1" t="s">
        <v>20</v>
      </c>
      <c r="D1542" s="1" t="s">
        <v>120</v>
      </c>
      <c r="G1542" s="1" t="s">
        <v>25</v>
      </c>
      <c r="I1542" s="1" t="s">
        <v>2860</v>
      </c>
      <c r="K1542" s="1" t="s">
        <v>2829</v>
      </c>
      <c r="L1542" s="1" t="s">
        <v>2829</v>
      </c>
      <c r="N1542" s="1" t="s">
        <v>1091</v>
      </c>
      <c r="R1542" s="1" t="s">
        <v>81</v>
      </c>
      <c r="S1542" s="1" t="s">
        <v>2829</v>
      </c>
      <c r="V1542" s="1" t="s">
        <v>39</v>
      </c>
    </row>
    <row r="1543" spans="1:22" x14ac:dyDescent="0.2">
      <c r="A1543" s="7">
        <v>0</v>
      </c>
      <c r="B1543" s="1" t="s">
        <v>20</v>
      </c>
      <c r="D1543" s="1" t="s">
        <v>120</v>
      </c>
      <c r="G1543" s="1" t="s">
        <v>25</v>
      </c>
      <c r="I1543" s="1" t="s">
        <v>2861</v>
      </c>
      <c r="K1543" s="1" t="s">
        <v>2829</v>
      </c>
      <c r="L1543" s="1" t="s">
        <v>2829</v>
      </c>
      <c r="N1543" s="1" t="s">
        <v>1091</v>
      </c>
      <c r="R1543" s="1" t="s">
        <v>81</v>
      </c>
      <c r="S1543" s="1" t="s">
        <v>2829</v>
      </c>
      <c r="V1543" s="1" t="s">
        <v>39</v>
      </c>
    </row>
    <row r="1544" spans="1:22" x14ac:dyDescent="0.2">
      <c r="A1544" s="7">
        <v>0</v>
      </c>
      <c r="B1544" s="1" t="s">
        <v>20</v>
      </c>
      <c r="D1544" s="1" t="s">
        <v>120</v>
      </c>
      <c r="G1544" s="1" t="s">
        <v>25</v>
      </c>
      <c r="I1544" s="1" t="s">
        <v>2862</v>
      </c>
      <c r="K1544" s="1" t="s">
        <v>2829</v>
      </c>
      <c r="L1544" s="1" t="s">
        <v>2829</v>
      </c>
      <c r="N1544" s="1" t="s">
        <v>1091</v>
      </c>
      <c r="R1544" s="1" t="s">
        <v>81</v>
      </c>
      <c r="S1544" s="1" t="s">
        <v>2829</v>
      </c>
      <c r="V1544" s="1" t="s">
        <v>39</v>
      </c>
    </row>
    <row r="1545" spans="1:22" x14ac:dyDescent="0.2">
      <c r="A1545" s="7">
        <v>0</v>
      </c>
      <c r="B1545" s="1" t="s">
        <v>20</v>
      </c>
      <c r="D1545" s="1" t="s">
        <v>120</v>
      </c>
      <c r="G1545" s="1" t="s">
        <v>25</v>
      </c>
      <c r="I1545" s="1" t="s">
        <v>2863</v>
      </c>
      <c r="K1545" s="1" t="s">
        <v>2829</v>
      </c>
      <c r="L1545" s="1" t="s">
        <v>2829</v>
      </c>
      <c r="N1545" s="1" t="s">
        <v>1091</v>
      </c>
      <c r="R1545" s="1" t="s">
        <v>81</v>
      </c>
      <c r="S1545" s="1" t="s">
        <v>2829</v>
      </c>
      <c r="V1545" s="1" t="s">
        <v>39</v>
      </c>
    </row>
    <row r="1546" spans="1:22" x14ac:dyDescent="0.2">
      <c r="A1546" s="7">
        <v>0</v>
      </c>
      <c r="B1546" s="1" t="s">
        <v>20</v>
      </c>
      <c r="D1546" s="1" t="s">
        <v>120</v>
      </c>
      <c r="G1546" s="1" t="s">
        <v>25</v>
      </c>
      <c r="I1546" s="1" t="s">
        <v>2864</v>
      </c>
      <c r="K1546" s="1" t="s">
        <v>2829</v>
      </c>
      <c r="L1546" s="1" t="s">
        <v>2829</v>
      </c>
      <c r="N1546" s="1" t="s">
        <v>1091</v>
      </c>
      <c r="R1546" s="1" t="s">
        <v>81</v>
      </c>
      <c r="S1546" s="1" t="s">
        <v>2829</v>
      </c>
      <c r="V1546" s="1" t="s">
        <v>39</v>
      </c>
    </row>
    <row r="1547" spans="1:22" x14ac:dyDescent="0.2">
      <c r="A1547" s="7">
        <v>0</v>
      </c>
      <c r="B1547" s="1" t="s">
        <v>20</v>
      </c>
      <c r="D1547" s="1" t="s">
        <v>120</v>
      </c>
      <c r="G1547" s="1" t="s">
        <v>25</v>
      </c>
      <c r="I1547" s="1" t="s">
        <v>2865</v>
      </c>
      <c r="K1547" s="1" t="s">
        <v>2829</v>
      </c>
      <c r="L1547" s="1" t="s">
        <v>2829</v>
      </c>
      <c r="N1547" s="1" t="s">
        <v>1091</v>
      </c>
      <c r="R1547" s="1" t="s">
        <v>81</v>
      </c>
      <c r="S1547" s="1" t="s">
        <v>2829</v>
      </c>
      <c r="V1547" s="1" t="s">
        <v>39</v>
      </c>
    </row>
    <row r="1548" spans="1:22" x14ac:dyDescent="0.2">
      <c r="A1548" s="7">
        <v>0</v>
      </c>
      <c r="B1548" s="1" t="s">
        <v>20</v>
      </c>
      <c r="D1548" s="1" t="s">
        <v>120</v>
      </c>
      <c r="G1548" s="1" t="s">
        <v>25</v>
      </c>
      <c r="I1548" s="1" t="s">
        <v>2866</v>
      </c>
      <c r="K1548" s="1" t="s">
        <v>2829</v>
      </c>
      <c r="L1548" s="1" t="s">
        <v>2829</v>
      </c>
      <c r="N1548" s="1" t="s">
        <v>1091</v>
      </c>
      <c r="R1548" s="1" t="s">
        <v>81</v>
      </c>
      <c r="S1548" s="1" t="s">
        <v>2829</v>
      </c>
      <c r="V1548" s="1" t="s">
        <v>39</v>
      </c>
    </row>
    <row r="1549" spans="1:22" x14ac:dyDescent="0.2">
      <c r="A1549" s="7">
        <v>0</v>
      </c>
      <c r="B1549" s="1" t="s">
        <v>20</v>
      </c>
      <c r="D1549" s="1" t="s">
        <v>120</v>
      </c>
      <c r="G1549" s="1" t="s">
        <v>25</v>
      </c>
      <c r="I1549" s="1" t="s">
        <v>2867</v>
      </c>
      <c r="K1549" s="1" t="s">
        <v>2829</v>
      </c>
      <c r="L1549" s="1" t="s">
        <v>2829</v>
      </c>
      <c r="N1549" s="1" t="s">
        <v>1091</v>
      </c>
      <c r="R1549" s="1" t="s">
        <v>81</v>
      </c>
      <c r="S1549" s="1" t="s">
        <v>2829</v>
      </c>
      <c r="V1549" s="1" t="s">
        <v>39</v>
      </c>
    </row>
    <row r="1550" spans="1:22" x14ac:dyDescent="0.2">
      <c r="A1550" s="7">
        <v>0</v>
      </c>
      <c r="B1550" s="1" t="s">
        <v>20</v>
      </c>
      <c r="D1550" s="1" t="s">
        <v>120</v>
      </c>
      <c r="G1550" s="1" t="s">
        <v>25</v>
      </c>
      <c r="I1550" s="1" t="s">
        <v>2868</v>
      </c>
      <c r="K1550" s="1" t="s">
        <v>2829</v>
      </c>
      <c r="L1550" s="1" t="s">
        <v>2829</v>
      </c>
      <c r="N1550" s="1" t="s">
        <v>1091</v>
      </c>
      <c r="R1550" s="1" t="s">
        <v>81</v>
      </c>
      <c r="S1550" s="1" t="s">
        <v>2829</v>
      </c>
      <c r="V1550" s="1" t="s">
        <v>39</v>
      </c>
    </row>
    <row r="1551" spans="1:22" x14ac:dyDescent="0.2">
      <c r="A1551" s="7">
        <v>0</v>
      </c>
      <c r="B1551" s="1" t="s">
        <v>20</v>
      </c>
      <c r="D1551" s="1" t="s">
        <v>120</v>
      </c>
      <c r="G1551" s="1" t="s">
        <v>25</v>
      </c>
      <c r="I1551" s="1" t="s">
        <v>2869</v>
      </c>
      <c r="K1551" s="1" t="s">
        <v>2829</v>
      </c>
      <c r="L1551" s="1" t="s">
        <v>2829</v>
      </c>
      <c r="N1551" s="1" t="s">
        <v>1091</v>
      </c>
      <c r="R1551" s="1" t="s">
        <v>81</v>
      </c>
      <c r="S1551" s="1" t="s">
        <v>2829</v>
      </c>
      <c r="V1551" s="1" t="s">
        <v>39</v>
      </c>
    </row>
    <row r="1552" spans="1:22" x14ac:dyDescent="0.2">
      <c r="A1552" s="7">
        <v>0</v>
      </c>
      <c r="B1552" s="1" t="s">
        <v>20</v>
      </c>
      <c r="D1552" s="1" t="s">
        <v>120</v>
      </c>
      <c r="G1552" s="1" t="s">
        <v>25</v>
      </c>
      <c r="I1552" s="1" t="s">
        <v>2870</v>
      </c>
      <c r="K1552" s="1" t="s">
        <v>2829</v>
      </c>
      <c r="L1552" s="1" t="s">
        <v>2829</v>
      </c>
      <c r="N1552" s="1" t="s">
        <v>1091</v>
      </c>
      <c r="R1552" s="1" t="s">
        <v>81</v>
      </c>
      <c r="S1552" s="1" t="s">
        <v>2829</v>
      </c>
      <c r="V1552" s="1" t="s">
        <v>39</v>
      </c>
    </row>
    <row r="1553" spans="1:22" x14ac:dyDescent="0.2">
      <c r="A1553" s="7">
        <v>0</v>
      </c>
      <c r="B1553" s="1" t="s">
        <v>20</v>
      </c>
      <c r="D1553" s="1" t="s">
        <v>120</v>
      </c>
      <c r="G1553" s="1" t="s">
        <v>25</v>
      </c>
      <c r="I1553" s="1" t="s">
        <v>2871</v>
      </c>
      <c r="K1553" s="1" t="s">
        <v>2829</v>
      </c>
      <c r="L1553" s="1" t="s">
        <v>2829</v>
      </c>
      <c r="N1553" s="1" t="s">
        <v>1091</v>
      </c>
      <c r="R1553" s="1" t="s">
        <v>81</v>
      </c>
      <c r="S1553" s="1" t="s">
        <v>2829</v>
      </c>
      <c r="V1553" s="1" t="s">
        <v>39</v>
      </c>
    </row>
    <row r="1554" spans="1:22" x14ac:dyDescent="0.2">
      <c r="A1554" s="7">
        <v>0</v>
      </c>
      <c r="B1554" s="1" t="s">
        <v>20</v>
      </c>
      <c r="D1554" s="1" t="s">
        <v>120</v>
      </c>
      <c r="G1554" s="1" t="s">
        <v>25</v>
      </c>
      <c r="I1554" s="1" t="s">
        <v>2872</v>
      </c>
      <c r="K1554" s="1" t="s">
        <v>2829</v>
      </c>
      <c r="L1554" s="1" t="s">
        <v>2829</v>
      </c>
      <c r="N1554" s="1" t="s">
        <v>1091</v>
      </c>
      <c r="R1554" s="1" t="s">
        <v>81</v>
      </c>
      <c r="S1554" s="1" t="s">
        <v>2829</v>
      </c>
      <c r="V1554" s="1" t="s">
        <v>39</v>
      </c>
    </row>
    <row r="1555" spans="1:22" x14ac:dyDescent="0.2">
      <c r="A1555" s="7">
        <v>0</v>
      </c>
      <c r="B1555" s="1" t="s">
        <v>20</v>
      </c>
      <c r="D1555" s="1" t="s">
        <v>120</v>
      </c>
      <c r="G1555" s="1" t="s">
        <v>25</v>
      </c>
      <c r="I1555" s="1" t="s">
        <v>2873</v>
      </c>
      <c r="K1555" s="1" t="s">
        <v>2829</v>
      </c>
      <c r="L1555" s="1" t="s">
        <v>2829</v>
      </c>
      <c r="N1555" s="1" t="s">
        <v>1091</v>
      </c>
      <c r="R1555" s="1" t="s">
        <v>81</v>
      </c>
      <c r="S1555" s="1" t="s">
        <v>2829</v>
      </c>
      <c r="V1555" s="1" t="s">
        <v>39</v>
      </c>
    </row>
    <row r="1556" spans="1:22" x14ac:dyDescent="0.2">
      <c r="A1556" s="7">
        <v>0</v>
      </c>
      <c r="B1556" s="1" t="s">
        <v>20</v>
      </c>
      <c r="D1556" s="1" t="s">
        <v>120</v>
      </c>
      <c r="G1556" s="1" t="s">
        <v>25</v>
      </c>
      <c r="I1556" s="1" t="s">
        <v>2874</v>
      </c>
      <c r="K1556" s="1" t="s">
        <v>2829</v>
      </c>
      <c r="L1556" s="1" t="s">
        <v>2829</v>
      </c>
      <c r="N1556" s="1" t="s">
        <v>1091</v>
      </c>
      <c r="R1556" s="1" t="s">
        <v>81</v>
      </c>
      <c r="S1556" s="1" t="s">
        <v>2829</v>
      </c>
      <c r="V1556" s="1" t="s">
        <v>39</v>
      </c>
    </row>
    <row r="1557" spans="1:22" x14ac:dyDescent="0.2">
      <c r="A1557" s="7">
        <v>121.75</v>
      </c>
      <c r="B1557" s="1" t="s">
        <v>20</v>
      </c>
      <c r="C1557" s="1" t="s">
        <v>21</v>
      </c>
      <c r="D1557" s="1" t="s">
        <v>120</v>
      </c>
      <c r="E1557" s="1" t="s">
        <v>23</v>
      </c>
      <c r="F1557" s="1" t="s">
        <v>2827</v>
      </c>
      <c r="G1557" s="1" t="s">
        <v>25</v>
      </c>
      <c r="I1557" s="1" t="s">
        <v>2875</v>
      </c>
      <c r="J1557" s="1" t="s">
        <v>28</v>
      </c>
      <c r="K1557" s="1" t="s">
        <v>2829</v>
      </c>
      <c r="L1557" s="1" t="s">
        <v>2829</v>
      </c>
      <c r="M1557" s="1" t="s">
        <v>2876</v>
      </c>
      <c r="N1557" s="1" t="s">
        <v>1091</v>
      </c>
      <c r="O1557" s="1" t="s">
        <v>33</v>
      </c>
      <c r="P1557" s="1" t="s">
        <v>124</v>
      </c>
      <c r="Q1557" s="1" t="s">
        <v>35</v>
      </c>
      <c r="R1557" s="1" t="s">
        <v>193</v>
      </c>
      <c r="S1557" s="1" t="s">
        <v>2829</v>
      </c>
      <c r="T1557" s="1" t="s">
        <v>37</v>
      </c>
      <c r="U1557" s="1" t="s">
        <v>38</v>
      </c>
      <c r="V1557" s="1" t="s">
        <v>39</v>
      </c>
    </row>
    <row r="1558" spans="1:22" x14ac:dyDescent="0.2">
      <c r="A1558" s="7">
        <v>0</v>
      </c>
      <c r="B1558" s="1" t="s">
        <v>20</v>
      </c>
      <c r="D1558" s="1" t="s">
        <v>120</v>
      </c>
      <c r="G1558" s="1" t="s">
        <v>25</v>
      </c>
      <c r="I1558" s="1" t="s">
        <v>2877</v>
      </c>
      <c r="K1558" s="1" t="s">
        <v>2829</v>
      </c>
      <c r="L1558" s="1" t="s">
        <v>2829</v>
      </c>
      <c r="N1558" s="1" t="s">
        <v>1091</v>
      </c>
      <c r="R1558" s="1" t="s">
        <v>81</v>
      </c>
      <c r="S1558" s="1" t="s">
        <v>2829</v>
      </c>
      <c r="V1558" s="1" t="s">
        <v>39</v>
      </c>
    </row>
    <row r="1559" spans="1:22" x14ac:dyDescent="0.2">
      <c r="A1559" s="7">
        <v>0</v>
      </c>
      <c r="B1559" s="1" t="s">
        <v>20</v>
      </c>
      <c r="D1559" s="1" t="s">
        <v>120</v>
      </c>
      <c r="G1559" s="1" t="s">
        <v>25</v>
      </c>
      <c r="I1559" s="1" t="s">
        <v>2878</v>
      </c>
      <c r="K1559" s="1" t="s">
        <v>2829</v>
      </c>
      <c r="L1559" s="1" t="s">
        <v>2829</v>
      </c>
      <c r="N1559" s="1" t="s">
        <v>1091</v>
      </c>
      <c r="R1559" s="1" t="s">
        <v>81</v>
      </c>
      <c r="S1559" s="1" t="s">
        <v>2829</v>
      </c>
      <c r="V1559" s="1" t="s">
        <v>39</v>
      </c>
    </row>
    <row r="1560" spans="1:22" x14ac:dyDescent="0.2">
      <c r="A1560" s="7">
        <v>0</v>
      </c>
      <c r="B1560" s="1" t="s">
        <v>20</v>
      </c>
      <c r="D1560" s="1" t="s">
        <v>120</v>
      </c>
      <c r="G1560" s="1" t="s">
        <v>25</v>
      </c>
      <c r="I1560" s="1" t="s">
        <v>2879</v>
      </c>
      <c r="K1560" s="1" t="s">
        <v>2829</v>
      </c>
      <c r="L1560" s="1" t="s">
        <v>2829</v>
      </c>
      <c r="N1560" s="1" t="s">
        <v>1091</v>
      </c>
      <c r="R1560" s="1" t="s">
        <v>81</v>
      </c>
      <c r="S1560" s="1" t="s">
        <v>2829</v>
      </c>
      <c r="V1560" s="1" t="s">
        <v>39</v>
      </c>
    </row>
    <row r="1561" spans="1:22" x14ac:dyDescent="0.2">
      <c r="A1561" s="7">
        <v>0</v>
      </c>
      <c r="B1561" s="1" t="s">
        <v>20</v>
      </c>
      <c r="D1561" s="1" t="s">
        <v>120</v>
      </c>
      <c r="G1561" s="1" t="s">
        <v>25</v>
      </c>
      <c r="I1561" s="1" t="s">
        <v>2880</v>
      </c>
      <c r="K1561" s="1" t="s">
        <v>2829</v>
      </c>
      <c r="L1561" s="1" t="s">
        <v>2829</v>
      </c>
      <c r="N1561" s="1" t="s">
        <v>1091</v>
      </c>
      <c r="R1561" s="1" t="s">
        <v>81</v>
      </c>
      <c r="S1561" s="1" t="s">
        <v>2829</v>
      </c>
      <c r="V1561" s="1" t="s">
        <v>39</v>
      </c>
    </row>
    <row r="1562" spans="1:22" x14ac:dyDescent="0.2">
      <c r="A1562" s="7">
        <v>0</v>
      </c>
      <c r="B1562" s="1" t="s">
        <v>20</v>
      </c>
      <c r="D1562" s="1" t="s">
        <v>120</v>
      </c>
      <c r="G1562" s="1" t="s">
        <v>25</v>
      </c>
      <c r="I1562" s="1" t="s">
        <v>2881</v>
      </c>
      <c r="K1562" s="1" t="s">
        <v>2829</v>
      </c>
      <c r="L1562" s="1" t="s">
        <v>2829</v>
      </c>
      <c r="N1562" s="1" t="s">
        <v>1091</v>
      </c>
      <c r="R1562" s="1" t="s">
        <v>81</v>
      </c>
      <c r="S1562" s="1" t="s">
        <v>2829</v>
      </c>
      <c r="V1562" s="1" t="s">
        <v>39</v>
      </c>
    </row>
    <row r="1563" spans="1:22" x14ac:dyDescent="0.2">
      <c r="A1563" s="7">
        <v>0</v>
      </c>
      <c r="B1563" s="1" t="s">
        <v>20</v>
      </c>
      <c r="D1563" s="1" t="s">
        <v>120</v>
      </c>
      <c r="G1563" s="1" t="s">
        <v>25</v>
      </c>
      <c r="I1563" s="1" t="s">
        <v>2882</v>
      </c>
      <c r="K1563" s="1" t="s">
        <v>2829</v>
      </c>
      <c r="L1563" s="1" t="s">
        <v>2829</v>
      </c>
      <c r="N1563" s="1" t="s">
        <v>1091</v>
      </c>
      <c r="R1563" s="1" t="s">
        <v>81</v>
      </c>
      <c r="S1563" s="1" t="s">
        <v>2829</v>
      </c>
      <c r="V1563" s="1" t="s">
        <v>39</v>
      </c>
    </row>
    <row r="1564" spans="1:22" x14ac:dyDescent="0.2">
      <c r="A1564" s="7">
        <v>0</v>
      </c>
      <c r="B1564" s="1" t="s">
        <v>20</v>
      </c>
      <c r="D1564" s="1" t="s">
        <v>120</v>
      </c>
      <c r="G1564" s="1" t="s">
        <v>25</v>
      </c>
      <c r="I1564" s="1" t="s">
        <v>2883</v>
      </c>
      <c r="K1564" s="1" t="s">
        <v>2829</v>
      </c>
      <c r="L1564" s="1" t="s">
        <v>2829</v>
      </c>
      <c r="N1564" s="1" t="s">
        <v>1091</v>
      </c>
      <c r="R1564" s="1" t="s">
        <v>81</v>
      </c>
      <c r="S1564" s="1" t="s">
        <v>2829</v>
      </c>
      <c r="V1564" s="1" t="s">
        <v>39</v>
      </c>
    </row>
    <row r="1565" spans="1:22" x14ac:dyDescent="0.2">
      <c r="A1565" s="7">
        <v>0</v>
      </c>
      <c r="B1565" s="1" t="s">
        <v>20</v>
      </c>
      <c r="D1565" s="1" t="s">
        <v>120</v>
      </c>
      <c r="G1565" s="1" t="s">
        <v>25</v>
      </c>
      <c r="I1565" s="1" t="s">
        <v>2884</v>
      </c>
      <c r="K1565" s="1" t="s">
        <v>2829</v>
      </c>
      <c r="L1565" s="1" t="s">
        <v>2829</v>
      </c>
      <c r="N1565" s="1" t="s">
        <v>1091</v>
      </c>
      <c r="R1565" s="1" t="s">
        <v>81</v>
      </c>
      <c r="S1565" s="1" t="s">
        <v>2829</v>
      </c>
      <c r="V1565" s="1" t="s">
        <v>39</v>
      </c>
    </row>
    <row r="1566" spans="1:22" x14ac:dyDescent="0.2">
      <c r="A1566" s="7">
        <v>0</v>
      </c>
      <c r="B1566" s="1" t="s">
        <v>20</v>
      </c>
      <c r="D1566" s="1" t="s">
        <v>120</v>
      </c>
      <c r="G1566" s="1" t="s">
        <v>25</v>
      </c>
      <c r="I1566" s="1" t="s">
        <v>2885</v>
      </c>
      <c r="K1566" s="1" t="s">
        <v>2829</v>
      </c>
      <c r="L1566" s="1" t="s">
        <v>2829</v>
      </c>
      <c r="N1566" s="1" t="s">
        <v>1091</v>
      </c>
      <c r="R1566" s="1" t="s">
        <v>81</v>
      </c>
      <c r="S1566" s="1" t="s">
        <v>2829</v>
      </c>
      <c r="V1566" s="1" t="s">
        <v>39</v>
      </c>
    </row>
    <row r="1567" spans="1:22" x14ac:dyDescent="0.2">
      <c r="A1567" s="7">
        <v>0</v>
      </c>
      <c r="B1567" s="1" t="s">
        <v>20</v>
      </c>
      <c r="D1567" s="1" t="s">
        <v>120</v>
      </c>
      <c r="G1567" s="1" t="s">
        <v>25</v>
      </c>
      <c r="I1567" s="1" t="s">
        <v>2886</v>
      </c>
      <c r="K1567" s="1" t="s">
        <v>2829</v>
      </c>
      <c r="L1567" s="1" t="s">
        <v>2829</v>
      </c>
      <c r="N1567" s="1" t="s">
        <v>1091</v>
      </c>
      <c r="R1567" s="1" t="s">
        <v>81</v>
      </c>
      <c r="S1567" s="1" t="s">
        <v>2829</v>
      </c>
      <c r="V1567" s="1" t="s">
        <v>39</v>
      </c>
    </row>
    <row r="1568" spans="1:22" x14ac:dyDescent="0.2">
      <c r="A1568" s="7">
        <v>0</v>
      </c>
      <c r="B1568" s="1" t="s">
        <v>20</v>
      </c>
      <c r="D1568" s="1" t="s">
        <v>120</v>
      </c>
      <c r="G1568" s="1" t="s">
        <v>25</v>
      </c>
      <c r="I1568" s="1" t="s">
        <v>2887</v>
      </c>
      <c r="K1568" s="1" t="s">
        <v>2829</v>
      </c>
      <c r="L1568" s="1" t="s">
        <v>2829</v>
      </c>
      <c r="N1568" s="1" t="s">
        <v>1091</v>
      </c>
      <c r="R1568" s="1" t="s">
        <v>81</v>
      </c>
      <c r="S1568" s="1" t="s">
        <v>2829</v>
      </c>
      <c r="V1568" s="1" t="s">
        <v>39</v>
      </c>
    </row>
    <row r="1569" spans="1:22" x14ac:dyDescent="0.2">
      <c r="A1569" s="7">
        <v>0</v>
      </c>
      <c r="B1569" s="1" t="s">
        <v>20</v>
      </c>
      <c r="D1569" s="1" t="s">
        <v>120</v>
      </c>
      <c r="G1569" s="1" t="s">
        <v>25</v>
      </c>
      <c r="I1569" s="1" t="s">
        <v>2888</v>
      </c>
      <c r="K1569" s="1" t="s">
        <v>2829</v>
      </c>
      <c r="L1569" s="1" t="s">
        <v>2829</v>
      </c>
      <c r="N1569" s="1" t="s">
        <v>1091</v>
      </c>
      <c r="R1569" s="1" t="s">
        <v>81</v>
      </c>
      <c r="S1569" s="1" t="s">
        <v>2829</v>
      </c>
      <c r="V1569" s="1" t="s">
        <v>39</v>
      </c>
    </row>
    <row r="1570" spans="1:22" x14ac:dyDescent="0.2">
      <c r="A1570" s="7">
        <v>121.75</v>
      </c>
      <c r="B1570" s="1" t="s">
        <v>20</v>
      </c>
      <c r="C1570" s="1" t="s">
        <v>21</v>
      </c>
      <c r="D1570" s="1" t="s">
        <v>120</v>
      </c>
      <c r="E1570" s="1" t="s">
        <v>23</v>
      </c>
      <c r="F1570" s="1" t="s">
        <v>2827</v>
      </c>
      <c r="G1570" s="1" t="s">
        <v>25</v>
      </c>
      <c r="I1570" s="1" t="s">
        <v>2889</v>
      </c>
      <c r="J1570" s="1" t="s">
        <v>28</v>
      </c>
      <c r="K1570" s="1" t="s">
        <v>2829</v>
      </c>
      <c r="L1570" s="1" t="s">
        <v>2829</v>
      </c>
      <c r="M1570" s="1" t="s">
        <v>2890</v>
      </c>
      <c r="N1570" s="1" t="s">
        <v>1091</v>
      </c>
      <c r="O1570" s="1" t="s">
        <v>33</v>
      </c>
      <c r="P1570" s="1" t="s">
        <v>124</v>
      </c>
      <c r="Q1570" s="1" t="s">
        <v>35</v>
      </c>
      <c r="R1570" s="1" t="s">
        <v>193</v>
      </c>
      <c r="S1570" s="1" t="s">
        <v>2829</v>
      </c>
      <c r="T1570" s="1" t="s">
        <v>37</v>
      </c>
      <c r="U1570" s="1" t="s">
        <v>38</v>
      </c>
      <c r="V1570" s="1" t="s">
        <v>39</v>
      </c>
    </row>
    <row r="1571" spans="1:22" x14ac:dyDescent="0.2">
      <c r="A1571" s="7">
        <v>10231.75</v>
      </c>
      <c r="B1571" s="1" t="s">
        <v>20</v>
      </c>
      <c r="C1571" s="1" t="s">
        <v>1362</v>
      </c>
      <c r="D1571" s="1" t="s">
        <v>2891</v>
      </c>
      <c r="E1571" s="1" t="s">
        <v>1363</v>
      </c>
      <c r="F1571" s="1" t="s">
        <v>2257</v>
      </c>
      <c r="G1571" s="1" t="s">
        <v>25</v>
      </c>
      <c r="I1571" s="1" t="s">
        <v>2892</v>
      </c>
      <c r="J1571" s="1" t="s">
        <v>28</v>
      </c>
      <c r="K1571" s="1" t="s">
        <v>2829</v>
      </c>
      <c r="L1571" s="1" t="s">
        <v>2829</v>
      </c>
      <c r="M1571" s="1" t="s">
        <v>2893</v>
      </c>
      <c r="N1571" s="1" t="s">
        <v>46</v>
      </c>
      <c r="R1571" s="1" t="s">
        <v>193</v>
      </c>
      <c r="S1571" s="1" t="s">
        <v>2829</v>
      </c>
      <c r="T1571" s="1" t="s">
        <v>1368</v>
      </c>
      <c r="U1571" s="1" t="s">
        <v>3322</v>
      </c>
      <c r="V1571" s="1" t="s">
        <v>39</v>
      </c>
    </row>
    <row r="1572" spans="1:22" x14ac:dyDescent="0.2">
      <c r="A1572" s="7">
        <v>0</v>
      </c>
      <c r="B1572" s="1" t="s">
        <v>20</v>
      </c>
      <c r="D1572" s="1" t="s">
        <v>120</v>
      </c>
      <c r="G1572" s="1" t="s">
        <v>25</v>
      </c>
      <c r="I1572" s="1" t="s">
        <v>2894</v>
      </c>
      <c r="K1572" s="1" t="s">
        <v>2829</v>
      </c>
      <c r="L1572" s="1" t="s">
        <v>2829</v>
      </c>
      <c r="N1572" s="1" t="s">
        <v>32</v>
      </c>
      <c r="R1572" s="1" t="s">
        <v>81</v>
      </c>
      <c r="S1572" s="1" t="s">
        <v>2829</v>
      </c>
      <c r="V1572" s="1" t="s">
        <v>39</v>
      </c>
    </row>
    <row r="1573" spans="1:22" x14ac:dyDescent="0.2">
      <c r="A1573" s="7">
        <v>0</v>
      </c>
      <c r="B1573" s="1" t="s">
        <v>20</v>
      </c>
      <c r="D1573" s="1" t="s">
        <v>120</v>
      </c>
      <c r="G1573" s="1" t="s">
        <v>25</v>
      </c>
      <c r="I1573" s="1" t="s">
        <v>2895</v>
      </c>
      <c r="K1573" s="1" t="s">
        <v>2829</v>
      </c>
      <c r="L1573" s="1" t="s">
        <v>2829</v>
      </c>
      <c r="N1573" s="1" t="s">
        <v>32</v>
      </c>
      <c r="R1573" s="1" t="s">
        <v>81</v>
      </c>
      <c r="S1573" s="1" t="s">
        <v>2829</v>
      </c>
      <c r="V1573" s="1" t="s">
        <v>39</v>
      </c>
    </row>
    <row r="1574" spans="1:22" x14ac:dyDescent="0.2">
      <c r="A1574" s="7">
        <v>0</v>
      </c>
      <c r="B1574" s="1" t="s">
        <v>20</v>
      </c>
      <c r="D1574" s="1" t="s">
        <v>120</v>
      </c>
      <c r="G1574" s="1" t="s">
        <v>25</v>
      </c>
      <c r="I1574" s="1" t="s">
        <v>2896</v>
      </c>
      <c r="K1574" s="1" t="s">
        <v>2829</v>
      </c>
      <c r="L1574" s="1" t="s">
        <v>2829</v>
      </c>
      <c r="N1574" s="1" t="s">
        <v>32</v>
      </c>
      <c r="R1574" s="1" t="s">
        <v>81</v>
      </c>
      <c r="S1574" s="1" t="s">
        <v>2829</v>
      </c>
      <c r="V1574" s="1" t="s">
        <v>39</v>
      </c>
    </row>
    <row r="1575" spans="1:22" x14ac:dyDescent="0.2">
      <c r="A1575" s="7">
        <v>0</v>
      </c>
      <c r="B1575" s="1" t="s">
        <v>20</v>
      </c>
      <c r="D1575" s="1" t="s">
        <v>120</v>
      </c>
      <c r="G1575" s="1" t="s">
        <v>25</v>
      </c>
      <c r="I1575" s="1" t="s">
        <v>2897</v>
      </c>
      <c r="K1575" s="1" t="s">
        <v>2829</v>
      </c>
      <c r="L1575" s="1" t="s">
        <v>2829</v>
      </c>
      <c r="N1575" s="1" t="s">
        <v>32</v>
      </c>
      <c r="R1575" s="1" t="s">
        <v>81</v>
      </c>
      <c r="S1575" s="1" t="s">
        <v>2829</v>
      </c>
      <c r="V1575" s="1" t="s">
        <v>39</v>
      </c>
    </row>
    <row r="1576" spans="1:22" x14ac:dyDescent="0.2">
      <c r="A1576" s="7">
        <v>0</v>
      </c>
      <c r="B1576" s="1" t="s">
        <v>20</v>
      </c>
      <c r="D1576" s="1" t="s">
        <v>120</v>
      </c>
      <c r="G1576" s="1" t="s">
        <v>25</v>
      </c>
      <c r="I1576" s="1" t="s">
        <v>2898</v>
      </c>
      <c r="K1576" s="1" t="s">
        <v>2829</v>
      </c>
      <c r="L1576" s="1" t="s">
        <v>2829</v>
      </c>
      <c r="N1576" s="1" t="s">
        <v>32</v>
      </c>
      <c r="R1576" s="1" t="s">
        <v>81</v>
      </c>
      <c r="S1576" s="1" t="s">
        <v>2829</v>
      </c>
      <c r="V1576" s="1" t="s">
        <v>39</v>
      </c>
    </row>
    <row r="1577" spans="1:22" x14ac:dyDescent="0.2">
      <c r="A1577" s="7">
        <v>0</v>
      </c>
      <c r="B1577" s="1" t="s">
        <v>20</v>
      </c>
      <c r="D1577" s="1" t="s">
        <v>120</v>
      </c>
      <c r="G1577" s="1" t="s">
        <v>25</v>
      </c>
      <c r="I1577" s="1" t="s">
        <v>2899</v>
      </c>
      <c r="K1577" s="1" t="s">
        <v>2829</v>
      </c>
      <c r="L1577" s="1" t="s">
        <v>2829</v>
      </c>
      <c r="N1577" s="1" t="s">
        <v>32</v>
      </c>
      <c r="R1577" s="1" t="s">
        <v>81</v>
      </c>
      <c r="S1577" s="1" t="s">
        <v>2829</v>
      </c>
      <c r="V1577" s="1" t="s">
        <v>39</v>
      </c>
    </row>
    <row r="1578" spans="1:22" x14ac:dyDescent="0.2">
      <c r="A1578" s="7">
        <v>0</v>
      </c>
      <c r="B1578" s="1" t="s">
        <v>20</v>
      </c>
      <c r="D1578" s="1" t="s">
        <v>120</v>
      </c>
      <c r="G1578" s="1" t="s">
        <v>25</v>
      </c>
      <c r="I1578" s="1" t="s">
        <v>2900</v>
      </c>
      <c r="K1578" s="1" t="s">
        <v>2829</v>
      </c>
      <c r="L1578" s="1" t="s">
        <v>2829</v>
      </c>
      <c r="N1578" s="1" t="s">
        <v>32</v>
      </c>
      <c r="R1578" s="1" t="s">
        <v>81</v>
      </c>
      <c r="S1578" s="1" t="s">
        <v>2829</v>
      </c>
      <c r="V1578" s="1" t="s">
        <v>39</v>
      </c>
    </row>
    <row r="1579" spans="1:22" x14ac:dyDescent="0.2">
      <c r="A1579" s="7">
        <v>0</v>
      </c>
      <c r="B1579" s="1" t="s">
        <v>20</v>
      </c>
      <c r="D1579" s="1" t="s">
        <v>120</v>
      </c>
      <c r="G1579" s="1" t="s">
        <v>25</v>
      </c>
      <c r="I1579" s="1" t="s">
        <v>2901</v>
      </c>
      <c r="K1579" s="1" t="s">
        <v>2829</v>
      </c>
      <c r="L1579" s="1" t="s">
        <v>2829</v>
      </c>
      <c r="N1579" s="1" t="s">
        <v>32</v>
      </c>
      <c r="R1579" s="1" t="s">
        <v>81</v>
      </c>
      <c r="S1579" s="1" t="s">
        <v>2829</v>
      </c>
      <c r="V1579" s="1" t="s">
        <v>39</v>
      </c>
    </row>
    <row r="1580" spans="1:22" x14ac:dyDescent="0.2">
      <c r="A1580" s="7">
        <v>0</v>
      </c>
      <c r="B1580" s="1" t="s">
        <v>20</v>
      </c>
      <c r="D1580" s="1" t="s">
        <v>120</v>
      </c>
      <c r="G1580" s="1" t="s">
        <v>25</v>
      </c>
      <c r="I1580" s="1" t="s">
        <v>2902</v>
      </c>
      <c r="K1580" s="1" t="s">
        <v>2829</v>
      </c>
      <c r="L1580" s="1" t="s">
        <v>2829</v>
      </c>
      <c r="N1580" s="1" t="s">
        <v>32</v>
      </c>
      <c r="R1580" s="1" t="s">
        <v>81</v>
      </c>
      <c r="S1580" s="1" t="s">
        <v>2829</v>
      </c>
      <c r="V1580" s="1" t="s">
        <v>39</v>
      </c>
    </row>
    <row r="1581" spans="1:22" x14ac:dyDescent="0.2">
      <c r="A1581" s="7">
        <v>0</v>
      </c>
      <c r="B1581" s="1" t="s">
        <v>20</v>
      </c>
      <c r="D1581" s="1" t="s">
        <v>120</v>
      </c>
      <c r="G1581" s="1" t="s">
        <v>25</v>
      </c>
      <c r="I1581" s="1" t="s">
        <v>2903</v>
      </c>
      <c r="K1581" s="1" t="s">
        <v>2829</v>
      </c>
      <c r="L1581" s="1" t="s">
        <v>2829</v>
      </c>
      <c r="N1581" s="1" t="s">
        <v>32</v>
      </c>
      <c r="R1581" s="1" t="s">
        <v>81</v>
      </c>
      <c r="S1581" s="1" t="s">
        <v>2829</v>
      </c>
      <c r="V1581" s="1" t="s">
        <v>39</v>
      </c>
    </row>
    <row r="1582" spans="1:22" x14ac:dyDescent="0.2">
      <c r="A1582" s="7">
        <v>1121.75</v>
      </c>
      <c r="B1582" s="1" t="s">
        <v>20</v>
      </c>
      <c r="C1582" s="1" t="s">
        <v>1362</v>
      </c>
      <c r="D1582" s="1" t="s">
        <v>2904</v>
      </c>
      <c r="E1582" s="1" t="s">
        <v>1363</v>
      </c>
      <c r="F1582" s="1" t="s">
        <v>2257</v>
      </c>
      <c r="G1582" s="1" t="s">
        <v>25</v>
      </c>
      <c r="I1582" s="1" t="s">
        <v>2905</v>
      </c>
      <c r="J1582" s="1" t="s">
        <v>28</v>
      </c>
      <c r="K1582" s="1" t="s">
        <v>2829</v>
      </c>
      <c r="L1582" s="1" t="s">
        <v>2829</v>
      </c>
      <c r="M1582" s="1" t="s">
        <v>2906</v>
      </c>
      <c r="N1582" s="1" t="s">
        <v>46</v>
      </c>
      <c r="R1582" s="1" t="s">
        <v>193</v>
      </c>
      <c r="S1582" s="1" t="s">
        <v>2829</v>
      </c>
      <c r="T1582" s="1" t="s">
        <v>1368</v>
      </c>
      <c r="U1582" s="1" t="s">
        <v>3322</v>
      </c>
      <c r="V1582" s="1" t="s">
        <v>39</v>
      </c>
    </row>
    <row r="1583" spans="1:22" x14ac:dyDescent="0.2">
      <c r="A1583" s="7">
        <v>121.75</v>
      </c>
      <c r="B1583" s="1" t="s">
        <v>20</v>
      </c>
      <c r="C1583" s="1" t="s">
        <v>21</v>
      </c>
      <c r="D1583" s="1" t="s">
        <v>120</v>
      </c>
      <c r="E1583" s="1" t="s">
        <v>23</v>
      </c>
      <c r="F1583" s="1" t="s">
        <v>2827</v>
      </c>
      <c r="G1583" s="1" t="s">
        <v>25</v>
      </c>
      <c r="I1583" s="1" t="s">
        <v>2907</v>
      </c>
      <c r="J1583" s="1" t="s">
        <v>28</v>
      </c>
      <c r="K1583" s="1" t="s">
        <v>2829</v>
      </c>
      <c r="L1583" s="1" t="s">
        <v>2829</v>
      </c>
      <c r="M1583" s="1" t="s">
        <v>2908</v>
      </c>
      <c r="N1583" s="1" t="s">
        <v>1091</v>
      </c>
      <c r="O1583" s="1" t="s">
        <v>33</v>
      </c>
      <c r="P1583" s="1" t="s">
        <v>124</v>
      </c>
      <c r="Q1583" s="1" t="s">
        <v>35</v>
      </c>
      <c r="R1583" s="1" t="s">
        <v>193</v>
      </c>
      <c r="S1583" s="1" t="s">
        <v>2829</v>
      </c>
      <c r="T1583" s="1" t="s">
        <v>37</v>
      </c>
      <c r="U1583" s="1" t="s">
        <v>38</v>
      </c>
      <c r="V1583" s="1" t="s">
        <v>39</v>
      </c>
    </row>
    <row r="1584" spans="1:22" x14ac:dyDescent="0.2">
      <c r="A1584" s="7">
        <v>121.75</v>
      </c>
      <c r="B1584" s="1" t="s">
        <v>20</v>
      </c>
      <c r="C1584" s="1" t="s">
        <v>21</v>
      </c>
      <c r="D1584" s="1" t="s">
        <v>120</v>
      </c>
      <c r="E1584" s="1" t="s">
        <v>23</v>
      </c>
      <c r="F1584" s="1" t="s">
        <v>2827</v>
      </c>
      <c r="G1584" s="1" t="s">
        <v>25</v>
      </c>
      <c r="I1584" s="1" t="s">
        <v>2909</v>
      </c>
      <c r="J1584" s="1" t="s">
        <v>28</v>
      </c>
      <c r="K1584" s="1" t="s">
        <v>2829</v>
      </c>
      <c r="L1584" s="1" t="s">
        <v>2829</v>
      </c>
      <c r="M1584" s="1" t="s">
        <v>2910</v>
      </c>
      <c r="N1584" s="1" t="s">
        <v>1091</v>
      </c>
      <c r="O1584" s="1" t="s">
        <v>33</v>
      </c>
      <c r="P1584" s="1" t="s">
        <v>124</v>
      </c>
      <c r="Q1584" s="1" t="s">
        <v>35</v>
      </c>
      <c r="R1584" s="1" t="s">
        <v>193</v>
      </c>
      <c r="S1584" s="1" t="s">
        <v>2829</v>
      </c>
      <c r="T1584" s="1" t="s">
        <v>37</v>
      </c>
      <c r="U1584" s="1" t="s">
        <v>38</v>
      </c>
      <c r="V1584" s="1" t="s">
        <v>39</v>
      </c>
    </row>
    <row r="1585" spans="1:22" x14ac:dyDescent="0.2">
      <c r="A1585" s="7">
        <v>121.75</v>
      </c>
      <c r="B1585" s="1" t="s">
        <v>20</v>
      </c>
      <c r="C1585" s="1" t="s">
        <v>21</v>
      </c>
      <c r="D1585" s="1" t="s">
        <v>120</v>
      </c>
      <c r="E1585" s="1" t="s">
        <v>23</v>
      </c>
      <c r="F1585" s="1" t="s">
        <v>2827</v>
      </c>
      <c r="G1585" s="1" t="s">
        <v>25</v>
      </c>
      <c r="I1585" s="1" t="s">
        <v>2911</v>
      </c>
      <c r="J1585" s="1" t="s">
        <v>28</v>
      </c>
      <c r="K1585" s="1" t="s">
        <v>2829</v>
      </c>
      <c r="L1585" s="1" t="s">
        <v>2829</v>
      </c>
      <c r="M1585" s="1" t="s">
        <v>2912</v>
      </c>
      <c r="N1585" s="1" t="s">
        <v>1091</v>
      </c>
      <c r="O1585" s="1" t="s">
        <v>33</v>
      </c>
      <c r="P1585" s="1" t="s">
        <v>124</v>
      </c>
      <c r="Q1585" s="1" t="s">
        <v>35</v>
      </c>
      <c r="R1585" s="1" t="s">
        <v>193</v>
      </c>
      <c r="S1585" s="1" t="s">
        <v>2829</v>
      </c>
      <c r="T1585" s="1" t="s">
        <v>37</v>
      </c>
      <c r="U1585" s="1" t="s">
        <v>38</v>
      </c>
      <c r="V1585" s="1" t="s">
        <v>39</v>
      </c>
    </row>
    <row r="1586" spans="1:22" x14ac:dyDescent="0.2">
      <c r="A1586" s="7">
        <v>121.75</v>
      </c>
      <c r="B1586" s="1" t="s">
        <v>20</v>
      </c>
      <c r="C1586" s="1" t="s">
        <v>21</v>
      </c>
      <c r="D1586" s="1" t="s">
        <v>120</v>
      </c>
      <c r="E1586" s="1" t="s">
        <v>23</v>
      </c>
      <c r="F1586" s="1" t="s">
        <v>2827</v>
      </c>
      <c r="G1586" s="1" t="s">
        <v>25</v>
      </c>
      <c r="I1586" s="1" t="s">
        <v>2913</v>
      </c>
      <c r="J1586" s="1" t="s">
        <v>28</v>
      </c>
      <c r="K1586" s="1" t="s">
        <v>2829</v>
      </c>
      <c r="L1586" s="1" t="s">
        <v>2829</v>
      </c>
      <c r="M1586" s="1" t="s">
        <v>2914</v>
      </c>
      <c r="N1586" s="1" t="s">
        <v>1091</v>
      </c>
      <c r="O1586" s="1" t="s">
        <v>33</v>
      </c>
      <c r="P1586" s="1" t="s">
        <v>124</v>
      </c>
      <c r="Q1586" s="1" t="s">
        <v>35</v>
      </c>
      <c r="R1586" s="1" t="s">
        <v>193</v>
      </c>
      <c r="S1586" s="1" t="s">
        <v>2829</v>
      </c>
      <c r="T1586" s="1" t="s">
        <v>37</v>
      </c>
      <c r="U1586" s="1" t="s">
        <v>38</v>
      </c>
      <c r="V1586" s="1" t="s">
        <v>39</v>
      </c>
    </row>
    <row r="1587" spans="1:22" x14ac:dyDescent="0.2">
      <c r="A1587" s="7">
        <v>121.75</v>
      </c>
      <c r="B1587" s="1" t="s">
        <v>20</v>
      </c>
      <c r="C1587" s="1" t="s">
        <v>21</v>
      </c>
      <c r="D1587" s="1" t="s">
        <v>120</v>
      </c>
      <c r="E1587" s="1" t="s">
        <v>23</v>
      </c>
      <c r="F1587" s="1" t="s">
        <v>2664</v>
      </c>
      <c r="G1587" s="1" t="s">
        <v>25</v>
      </c>
      <c r="I1587" s="1" t="s">
        <v>2915</v>
      </c>
      <c r="J1587" s="1" t="s">
        <v>28</v>
      </c>
      <c r="K1587" s="1" t="s">
        <v>2916</v>
      </c>
      <c r="L1587" s="1" t="s">
        <v>2916</v>
      </c>
      <c r="M1587" s="1" t="s">
        <v>2917</v>
      </c>
      <c r="N1587" s="1" t="s">
        <v>1091</v>
      </c>
      <c r="O1587" s="1" t="s">
        <v>33</v>
      </c>
      <c r="P1587" s="1" t="s">
        <v>124</v>
      </c>
      <c r="Q1587" s="1" t="s">
        <v>35</v>
      </c>
      <c r="R1587" s="1" t="s">
        <v>193</v>
      </c>
      <c r="S1587" s="1" t="s">
        <v>2916</v>
      </c>
      <c r="T1587" s="1" t="s">
        <v>37</v>
      </c>
      <c r="U1587" s="1" t="s">
        <v>38</v>
      </c>
      <c r="V1587" s="1" t="s">
        <v>39</v>
      </c>
    </row>
    <row r="1588" spans="1:22" x14ac:dyDescent="0.2">
      <c r="A1588" s="7">
        <v>121.75</v>
      </c>
      <c r="B1588" s="1" t="s">
        <v>20</v>
      </c>
      <c r="C1588" s="1" t="s">
        <v>21</v>
      </c>
      <c r="D1588" s="1" t="s">
        <v>120</v>
      </c>
      <c r="E1588" s="1" t="s">
        <v>23</v>
      </c>
      <c r="F1588" s="1" t="s">
        <v>2664</v>
      </c>
      <c r="G1588" s="1" t="s">
        <v>25</v>
      </c>
      <c r="I1588" s="1" t="s">
        <v>2918</v>
      </c>
      <c r="J1588" s="1" t="s">
        <v>28</v>
      </c>
      <c r="K1588" s="1" t="s">
        <v>2916</v>
      </c>
      <c r="L1588" s="1" t="s">
        <v>2916</v>
      </c>
      <c r="M1588" s="1" t="s">
        <v>2919</v>
      </c>
      <c r="N1588" s="1" t="s">
        <v>1091</v>
      </c>
      <c r="O1588" s="1" t="s">
        <v>33</v>
      </c>
      <c r="P1588" s="1" t="s">
        <v>124</v>
      </c>
      <c r="Q1588" s="1" t="s">
        <v>35</v>
      </c>
      <c r="R1588" s="1" t="s">
        <v>193</v>
      </c>
      <c r="S1588" s="1" t="s">
        <v>2916</v>
      </c>
      <c r="T1588" s="1" t="s">
        <v>37</v>
      </c>
      <c r="U1588" s="1" t="s">
        <v>38</v>
      </c>
      <c r="V1588" s="1" t="s">
        <v>39</v>
      </c>
    </row>
    <row r="1589" spans="1:22" x14ac:dyDescent="0.2">
      <c r="A1589" s="7">
        <v>121.75</v>
      </c>
      <c r="B1589" s="1" t="s">
        <v>20</v>
      </c>
      <c r="C1589" s="1" t="s">
        <v>21</v>
      </c>
      <c r="D1589" s="1" t="s">
        <v>120</v>
      </c>
      <c r="E1589" s="1" t="s">
        <v>23</v>
      </c>
      <c r="F1589" s="1" t="s">
        <v>2664</v>
      </c>
      <c r="G1589" s="1" t="s">
        <v>25</v>
      </c>
      <c r="I1589" s="1" t="s">
        <v>2920</v>
      </c>
      <c r="J1589" s="1" t="s">
        <v>28</v>
      </c>
      <c r="K1589" s="1" t="s">
        <v>2916</v>
      </c>
      <c r="L1589" s="1" t="s">
        <v>2916</v>
      </c>
      <c r="M1589" s="1" t="s">
        <v>2921</v>
      </c>
      <c r="N1589" s="1" t="s">
        <v>1091</v>
      </c>
      <c r="O1589" s="1" t="s">
        <v>33</v>
      </c>
      <c r="P1589" s="1" t="s">
        <v>124</v>
      </c>
      <c r="Q1589" s="1" t="s">
        <v>35</v>
      </c>
      <c r="R1589" s="1" t="s">
        <v>193</v>
      </c>
      <c r="S1589" s="1" t="s">
        <v>2916</v>
      </c>
      <c r="T1589" s="1" t="s">
        <v>37</v>
      </c>
      <c r="U1589" s="1" t="s">
        <v>38</v>
      </c>
      <c r="V1589" s="1" t="s">
        <v>39</v>
      </c>
    </row>
    <row r="1590" spans="1:22" x14ac:dyDescent="0.2">
      <c r="A1590" s="7">
        <v>121.75</v>
      </c>
      <c r="B1590" s="1" t="s">
        <v>20</v>
      </c>
      <c r="C1590" s="1" t="s">
        <v>21</v>
      </c>
      <c r="D1590" s="1" t="s">
        <v>120</v>
      </c>
      <c r="E1590" s="1" t="s">
        <v>23</v>
      </c>
      <c r="F1590" s="1" t="s">
        <v>2664</v>
      </c>
      <c r="G1590" s="1" t="s">
        <v>25</v>
      </c>
      <c r="I1590" s="1" t="s">
        <v>2922</v>
      </c>
      <c r="J1590" s="1" t="s">
        <v>28</v>
      </c>
      <c r="K1590" s="1" t="s">
        <v>2916</v>
      </c>
      <c r="L1590" s="1" t="s">
        <v>2916</v>
      </c>
      <c r="M1590" s="1" t="s">
        <v>2923</v>
      </c>
      <c r="N1590" s="1" t="s">
        <v>1091</v>
      </c>
      <c r="O1590" s="1" t="s">
        <v>33</v>
      </c>
      <c r="P1590" s="1" t="s">
        <v>124</v>
      </c>
      <c r="Q1590" s="1" t="s">
        <v>35</v>
      </c>
      <c r="R1590" s="1" t="s">
        <v>193</v>
      </c>
      <c r="S1590" s="1" t="s">
        <v>2916</v>
      </c>
      <c r="T1590" s="1" t="s">
        <v>37</v>
      </c>
      <c r="U1590" s="1" t="s">
        <v>38</v>
      </c>
      <c r="V1590" s="1" t="s">
        <v>39</v>
      </c>
    </row>
    <row r="1591" spans="1:22" x14ac:dyDescent="0.2">
      <c r="A1591" s="7">
        <v>121.75</v>
      </c>
      <c r="B1591" s="1" t="s">
        <v>20</v>
      </c>
      <c r="C1591" s="1" t="s">
        <v>21</v>
      </c>
      <c r="D1591" s="1" t="s">
        <v>120</v>
      </c>
      <c r="E1591" s="1" t="s">
        <v>23</v>
      </c>
      <c r="F1591" s="1" t="s">
        <v>2664</v>
      </c>
      <c r="G1591" s="1" t="s">
        <v>25</v>
      </c>
      <c r="I1591" s="1" t="s">
        <v>2924</v>
      </c>
      <c r="J1591" s="1" t="s">
        <v>28</v>
      </c>
      <c r="K1591" s="1" t="s">
        <v>2916</v>
      </c>
      <c r="L1591" s="1" t="s">
        <v>2916</v>
      </c>
      <c r="M1591" s="1" t="s">
        <v>2925</v>
      </c>
      <c r="N1591" s="1" t="s">
        <v>1091</v>
      </c>
      <c r="O1591" s="1" t="s">
        <v>33</v>
      </c>
      <c r="P1591" s="1" t="s">
        <v>124</v>
      </c>
      <c r="Q1591" s="1" t="s">
        <v>35</v>
      </c>
      <c r="R1591" s="1" t="s">
        <v>193</v>
      </c>
      <c r="S1591" s="1" t="s">
        <v>2916</v>
      </c>
      <c r="T1591" s="1" t="s">
        <v>37</v>
      </c>
      <c r="U1591" s="1" t="s">
        <v>38</v>
      </c>
      <c r="V1591" s="1" t="s">
        <v>39</v>
      </c>
    </row>
    <row r="1592" spans="1:22" x14ac:dyDescent="0.2">
      <c r="A1592" s="7">
        <v>121.75</v>
      </c>
      <c r="B1592" s="1" t="s">
        <v>20</v>
      </c>
      <c r="C1592" s="1" t="s">
        <v>21</v>
      </c>
      <c r="D1592" s="1" t="s">
        <v>120</v>
      </c>
      <c r="E1592" s="1" t="s">
        <v>23</v>
      </c>
      <c r="F1592" s="1" t="s">
        <v>2664</v>
      </c>
      <c r="G1592" s="1" t="s">
        <v>25</v>
      </c>
      <c r="I1592" s="1" t="s">
        <v>2926</v>
      </c>
      <c r="J1592" s="1" t="s">
        <v>28</v>
      </c>
      <c r="K1592" s="1" t="s">
        <v>2916</v>
      </c>
      <c r="L1592" s="1" t="s">
        <v>2916</v>
      </c>
      <c r="M1592" s="1" t="s">
        <v>2927</v>
      </c>
      <c r="N1592" s="1" t="s">
        <v>1091</v>
      </c>
      <c r="O1592" s="1" t="s">
        <v>33</v>
      </c>
      <c r="P1592" s="1" t="s">
        <v>124</v>
      </c>
      <c r="Q1592" s="1" t="s">
        <v>35</v>
      </c>
      <c r="R1592" s="1" t="s">
        <v>193</v>
      </c>
      <c r="S1592" s="1" t="s">
        <v>2916</v>
      </c>
      <c r="T1592" s="1" t="s">
        <v>37</v>
      </c>
      <c r="U1592" s="1" t="s">
        <v>38</v>
      </c>
      <c r="V1592" s="1" t="s">
        <v>39</v>
      </c>
    </row>
    <row r="1593" spans="1:22" x14ac:dyDescent="0.2">
      <c r="A1593" s="7">
        <v>121.75</v>
      </c>
      <c r="B1593" s="1" t="s">
        <v>20</v>
      </c>
      <c r="C1593" s="1" t="s">
        <v>21</v>
      </c>
      <c r="D1593" s="1" t="s">
        <v>120</v>
      </c>
      <c r="E1593" s="1" t="s">
        <v>23</v>
      </c>
      <c r="F1593" s="1" t="s">
        <v>2664</v>
      </c>
      <c r="G1593" s="1" t="s">
        <v>25</v>
      </c>
      <c r="I1593" s="1" t="s">
        <v>2928</v>
      </c>
      <c r="J1593" s="1" t="s">
        <v>28</v>
      </c>
      <c r="K1593" s="1" t="s">
        <v>2916</v>
      </c>
      <c r="L1593" s="1" t="s">
        <v>2916</v>
      </c>
      <c r="M1593" s="1" t="s">
        <v>2929</v>
      </c>
      <c r="N1593" s="1" t="s">
        <v>1091</v>
      </c>
      <c r="O1593" s="1" t="s">
        <v>33</v>
      </c>
      <c r="P1593" s="1" t="s">
        <v>124</v>
      </c>
      <c r="Q1593" s="1" t="s">
        <v>35</v>
      </c>
      <c r="R1593" s="1" t="s">
        <v>193</v>
      </c>
      <c r="S1593" s="1" t="s">
        <v>2916</v>
      </c>
      <c r="T1593" s="1" t="s">
        <v>37</v>
      </c>
      <c r="U1593" s="1" t="s">
        <v>38</v>
      </c>
      <c r="V1593" s="1" t="s">
        <v>39</v>
      </c>
    </row>
    <row r="1594" spans="1:22" x14ac:dyDescent="0.2">
      <c r="A1594" s="7">
        <v>121.75</v>
      </c>
      <c r="B1594" s="1" t="s">
        <v>20</v>
      </c>
      <c r="C1594" s="1" t="s">
        <v>21</v>
      </c>
      <c r="D1594" s="1" t="s">
        <v>120</v>
      </c>
      <c r="E1594" s="1" t="s">
        <v>23</v>
      </c>
      <c r="F1594" s="1" t="s">
        <v>2664</v>
      </c>
      <c r="G1594" s="1" t="s">
        <v>25</v>
      </c>
      <c r="I1594" s="1" t="s">
        <v>2930</v>
      </c>
      <c r="J1594" s="1" t="s">
        <v>28</v>
      </c>
      <c r="K1594" s="1" t="s">
        <v>2916</v>
      </c>
      <c r="L1594" s="1" t="s">
        <v>2916</v>
      </c>
      <c r="M1594" s="1" t="s">
        <v>2931</v>
      </c>
      <c r="N1594" s="1" t="s">
        <v>1091</v>
      </c>
      <c r="O1594" s="1" t="s">
        <v>33</v>
      </c>
      <c r="P1594" s="1" t="s">
        <v>124</v>
      </c>
      <c r="Q1594" s="1" t="s">
        <v>35</v>
      </c>
      <c r="R1594" s="1" t="s">
        <v>193</v>
      </c>
      <c r="S1594" s="1" t="s">
        <v>2916</v>
      </c>
      <c r="T1594" s="1" t="s">
        <v>37</v>
      </c>
      <c r="U1594" s="1" t="s">
        <v>38</v>
      </c>
      <c r="V1594" s="1" t="s">
        <v>39</v>
      </c>
    </row>
    <row r="1595" spans="1:22" x14ac:dyDescent="0.2">
      <c r="A1595" s="7">
        <v>121.75</v>
      </c>
      <c r="B1595" s="1" t="s">
        <v>20</v>
      </c>
      <c r="C1595" s="1" t="s">
        <v>21</v>
      </c>
      <c r="D1595" s="1" t="s">
        <v>120</v>
      </c>
      <c r="E1595" s="1" t="s">
        <v>23</v>
      </c>
      <c r="F1595" s="1" t="s">
        <v>2664</v>
      </c>
      <c r="G1595" s="1" t="s">
        <v>25</v>
      </c>
      <c r="I1595" s="1" t="s">
        <v>2932</v>
      </c>
      <c r="J1595" s="1" t="s">
        <v>28</v>
      </c>
      <c r="K1595" s="1" t="s">
        <v>2916</v>
      </c>
      <c r="L1595" s="1" t="s">
        <v>2916</v>
      </c>
      <c r="M1595" s="1" t="s">
        <v>2933</v>
      </c>
      <c r="N1595" s="1" t="s">
        <v>1091</v>
      </c>
      <c r="O1595" s="1" t="s">
        <v>33</v>
      </c>
      <c r="P1595" s="1" t="s">
        <v>124</v>
      </c>
      <c r="Q1595" s="1" t="s">
        <v>35</v>
      </c>
      <c r="R1595" s="1" t="s">
        <v>49</v>
      </c>
      <c r="S1595" s="1" t="s">
        <v>2916</v>
      </c>
      <c r="T1595" s="1" t="s">
        <v>37</v>
      </c>
      <c r="U1595" s="1" t="s">
        <v>38</v>
      </c>
      <c r="V1595" s="1" t="s">
        <v>39</v>
      </c>
    </row>
    <row r="1596" spans="1:22" x14ac:dyDescent="0.2">
      <c r="A1596" s="7">
        <v>121.75</v>
      </c>
      <c r="B1596" s="1" t="s">
        <v>20</v>
      </c>
      <c r="C1596" s="1" t="s">
        <v>21</v>
      </c>
      <c r="D1596" s="1" t="s">
        <v>120</v>
      </c>
      <c r="E1596" s="1" t="s">
        <v>23</v>
      </c>
      <c r="F1596" s="1" t="s">
        <v>2664</v>
      </c>
      <c r="G1596" s="1" t="s">
        <v>25</v>
      </c>
      <c r="I1596" s="1" t="s">
        <v>2934</v>
      </c>
      <c r="J1596" s="1" t="s">
        <v>28</v>
      </c>
      <c r="K1596" s="1" t="s">
        <v>2916</v>
      </c>
      <c r="L1596" s="1" t="s">
        <v>2916</v>
      </c>
      <c r="M1596" s="1" t="s">
        <v>2935</v>
      </c>
      <c r="N1596" s="1" t="s">
        <v>1091</v>
      </c>
      <c r="O1596" s="1" t="s">
        <v>33</v>
      </c>
      <c r="P1596" s="1" t="s">
        <v>124</v>
      </c>
      <c r="Q1596" s="1" t="s">
        <v>35</v>
      </c>
      <c r="R1596" s="1" t="s">
        <v>193</v>
      </c>
      <c r="S1596" s="1" t="s">
        <v>2916</v>
      </c>
      <c r="T1596" s="1" t="s">
        <v>37</v>
      </c>
      <c r="U1596" s="1" t="s">
        <v>38</v>
      </c>
      <c r="V1596" s="1" t="s">
        <v>39</v>
      </c>
    </row>
    <row r="1597" spans="1:22" x14ac:dyDescent="0.2">
      <c r="A1597" s="7">
        <v>121.75</v>
      </c>
      <c r="B1597" s="1" t="s">
        <v>20</v>
      </c>
      <c r="C1597" s="1" t="s">
        <v>21</v>
      </c>
      <c r="D1597" s="1" t="s">
        <v>120</v>
      </c>
      <c r="E1597" s="1" t="s">
        <v>23</v>
      </c>
      <c r="F1597" s="1" t="s">
        <v>2664</v>
      </c>
      <c r="G1597" s="1" t="s">
        <v>25</v>
      </c>
      <c r="I1597" s="1" t="s">
        <v>2936</v>
      </c>
      <c r="J1597" s="1" t="s">
        <v>28</v>
      </c>
      <c r="K1597" s="1" t="s">
        <v>2916</v>
      </c>
      <c r="L1597" s="1" t="s">
        <v>2916</v>
      </c>
      <c r="M1597" s="1" t="s">
        <v>2937</v>
      </c>
      <c r="N1597" s="1" t="s">
        <v>1091</v>
      </c>
      <c r="O1597" s="1" t="s">
        <v>33</v>
      </c>
      <c r="P1597" s="1" t="s">
        <v>124</v>
      </c>
      <c r="Q1597" s="1" t="s">
        <v>35</v>
      </c>
      <c r="R1597" s="1" t="s">
        <v>193</v>
      </c>
      <c r="S1597" s="1" t="s">
        <v>2916</v>
      </c>
      <c r="T1597" s="1" t="s">
        <v>37</v>
      </c>
      <c r="U1597" s="1" t="s">
        <v>38</v>
      </c>
      <c r="V1597" s="1" t="s">
        <v>39</v>
      </c>
    </row>
    <row r="1598" spans="1:22" x14ac:dyDescent="0.2">
      <c r="A1598" s="7">
        <v>121.75</v>
      </c>
      <c r="B1598" s="1" t="s">
        <v>20</v>
      </c>
      <c r="C1598" s="1" t="s">
        <v>21</v>
      </c>
      <c r="D1598" s="1" t="s">
        <v>120</v>
      </c>
      <c r="E1598" s="1" t="s">
        <v>23</v>
      </c>
      <c r="F1598" s="1" t="s">
        <v>2664</v>
      </c>
      <c r="G1598" s="1" t="s">
        <v>25</v>
      </c>
      <c r="I1598" s="1" t="s">
        <v>2938</v>
      </c>
      <c r="J1598" s="1" t="s">
        <v>28</v>
      </c>
      <c r="K1598" s="1" t="s">
        <v>2916</v>
      </c>
      <c r="L1598" s="1" t="s">
        <v>2916</v>
      </c>
      <c r="M1598" s="1" t="s">
        <v>2939</v>
      </c>
      <c r="N1598" s="1" t="s">
        <v>1091</v>
      </c>
      <c r="O1598" s="1" t="s">
        <v>33</v>
      </c>
      <c r="P1598" s="1" t="s">
        <v>124</v>
      </c>
      <c r="Q1598" s="1" t="s">
        <v>35</v>
      </c>
      <c r="R1598" s="1" t="s">
        <v>193</v>
      </c>
      <c r="S1598" s="1" t="s">
        <v>2916</v>
      </c>
      <c r="T1598" s="1" t="s">
        <v>37</v>
      </c>
      <c r="U1598" s="1" t="s">
        <v>38</v>
      </c>
      <c r="V1598" s="1" t="s">
        <v>39</v>
      </c>
    </row>
    <row r="1599" spans="1:22" x14ac:dyDescent="0.2">
      <c r="A1599" s="7">
        <v>0</v>
      </c>
      <c r="B1599" s="1" t="s">
        <v>20</v>
      </c>
      <c r="D1599" s="1" t="s">
        <v>120</v>
      </c>
      <c r="G1599" s="1" t="s">
        <v>25</v>
      </c>
      <c r="I1599" s="1" t="s">
        <v>2940</v>
      </c>
      <c r="K1599" s="1" t="s">
        <v>2916</v>
      </c>
      <c r="L1599" s="1" t="s">
        <v>2916</v>
      </c>
      <c r="N1599" s="1" t="s">
        <v>46</v>
      </c>
      <c r="R1599" s="1" t="s">
        <v>81</v>
      </c>
      <c r="S1599" s="1" t="s">
        <v>2916</v>
      </c>
      <c r="V1599" s="1" t="s">
        <v>39</v>
      </c>
    </row>
    <row r="1600" spans="1:22" x14ac:dyDescent="0.2">
      <c r="A1600" s="7">
        <v>1100</v>
      </c>
      <c r="B1600" s="1" t="s">
        <v>20</v>
      </c>
      <c r="C1600" s="1" t="s">
        <v>21</v>
      </c>
      <c r="D1600" s="1" t="s">
        <v>2941</v>
      </c>
      <c r="E1600" s="1" t="s">
        <v>1574</v>
      </c>
      <c r="F1600" s="1" t="s">
        <v>2664</v>
      </c>
      <c r="G1600" s="1" t="s">
        <v>25</v>
      </c>
      <c r="I1600" s="1" t="s">
        <v>2942</v>
      </c>
      <c r="J1600" s="1" t="s">
        <v>28</v>
      </c>
      <c r="K1600" s="1" t="s">
        <v>2916</v>
      </c>
      <c r="L1600" s="1" t="s">
        <v>2263</v>
      </c>
      <c r="M1600" s="1" t="s">
        <v>2943</v>
      </c>
      <c r="N1600" s="1" t="s">
        <v>46</v>
      </c>
      <c r="O1600" s="1" t="s">
        <v>33</v>
      </c>
      <c r="P1600" s="1" t="s">
        <v>124</v>
      </c>
      <c r="R1600" s="1" t="s">
        <v>193</v>
      </c>
      <c r="S1600" s="1" t="s">
        <v>2916</v>
      </c>
      <c r="T1600" s="1" t="s">
        <v>1578</v>
      </c>
      <c r="U1600" s="1" t="s">
        <v>4594</v>
      </c>
      <c r="V1600" s="1" t="s">
        <v>39</v>
      </c>
    </row>
    <row r="1601" spans="1:22" x14ac:dyDescent="0.2">
      <c r="A1601" s="7">
        <v>0</v>
      </c>
      <c r="B1601" s="1" t="s">
        <v>20</v>
      </c>
      <c r="D1601" s="1" t="s">
        <v>120</v>
      </c>
      <c r="G1601" s="1" t="s">
        <v>25</v>
      </c>
      <c r="I1601" s="1" t="s">
        <v>2944</v>
      </c>
      <c r="K1601" s="1" t="s">
        <v>2916</v>
      </c>
      <c r="L1601" s="1" t="s">
        <v>2916</v>
      </c>
      <c r="N1601" s="1" t="s">
        <v>46</v>
      </c>
      <c r="R1601" s="1" t="s">
        <v>81</v>
      </c>
      <c r="S1601" s="1" t="s">
        <v>2916</v>
      </c>
      <c r="V1601" s="1" t="s">
        <v>39</v>
      </c>
    </row>
    <row r="1602" spans="1:22" x14ac:dyDescent="0.2">
      <c r="A1602" s="7">
        <v>0</v>
      </c>
      <c r="B1602" s="1" t="s">
        <v>20</v>
      </c>
      <c r="C1602" s="1" t="s">
        <v>21</v>
      </c>
      <c r="D1602" s="1" t="s">
        <v>120</v>
      </c>
      <c r="E1602" s="1" t="s">
        <v>1574</v>
      </c>
      <c r="F1602" s="1" t="s">
        <v>2664</v>
      </c>
      <c r="G1602" s="1" t="s">
        <v>25</v>
      </c>
      <c r="I1602" s="1" t="s">
        <v>2945</v>
      </c>
      <c r="K1602" s="1" t="s">
        <v>2916</v>
      </c>
      <c r="L1602" s="1" t="s">
        <v>2263</v>
      </c>
      <c r="N1602" s="1" t="s">
        <v>46</v>
      </c>
      <c r="O1602" s="1" t="s">
        <v>33</v>
      </c>
      <c r="P1602" s="1" t="s">
        <v>124</v>
      </c>
      <c r="R1602" s="1" t="s">
        <v>81</v>
      </c>
      <c r="S1602" s="1" t="s">
        <v>2916</v>
      </c>
      <c r="T1602" s="1" t="s">
        <v>1578</v>
      </c>
      <c r="U1602" s="1" t="s">
        <v>4594</v>
      </c>
      <c r="V1602" s="1" t="s">
        <v>39</v>
      </c>
    </row>
    <row r="1603" spans="1:22" x14ac:dyDescent="0.2">
      <c r="A1603" s="7">
        <v>0</v>
      </c>
      <c r="B1603" s="1" t="s">
        <v>20</v>
      </c>
      <c r="D1603" s="1" t="s">
        <v>120</v>
      </c>
      <c r="G1603" s="1" t="s">
        <v>25</v>
      </c>
      <c r="I1603" s="1" t="s">
        <v>2946</v>
      </c>
      <c r="K1603" s="1" t="s">
        <v>2916</v>
      </c>
      <c r="L1603" s="1" t="s">
        <v>2916</v>
      </c>
      <c r="N1603" s="1" t="s">
        <v>46</v>
      </c>
      <c r="R1603" s="1" t="s">
        <v>81</v>
      </c>
      <c r="S1603" s="1" t="s">
        <v>2916</v>
      </c>
      <c r="V1603" s="1" t="s">
        <v>39</v>
      </c>
    </row>
    <row r="1604" spans="1:22" x14ac:dyDescent="0.2">
      <c r="A1604" s="7">
        <v>0</v>
      </c>
      <c r="B1604" s="1" t="s">
        <v>20</v>
      </c>
      <c r="D1604" s="1" t="s">
        <v>120</v>
      </c>
      <c r="G1604" s="1" t="s">
        <v>25</v>
      </c>
      <c r="I1604" s="1" t="s">
        <v>2947</v>
      </c>
      <c r="K1604" s="1" t="s">
        <v>2916</v>
      </c>
      <c r="L1604" s="1" t="s">
        <v>2916</v>
      </c>
      <c r="N1604" s="1" t="s">
        <v>46</v>
      </c>
      <c r="R1604" s="1" t="s">
        <v>81</v>
      </c>
      <c r="S1604" s="1" t="s">
        <v>2916</v>
      </c>
      <c r="V1604" s="1" t="s">
        <v>39</v>
      </c>
    </row>
    <row r="1605" spans="1:22" x14ac:dyDescent="0.2">
      <c r="A1605" s="7">
        <v>0</v>
      </c>
      <c r="B1605" s="1" t="s">
        <v>20</v>
      </c>
      <c r="D1605" s="1" t="s">
        <v>120</v>
      </c>
      <c r="G1605" s="1" t="s">
        <v>25</v>
      </c>
      <c r="I1605" s="1" t="s">
        <v>2948</v>
      </c>
      <c r="K1605" s="1" t="s">
        <v>2916</v>
      </c>
      <c r="L1605" s="1" t="s">
        <v>2916</v>
      </c>
      <c r="N1605" s="1" t="s">
        <v>46</v>
      </c>
      <c r="R1605" s="1" t="s">
        <v>81</v>
      </c>
      <c r="S1605" s="1" t="s">
        <v>2916</v>
      </c>
      <c r="V1605" s="1" t="s">
        <v>39</v>
      </c>
    </row>
    <row r="1606" spans="1:22" x14ac:dyDescent="0.2">
      <c r="A1606" s="7">
        <v>0</v>
      </c>
      <c r="B1606" s="1" t="s">
        <v>20</v>
      </c>
      <c r="D1606" s="1" t="s">
        <v>120</v>
      </c>
      <c r="G1606" s="1" t="s">
        <v>25</v>
      </c>
      <c r="I1606" s="1" t="s">
        <v>2949</v>
      </c>
      <c r="K1606" s="1" t="s">
        <v>2916</v>
      </c>
      <c r="L1606" s="1" t="s">
        <v>2916</v>
      </c>
      <c r="N1606" s="1" t="s">
        <v>46</v>
      </c>
      <c r="R1606" s="1" t="s">
        <v>81</v>
      </c>
      <c r="S1606" s="1" t="s">
        <v>2916</v>
      </c>
      <c r="V1606" s="1" t="s">
        <v>39</v>
      </c>
    </row>
    <row r="1607" spans="1:22" x14ac:dyDescent="0.2">
      <c r="A1607" s="7">
        <v>0</v>
      </c>
      <c r="B1607" s="1" t="s">
        <v>20</v>
      </c>
      <c r="D1607" s="1" t="s">
        <v>120</v>
      </c>
      <c r="G1607" s="1" t="s">
        <v>25</v>
      </c>
      <c r="I1607" s="1" t="s">
        <v>2950</v>
      </c>
      <c r="K1607" s="1" t="s">
        <v>2916</v>
      </c>
      <c r="L1607" s="1" t="s">
        <v>2916</v>
      </c>
      <c r="N1607" s="1" t="s">
        <v>46</v>
      </c>
      <c r="R1607" s="1" t="s">
        <v>81</v>
      </c>
      <c r="S1607" s="1" t="s">
        <v>2916</v>
      </c>
      <c r="V1607" s="1" t="s">
        <v>39</v>
      </c>
    </row>
    <row r="1608" spans="1:22" x14ac:dyDescent="0.2">
      <c r="A1608" s="7">
        <v>0</v>
      </c>
      <c r="B1608" s="1" t="s">
        <v>20</v>
      </c>
      <c r="D1608" s="1" t="s">
        <v>120</v>
      </c>
      <c r="G1608" s="1" t="s">
        <v>25</v>
      </c>
      <c r="I1608" s="1" t="s">
        <v>2951</v>
      </c>
      <c r="K1608" s="1" t="s">
        <v>2916</v>
      </c>
      <c r="L1608" s="1" t="s">
        <v>2916</v>
      </c>
      <c r="N1608" s="1" t="s">
        <v>46</v>
      </c>
      <c r="R1608" s="1" t="s">
        <v>81</v>
      </c>
      <c r="S1608" s="1" t="s">
        <v>2916</v>
      </c>
      <c r="V1608" s="1" t="s">
        <v>39</v>
      </c>
    </row>
    <row r="1609" spans="1:22" x14ac:dyDescent="0.2">
      <c r="A1609" s="7">
        <v>0</v>
      </c>
      <c r="B1609" s="1" t="s">
        <v>20</v>
      </c>
      <c r="D1609" s="1" t="s">
        <v>120</v>
      </c>
      <c r="G1609" s="1" t="s">
        <v>25</v>
      </c>
      <c r="I1609" s="1" t="s">
        <v>2952</v>
      </c>
      <c r="K1609" s="1" t="s">
        <v>2916</v>
      </c>
      <c r="L1609" s="1" t="s">
        <v>2916</v>
      </c>
      <c r="N1609" s="1" t="s">
        <v>46</v>
      </c>
      <c r="R1609" s="1" t="s">
        <v>81</v>
      </c>
      <c r="S1609" s="1" t="s">
        <v>2916</v>
      </c>
      <c r="V1609" s="1" t="s">
        <v>39</v>
      </c>
    </row>
    <row r="1610" spans="1:22" x14ac:dyDescent="0.2">
      <c r="A1610" s="7">
        <v>0</v>
      </c>
      <c r="B1610" s="1" t="s">
        <v>20</v>
      </c>
      <c r="D1610" s="1" t="s">
        <v>120</v>
      </c>
      <c r="G1610" s="1" t="s">
        <v>25</v>
      </c>
      <c r="I1610" s="1" t="s">
        <v>2953</v>
      </c>
      <c r="K1610" s="1" t="s">
        <v>2916</v>
      </c>
      <c r="L1610" s="1" t="s">
        <v>2916</v>
      </c>
      <c r="N1610" s="1" t="s">
        <v>46</v>
      </c>
      <c r="R1610" s="1" t="s">
        <v>81</v>
      </c>
      <c r="S1610" s="1" t="s">
        <v>2916</v>
      </c>
      <c r="V1610" s="1" t="s">
        <v>39</v>
      </c>
    </row>
    <row r="1611" spans="1:22" x14ac:dyDescent="0.2">
      <c r="A1611" s="7">
        <v>0</v>
      </c>
      <c r="B1611" s="1" t="s">
        <v>20</v>
      </c>
      <c r="D1611" s="1" t="s">
        <v>120</v>
      </c>
      <c r="G1611" s="1" t="s">
        <v>25</v>
      </c>
      <c r="I1611" s="1" t="s">
        <v>2954</v>
      </c>
      <c r="K1611" s="1" t="s">
        <v>2916</v>
      </c>
      <c r="L1611" s="1" t="s">
        <v>2916</v>
      </c>
      <c r="N1611" s="1" t="s">
        <v>46</v>
      </c>
      <c r="R1611" s="1" t="s">
        <v>81</v>
      </c>
      <c r="S1611" s="1" t="s">
        <v>2916</v>
      </c>
      <c r="V1611" s="1" t="s">
        <v>39</v>
      </c>
    </row>
    <row r="1612" spans="1:22" x14ac:dyDescent="0.2">
      <c r="A1612" s="7">
        <v>100</v>
      </c>
      <c r="B1612" s="1" t="s">
        <v>20</v>
      </c>
      <c r="C1612" s="1" t="s">
        <v>1362</v>
      </c>
      <c r="D1612" s="1" t="s">
        <v>43</v>
      </c>
      <c r="E1612" s="1" t="s">
        <v>1363</v>
      </c>
      <c r="F1612" s="1" t="s">
        <v>2263</v>
      </c>
      <c r="G1612" s="1" t="s">
        <v>25</v>
      </c>
      <c r="I1612" s="1" t="s">
        <v>2955</v>
      </c>
      <c r="J1612" s="1" t="s">
        <v>28</v>
      </c>
      <c r="K1612" s="1" t="s">
        <v>2916</v>
      </c>
      <c r="L1612" s="1" t="s">
        <v>2916</v>
      </c>
      <c r="M1612" s="1" t="s">
        <v>2956</v>
      </c>
      <c r="N1612" s="1" t="s">
        <v>46</v>
      </c>
      <c r="R1612" s="1" t="s">
        <v>49</v>
      </c>
      <c r="S1612" s="1" t="s">
        <v>2916</v>
      </c>
      <c r="T1612" s="1" t="s">
        <v>1368</v>
      </c>
      <c r="U1612" s="1" t="s">
        <v>3322</v>
      </c>
      <c r="V1612" s="1" t="s">
        <v>39</v>
      </c>
    </row>
    <row r="1613" spans="1:22" x14ac:dyDescent="0.2">
      <c r="A1613" s="7">
        <v>100</v>
      </c>
      <c r="B1613" s="1" t="s">
        <v>20</v>
      </c>
      <c r="C1613" s="1" t="s">
        <v>1362</v>
      </c>
      <c r="D1613" s="1" t="s">
        <v>43</v>
      </c>
      <c r="E1613" s="1" t="s">
        <v>1363</v>
      </c>
      <c r="F1613" s="1" t="s">
        <v>2263</v>
      </c>
      <c r="G1613" s="1" t="s">
        <v>25</v>
      </c>
      <c r="I1613" s="1" t="s">
        <v>2957</v>
      </c>
      <c r="J1613" s="1" t="s">
        <v>28</v>
      </c>
      <c r="K1613" s="1" t="s">
        <v>2916</v>
      </c>
      <c r="L1613" s="1" t="s">
        <v>2916</v>
      </c>
      <c r="M1613" s="1" t="s">
        <v>2958</v>
      </c>
      <c r="N1613" s="1" t="s">
        <v>46</v>
      </c>
      <c r="R1613" s="1" t="s">
        <v>193</v>
      </c>
      <c r="S1613" s="1" t="s">
        <v>2916</v>
      </c>
      <c r="T1613" s="1" t="s">
        <v>1368</v>
      </c>
      <c r="U1613" s="1" t="s">
        <v>3322</v>
      </c>
      <c r="V1613" s="1" t="s">
        <v>39</v>
      </c>
    </row>
    <row r="1614" spans="1:22" x14ac:dyDescent="0.2">
      <c r="A1614" s="7">
        <v>121.75</v>
      </c>
      <c r="B1614" s="1" t="s">
        <v>20</v>
      </c>
      <c r="C1614" s="1" t="s">
        <v>21</v>
      </c>
      <c r="D1614" s="1" t="s">
        <v>120</v>
      </c>
      <c r="E1614" s="1" t="s">
        <v>23</v>
      </c>
      <c r="F1614" s="1" t="s">
        <v>2664</v>
      </c>
      <c r="G1614" s="1" t="s">
        <v>25</v>
      </c>
      <c r="I1614" s="1" t="s">
        <v>2959</v>
      </c>
      <c r="J1614" s="1" t="s">
        <v>28</v>
      </c>
      <c r="K1614" s="1" t="s">
        <v>2916</v>
      </c>
      <c r="L1614" s="1" t="s">
        <v>2916</v>
      </c>
      <c r="M1614" s="1" t="s">
        <v>2960</v>
      </c>
      <c r="N1614" s="1" t="s">
        <v>1091</v>
      </c>
      <c r="O1614" s="1" t="s">
        <v>33</v>
      </c>
      <c r="P1614" s="1" t="s">
        <v>124</v>
      </c>
      <c r="Q1614" s="1" t="s">
        <v>35</v>
      </c>
      <c r="R1614" s="1" t="s">
        <v>193</v>
      </c>
      <c r="S1614" s="1" t="s">
        <v>2916</v>
      </c>
      <c r="T1614" s="1" t="s">
        <v>37</v>
      </c>
      <c r="U1614" s="1" t="s">
        <v>38</v>
      </c>
      <c r="V1614" s="1" t="s">
        <v>39</v>
      </c>
    </row>
    <row r="1615" spans="1:22" x14ac:dyDescent="0.2">
      <c r="A1615" s="7">
        <v>100</v>
      </c>
      <c r="B1615" s="1" t="s">
        <v>20</v>
      </c>
      <c r="C1615" s="1" t="s">
        <v>1362</v>
      </c>
      <c r="D1615" s="1" t="s">
        <v>43</v>
      </c>
      <c r="E1615" s="1" t="s">
        <v>1363</v>
      </c>
      <c r="F1615" s="1" t="s">
        <v>2263</v>
      </c>
      <c r="G1615" s="1" t="s">
        <v>25</v>
      </c>
      <c r="I1615" s="1" t="s">
        <v>2961</v>
      </c>
      <c r="J1615" s="1" t="s">
        <v>28</v>
      </c>
      <c r="K1615" s="1" t="s">
        <v>2916</v>
      </c>
      <c r="L1615" s="1" t="s">
        <v>2916</v>
      </c>
      <c r="M1615" s="1" t="s">
        <v>2962</v>
      </c>
      <c r="N1615" s="1" t="s">
        <v>1091</v>
      </c>
      <c r="R1615" s="1" t="s">
        <v>81</v>
      </c>
      <c r="S1615" s="1" t="s">
        <v>2916</v>
      </c>
      <c r="T1615" s="1" t="s">
        <v>1368</v>
      </c>
      <c r="U1615" s="1" t="s">
        <v>3322</v>
      </c>
      <c r="V1615" s="1" t="s">
        <v>39</v>
      </c>
    </row>
    <row r="1616" spans="1:22" x14ac:dyDescent="0.2">
      <c r="A1616" s="7">
        <v>121.75</v>
      </c>
      <c r="B1616" s="1" t="s">
        <v>20</v>
      </c>
      <c r="C1616" s="1" t="s">
        <v>21</v>
      </c>
      <c r="D1616" s="1" t="s">
        <v>120</v>
      </c>
      <c r="E1616" s="1" t="s">
        <v>23</v>
      </c>
      <c r="F1616" s="1" t="s">
        <v>2664</v>
      </c>
      <c r="G1616" s="1" t="s">
        <v>25</v>
      </c>
      <c r="I1616" s="1" t="s">
        <v>2963</v>
      </c>
      <c r="J1616" s="1" t="s">
        <v>28</v>
      </c>
      <c r="K1616" s="1" t="s">
        <v>2916</v>
      </c>
      <c r="L1616" s="1" t="s">
        <v>2916</v>
      </c>
      <c r="M1616" s="1" t="s">
        <v>2964</v>
      </c>
      <c r="N1616" s="1" t="s">
        <v>1091</v>
      </c>
      <c r="O1616" s="1" t="s">
        <v>33</v>
      </c>
      <c r="P1616" s="1" t="s">
        <v>124</v>
      </c>
      <c r="Q1616" s="1" t="s">
        <v>35</v>
      </c>
      <c r="R1616" s="1" t="s">
        <v>193</v>
      </c>
      <c r="S1616" s="1" t="s">
        <v>2916</v>
      </c>
      <c r="T1616" s="1" t="s">
        <v>37</v>
      </c>
      <c r="U1616" s="1" t="s">
        <v>38</v>
      </c>
      <c r="V1616" s="1" t="s">
        <v>39</v>
      </c>
    </row>
    <row r="1617" spans="1:22" x14ac:dyDescent="0.2">
      <c r="A1617" s="7">
        <v>121.75</v>
      </c>
      <c r="B1617" s="1" t="s">
        <v>20</v>
      </c>
      <c r="C1617" s="1" t="s">
        <v>21</v>
      </c>
      <c r="D1617" s="1" t="s">
        <v>120</v>
      </c>
      <c r="E1617" s="1" t="s">
        <v>23</v>
      </c>
      <c r="F1617" s="1" t="s">
        <v>2675</v>
      </c>
      <c r="G1617" s="1" t="s">
        <v>25</v>
      </c>
      <c r="I1617" s="1" t="s">
        <v>2965</v>
      </c>
      <c r="J1617" s="1" t="s">
        <v>28</v>
      </c>
      <c r="K1617" s="1" t="s">
        <v>2966</v>
      </c>
      <c r="L1617" s="1" t="s">
        <v>2966</v>
      </c>
      <c r="M1617" s="1" t="s">
        <v>2967</v>
      </c>
      <c r="N1617" s="1" t="s">
        <v>1091</v>
      </c>
      <c r="O1617" s="1" t="s">
        <v>33</v>
      </c>
      <c r="P1617" s="1" t="s">
        <v>124</v>
      </c>
      <c r="Q1617" s="1" t="s">
        <v>35</v>
      </c>
      <c r="R1617" s="1" t="s">
        <v>193</v>
      </c>
      <c r="S1617" s="1" t="s">
        <v>2966</v>
      </c>
      <c r="T1617" s="1" t="s">
        <v>37</v>
      </c>
      <c r="U1617" s="1" t="s">
        <v>38</v>
      </c>
      <c r="V1617" s="1" t="s">
        <v>39</v>
      </c>
    </row>
    <row r="1618" spans="1:22" x14ac:dyDescent="0.2">
      <c r="A1618" s="7">
        <v>121.75</v>
      </c>
      <c r="B1618" s="1" t="s">
        <v>20</v>
      </c>
      <c r="C1618" s="1" t="s">
        <v>21</v>
      </c>
      <c r="D1618" s="1" t="s">
        <v>120</v>
      </c>
      <c r="E1618" s="1" t="s">
        <v>23</v>
      </c>
      <c r="F1618" s="1" t="s">
        <v>2675</v>
      </c>
      <c r="G1618" s="1" t="s">
        <v>25</v>
      </c>
      <c r="I1618" s="1" t="s">
        <v>2968</v>
      </c>
      <c r="J1618" s="1" t="s">
        <v>28</v>
      </c>
      <c r="K1618" s="1" t="s">
        <v>2966</v>
      </c>
      <c r="L1618" s="1" t="s">
        <v>2966</v>
      </c>
      <c r="M1618" s="1" t="s">
        <v>2969</v>
      </c>
      <c r="N1618" s="1" t="s">
        <v>1091</v>
      </c>
      <c r="O1618" s="1" t="s">
        <v>33</v>
      </c>
      <c r="P1618" s="1" t="s">
        <v>124</v>
      </c>
      <c r="Q1618" s="1" t="s">
        <v>35</v>
      </c>
      <c r="R1618" s="1" t="s">
        <v>193</v>
      </c>
      <c r="S1618" s="1" t="s">
        <v>2966</v>
      </c>
      <c r="T1618" s="1" t="s">
        <v>37</v>
      </c>
      <c r="U1618" s="1" t="s">
        <v>38</v>
      </c>
      <c r="V1618" s="1" t="s">
        <v>39</v>
      </c>
    </row>
    <row r="1619" spans="1:22" x14ac:dyDescent="0.2">
      <c r="A1619" s="7">
        <v>121.75</v>
      </c>
      <c r="B1619" s="1" t="s">
        <v>20</v>
      </c>
      <c r="C1619" s="1" t="s">
        <v>21</v>
      </c>
      <c r="D1619" s="1" t="s">
        <v>120</v>
      </c>
      <c r="E1619" s="1" t="s">
        <v>23</v>
      </c>
      <c r="F1619" s="1" t="s">
        <v>2675</v>
      </c>
      <c r="G1619" s="1" t="s">
        <v>25</v>
      </c>
      <c r="I1619" s="1" t="s">
        <v>2970</v>
      </c>
      <c r="J1619" s="1" t="s">
        <v>28</v>
      </c>
      <c r="K1619" s="1" t="s">
        <v>2966</v>
      </c>
      <c r="L1619" s="1" t="s">
        <v>2966</v>
      </c>
      <c r="M1619" s="1" t="s">
        <v>2971</v>
      </c>
      <c r="N1619" s="1" t="s">
        <v>1091</v>
      </c>
      <c r="O1619" s="1" t="s">
        <v>33</v>
      </c>
      <c r="P1619" s="1" t="s">
        <v>124</v>
      </c>
      <c r="Q1619" s="1" t="s">
        <v>35</v>
      </c>
      <c r="R1619" s="1" t="s">
        <v>193</v>
      </c>
      <c r="S1619" s="1" t="s">
        <v>2966</v>
      </c>
      <c r="T1619" s="1" t="s">
        <v>37</v>
      </c>
      <c r="U1619" s="1" t="s">
        <v>38</v>
      </c>
      <c r="V1619" s="1" t="s">
        <v>39</v>
      </c>
    </row>
    <row r="1620" spans="1:22" x14ac:dyDescent="0.2">
      <c r="A1620" s="7">
        <v>0</v>
      </c>
      <c r="B1620" s="1" t="s">
        <v>20</v>
      </c>
      <c r="C1620" s="1" t="s">
        <v>1362</v>
      </c>
      <c r="D1620" s="1" t="s">
        <v>120</v>
      </c>
      <c r="E1620" s="1" t="s">
        <v>1363</v>
      </c>
      <c r="F1620" s="1" t="s">
        <v>2292</v>
      </c>
      <c r="G1620" s="1" t="s">
        <v>25</v>
      </c>
      <c r="I1620" s="1" t="s">
        <v>2972</v>
      </c>
      <c r="K1620" s="1" t="s">
        <v>2966</v>
      </c>
      <c r="L1620" s="1" t="s">
        <v>2966</v>
      </c>
      <c r="N1620" s="1" t="s">
        <v>32</v>
      </c>
      <c r="R1620" s="1" t="s">
        <v>81</v>
      </c>
      <c r="S1620" s="1" t="s">
        <v>2966</v>
      </c>
      <c r="T1620" s="1" t="s">
        <v>1368</v>
      </c>
      <c r="U1620" s="1" t="s">
        <v>3322</v>
      </c>
      <c r="V1620" s="1" t="s">
        <v>39</v>
      </c>
    </row>
    <row r="1621" spans="1:22" x14ac:dyDescent="0.2">
      <c r="A1621" s="7">
        <v>100</v>
      </c>
      <c r="B1621" s="1" t="s">
        <v>20</v>
      </c>
      <c r="C1621" s="1" t="s">
        <v>1362</v>
      </c>
      <c r="D1621" s="1" t="s">
        <v>43</v>
      </c>
      <c r="E1621" s="1" t="s">
        <v>1363</v>
      </c>
      <c r="F1621" s="1" t="s">
        <v>2292</v>
      </c>
      <c r="G1621" s="1" t="s">
        <v>25</v>
      </c>
      <c r="I1621" s="1" t="s">
        <v>2973</v>
      </c>
      <c r="J1621" s="1" t="s">
        <v>28</v>
      </c>
      <c r="K1621" s="1" t="s">
        <v>2966</v>
      </c>
      <c r="L1621" s="1" t="s">
        <v>2966</v>
      </c>
      <c r="M1621" s="1" t="s">
        <v>2974</v>
      </c>
      <c r="N1621" s="1" t="s">
        <v>32</v>
      </c>
      <c r="R1621" s="1" t="s">
        <v>49</v>
      </c>
      <c r="S1621" s="1" t="s">
        <v>2966</v>
      </c>
      <c r="T1621" s="1" t="s">
        <v>1368</v>
      </c>
      <c r="U1621" s="1" t="s">
        <v>3322</v>
      </c>
      <c r="V1621" s="1" t="s">
        <v>39</v>
      </c>
    </row>
    <row r="1622" spans="1:22" x14ac:dyDescent="0.2">
      <c r="A1622" s="7">
        <v>-100</v>
      </c>
      <c r="B1622" s="1" t="s">
        <v>20</v>
      </c>
      <c r="C1622" s="1" t="s">
        <v>1362</v>
      </c>
      <c r="D1622" s="1" t="s">
        <v>1695</v>
      </c>
      <c r="E1622" s="1" t="s">
        <v>1363</v>
      </c>
      <c r="F1622" s="1" t="s">
        <v>2292</v>
      </c>
      <c r="G1622" s="1" t="s">
        <v>25</v>
      </c>
      <c r="I1622" s="1" t="s">
        <v>2975</v>
      </c>
      <c r="J1622" s="1" t="s">
        <v>28</v>
      </c>
      <c r="K1622" s="1" t="s">
        <v>2966</v>
      </c>
      <c r="L1622" s="1" t="s">
        <v>2966</v>
      </c>
      <c r="M1622" s="1" t="s">
        <v>2976</v>
      </c>
      <c r="N1622" s="1" t="s">
        <v>32</v>
      </c>
      <c r="R1622" s="1" t="s">
        <v>193</v>
      </c>
      <c r="S1622" s="1" t="s">
        <v>2966</v>
      </c>
      <c r="T1622" s="1" t="s">
        <v>1368</v>
      </c>
      <c r="U1622" s="1" t="s">
        <v>3322</v>
      </c>
      <c r="V1622" s="1" t="s">
        <v>39</v>
      </c>
    </row>
    <row r="1623" spans="1:22" x14ac:dyDescent="0.2">
      <c r="A1623" s="7">
        <v>0</v>
      </c>
      <c r="B1623" s="1" t="s">
        <v>20</v>
      </c>
      <c r="D1623" s="1" t="s">
        <v>120</v>
      </c>
      <c r="G1623" s="1" t="s">
        <v>25</v>
      </c>
      <c r="I1623" s="1" t="s">
        <v>2977</v>
      </c>
      <c r="K1623" s="1" t="s">
        <v>2966</v>
      </c>
      <c r="L1623" s="1" t="s">
        <v>2966</v>
      </c>
      <c r="N1623" s="1" t="s">
        <v>32</v>
      </c>
      <c r="R1623" s="1" t="s">
        <v>81</v>
      </c>
      <c r="S1623" s="1" t="s">
        <v>2966</v>
      </c>
      <c r="V1623" s="1" t="s">
        <v>39</v>
      </c>
    </row>
    <row r="1624" spans="1:22" x14ac:dyDescent="0.2">
      <c r="A1624" s="7">
        <v>0</v>
      </c>
      <c r="B1624" s="1" t="s">
        <v>20</v>
      </c>
      <c r="D1624" s="1" t="s">
        <v>120</v>
      </c>
      <c r="G1624" s="1" t="s">
        <v>25</v>
      </c>
      <c r="I1624" s="1" t="s">
        <v>2978</v>
      </c>
      <c r="K1624" s="1" t="s">
        <v>2966</v>
      </c>
      <c r="L1624" s="1" t="s">
        <v>2966</v>
      </c>
      <c r="N1624" s="1" t="s">
        <v>32</v>
      </c>
      <c r="R1624" s="1" t="s">
        <v>81</v>
      </c>
      <c r="S1624" s="1" t="s">
        <v>2966</v>
      </c>
      <c r="V1624" s="1" t="s">
        <v>39</v>
      </c>
    </row>
    <row r="1625" spans="1:22" x14ac:dyDescent="0.2">
      <c r="A1625" s="7">
        <v>100</v>
      </c>
      <c r="B1625" s="1" t="s">
        <v>20</v>
      </c>
      <c r="C1625" s="1" t="s">
        <v>2559</v>
      </c>
      <c r="D1625" s="1" t="s">
        <v>120</v>
      </c>
      <c r="G1625" s="1" t="s">
        <v>25</v>
      </c>
      <c r="I1625" s="1" t="s">
        <v>2979</v>
      </c>
      <c r="J1625" s="1" t="s">
        <v>28</v>
      </c>
      <c r="K1625" s="1" t="s">
        <v>2966</v>
      </c>
      <c r="L1625" s="1" t="s">
        <v>2292</v>
      </c>
      <c r="M1625" s="1" t="s">
        <v>2980</v>
      </c>
      <c r="N1625" s="1" t="s">
        <v>1091</v>
      </c>
      <c r="O1625" s="1" t="s">
        <v>33</v>
      </c>
      <c r="P1625" s="1" t="s">
        <v>124</v>
      </c>
      <c r="R1625" s="1" t="s">
        <v>49</v>
      </c>
      <c r="S1625" s="1" t="s">
        <v>2966</v>
      </c>
      <c r="T1625" s="1" t="s">
        <v>2562</v>
      </c>
      <c r="U1625" s="1" t="s">
        <v>2563</v>
      </c>
      <c r="V1625" s="1" t="s">
        <v>39</v>
      </c>
    </row>
    <row r="1626" spans="1:22" x14ac:dyDescent="0.2">
      <c r="A1626" s="7">
        <v>100</v>
      </c>
      <c r="B1626" s="1" t="s">
        <v>20</v>
      </c>
      <c r="C1626" s="1" t="s">
        <v>2559</v>
      </c>
      <c r="D1626" s="1" t="s">
        <v>120</v>
      </c>
      <c r="G1626" s="1" t="s">
        <v>25</v>
      </c>
      <c r="I1626" s="1" t="s">
        <v>2981</v>
      </c>
      <c r="J1626" s="1" t="s">
        <v>28</v>
      </c>
      <c r="K1626" s="1" t="s">
        <v>2966</v>
      </c>
      <c r="L1626" s="1" t="s">
        <v>2292</v>
      </c>
      <c r="M1626" s="1" t="s">
        <v>2982</v>
      </c>
      <c r="N1626" s="1" t="s">
        <v>1091</v>
      </c>
      <c r="O1626" s="1" t="s">
        <v>33</v>
      </c>
      <c r="P1626" s="1" t="s">
        <v>124</v>
      </c>
      <c r="R1626" s="1" t="s">
        <v>49</v>
      </c>
      <c r="S1626" s="1" t="s">
        <v>2966</v>
      </c>
      <c r="T1626" s="1" t="s">
        <v>2562</v>
      </c>
      <c r="U1626" s="1" t="s">
        <v>2563</v>
      </c>
      <c r="V1626" s="1" t="s">
        <v>39</v>
      </c>
    </row>
    <row r="1627" spans="1:22" x14ac:dyDescent="0.2">
      <c r="A1627" s="7">
        <v>150</v>
      </c>
      <c r="B1627" s="1" t="s">
        <v>20</v>
      </c>
      <c r="C1627" s="1" t="s">
        <v>1362</v>
      </c>
      <c r="D1627" s="1" t="s">
        <v>2983</v>
      </c>
      <c r="E1627" s="1" t="s">
        <v>1363</v>
      </c>
      <c r="F1627" s="1" t="s">
        <v>2292</v>
      </c>
      <c r="G1627" s="1" t="s">
        <v>25</v>
      </c>
      <c r="I1627" s="1" t="s">
        <v>2984</v>
      </c>
      <c r="J1627" s="1" t="s">
        <v>28</v>
      </c>
      <c r="K1627" s="1" t="s">
        <v>2966</v>
      </c>
      <c r="L1627" s="1" t="s">
        <v>2966</v>
      </c>
      <c r="M1627" s="1" t="s">
        <v>2985</v>
      </c>
      <c r="N1627" s="1" t="s">
        <v>1091</v>
      </c>
      <c r="R1627" s="1" t="s">
        <v>1045</v>
      </c>
      <c r="S1627" s="1" t="s">
        <v>2966</v>
      </c>
      <c r="T1627" s="1" t="s">
        <v>1368</v>
      </c>
      <c r="U1627" s="1" t="s">
        <v>3322</v>
      </c>
      <c r="V1627" s="1" t="s">
        <v>39</v>
      </c>
    </row>
    <row r="1628" spans="1:22" x14ac:dyDescent="0.2">
      <c r="A1628" s="7">
        <v>0</v>
      </c>
      <c r="B1628" s="1" t="s">
        <v>20</v>
      </c>
      <c r="C1628" s="1" t="s">
        <v>21</v>
      </c>
      <c r="D1628" s="1" t="s">
        <v>120</v>
      </c>
      <c r="G1628" s="1" t="s">
        <v>25</v>
      </c>
      <c r="I1628" s="1" t="s">
        <v>2986</v>
      </c>
      <c r="K1628" s="1" t="s">
        <v>2966</v>
      </c>
      <c r="L1628" s="1" t="s">
        <v>2292</v>
      </c>
      <c r="M1628" s="1" t="s">
        <v>2987</v>
      </c>
      <c r="N1628" s="1" t="s">
        <v>1091</v>
      </c>
      <c r="O1628" s="1" t="s">
        <v>156</v>
      </c>
      <c r="P1628" s="1" t="s">
        <v>124</v>
      </c>
      <c r="R1628" s="1" t="s">
        <v>81</v>
      </c>
      <c r="S1628" s="1" t="s">
        <v>2966</v>
      </c>
      <c r="T1628" s="1" t="s">
        <v>157</v>
      </c>
      <c r="U1628" s="1" t="s">
        <v>158</v>
      </c>
      <c r="V1628" s="1" t="s">
        <v>39</v>
      </c>
    </row>
    <row r="1629" spans="1:22" x14ac:dyDescent="0.2">
      <c r="A1629" s="7">
        <v>0</v>
      </c>
      <c r="B1629" s="1" t="s">
        <v>20</v>
      </c>
      <c r="D1629" s="1" t="s">
        <v>120</v>
      </c>
      <c r="G1629" s="1" t="s">
        <v>25</v>
      </c>
      <c r="I1629" s="1" t="s">
        <v>2988</v>
      </c>
      <c r="K1629" s="1" t="s">
        <v>2966</v>
      </c>
      <c r="L1629" s="1" t="s">
        <v>2966</v>
      </c>
      <c r="N1629" s="1" t="s">
        <v>1091</v>
      </c>
      <c r="R1629" s="1" t="s">
        <v>81</v>
      </c>
      <c r="S1629" s="1" t="s">
        <v>2966</v>
      </c>
      <c r="V1629" s="1" t="s">
        <v>39</v>
      </c>
    </row>
    <row r="1630" spans="1:22" x14ac:dyDescent="0.2">
      <c r="A1630" s="7">
        <v>0</v>
      </c>
      <c r="B1630" s="1" t="s">
        <v>20</v>
      </c>
      <c r="D1630" s="1" t="s">
        <v>120</v>
      </c>
      <c r="G1630" s="1" t="s">
        <v>25</v>
      </c>
      <c r="I1630" s="1" t="s">
        <v>2989</v>
      </c>
      <c r="K1630" s="1" t="s">
        <v>2966</v>
      </c>
      <c r="L1630" s="1" t="s">
        <v>2966</v>
      </c>
      <c r="N1630" s="1" t="s">
        <v>1091</v>
      </c>
      <c r="R1630" s="1" t="s">
        <v>81</v>
      </c>
      <c r="S1630" s="1" t="s">
        <v>2966</v>
      </c>
      <c r="V1630" s="1" t="s">
        <v>39</v>
      </c>
    </row>
    <row r="1631" spans="1:22" x14ac:dyDescent="0.2">
      <c r="A1631" s="7">
        <v>0</v>
      </c>
      <c r="B1631" s="1" t="s">
        <v>20</v>
      </c>
      <c r="D1631" s="1" t="s">
        <v>120</v>
      </c>
      <c r="G1631" s="1" t="s">
        <v>25</v>
      </c>
      <c r="I1631" s="1" t="s">
        <v>2990</v>
      </c>
      <c r="K1631" s="1" t="s">
        <v>2966</v>
      </c>
      <c r="L1631" s="1" t="s">
        <v>2966</v>
      </c>
      <c r="N1631" s="1" t="s">
        <v>1091</v>
      </c>
      <c r="R1631" s="1" t="s">
        <v>81</v>
      </c>
      <c r="S1631" s="1" t="s">
        <v>2966</v>
      </c>
      <c r="V1631" s="1" t="s">
        <v>39</v>
      </c>
    </row>
    <row r="1632" spans="1:22" x14ac:dyDescent="0.2">
      <c r="A1632" s="7">
        <v>121.75</v>
      </c>
      <c r="B1632" s="1" t="s">
        <v>20</v>
      </c>
      <c r="C1632" s="1" t="s">
        <v>21</v>
      </c>
      <c r="D1632" s="1" t="s">
        <v>120</v>
      </c>
      <c r="E1632" s="1" t="s">
        <v>23</v>
      </c>
      <c r="F1632" s="1" t="s">
        <v>2675</v>
      </c>
      <c r="G1632" s="1" t="s">
        <v>25</v>
      </c>
      <c r="I1632" s="1" t="s">
        <v>2991</v>
      </c>
      <c r="J1632" s="1" t="s">
        <v>28</v>
      </c>
      <c r="K1632" s="1" t="s">
        <v>2966</v>
      </c>
      <c r="L1632" s="1" t="s">
        <v>2966</v>
      </c>
      <c r="M1632" s="1" t="s">
        <v>2992</v>
      </c>
      <c r="N1632" s="1" t="s">
        <v>1091</v>
      </c>
      <c r="O1632" s="1" t="s">
        <v>33</v>
      </c>
      <c r="P1632" s="1" t="s">
        <v>124</v>
      </c>
      <c r="Q1632" s="1" t="s">
        <v>35</v>
      </c>
      <c r="R1632" s="1" t="s">
        <v>193</v>
      </c>
      <c r="S1632" s="1" t="s">
        <v>2966</v>
      </c>
      <c r="T1632" s="1" t="s">
        <v>37</v>
      </c>
      <c r="U1632" s="1" t="s">
        <v>38</v>
      </c>
      <c r="V1632" s="1" t="s">
        <v>39</v>
      </c>
    </row>
    <row r="1633" spans="1:22" x14ac:dyDescent="0.2">
      <c r="A1633" s="7">
        <v>121.75</v>
      </c>
      <c r="B1633" s="1" t="s">
        <v>20</v>
      </c>
      <c r="C1633" s="1" t="s">
        <v>21</v>
      </c>
      <c r="D1633" s="1" t="s">
        <v>120</v>
      </c>
      <c r="E1633" s="1" t="s">
        <v>23</v>
      </c>
      <c r="F1633" s="1" t="s">
        <v>2675</v>
      </c>
      <c r="G1633" s="1" t="s">
        <v>25</v>
      </c>
      <c r="I1633" s="1" t="s">
        <v>2993</v>
      </c>
      <c r="J1633" s="1" t="s">
        <v>28</v>
      </c>
      <c r="K1633" s="1" t="s">
        <v>2966</v>
      </c>
      <c r="L1633" s="1" t="s">
        <v>2966</v>
      </c>
      <c r="M1633" s="1" t="s">
        <v>2994</v>
      </c>
      <c r="N1633" s="1" t="s">
        <v>1091</v>
      </c>
      <c r="O1633" s="1" t="s">
        <v>33</v>
      </c>
      <c r="P1633" s="1" t="s">
        <v>124</v>
      </c>
      <c r="Q1633" s="1" t="s">
        <v>35</v>
      </c>
      <c r="R1633" s="1" t="s">
        <v>193</v>
      </c>
      <c r="S1633" s="1" t="s">
        <v>2966</v>
      </c>
      <c r="T1633" s="1" t="s">
        <v>37</v>
      </c>
      <c r="U1633" s="1" t="s">
        <v>38</v>
      </c>
      <c r="V1633" s="1" t="s">
        <v>39</v>
      </c>
    </row>
    <row r="1634" spans="1:22" x14ac:dyDescent="0.2">
      <c r="A1634" s="7">
        <v>121.75</v>
      </c>
      <c r="B1634" s="1" t="s">
        <v>20</v>
      </c>
      <c r="C1634" s="1" t="s">
        <v>21</v>
      </c>
      <c r="D1634" s="1" t="s">
        <v>120</v>
      </c>
      <c r="E1634" s="1" t="s">
        <v>23</v>
      </c>
      <c r="F1634" s="1" t="s">
        <v>2675</v>
      </c>
      <c r="G1634" s="1" t="s">
        <v>25</v>
      </c>
      <c r="I1634" s="1" t="s">
        <v>2995</v>
      </c>
      <c r="J1634" s="1" t="s">
        <v>28</v>
      </c>
      <c r="K1634" s="1" t="s">
        <v>2966</v>
      </c>
      <c r="L1634" s="1" t="s">
        <v>2966</v>
      </c>
      <c r="M1634" s="1" t="s">
        <v>2996</v>
      </c>
      <c r="N1634" s="1" t="s">
        <v>1091</v>
      </c>
      <c r="O1634" s="1" t="s">
        <v>33</v>
      </c>
      <c r="P1634" s="1" t="s">
        <v>124</v>
      </c>
      <c r="Q1634" s="1" t="s">
        <v>35</v>
      </c>
      <c r="R1634" s="1" t="s">
        <v>193</v>
      </c>
      <c r="S1634" s="1" t="s">
        <v>2966</v>
      </c>
      <c r="T1634" s="1" t="s">
        <v>37</v>
      </c>
      <c r="U1634" s="1" t="s">
        <v>38</v>
      </c>
      <c r="V1634" s="1" t="s">
        <v>39</v>
      </c>
    </row>
    <row r="1635" spans="1:22" x14ac:dyDescent="0.2">
      <c r="A1635" s="7">
        <v>121.75</v>
      </c>
      <c r="B1635" s="1" t="s">
        <v>20</v>
      </c>
      <c r="C1635" s="1" t="s">
        <v>21</v>
      </c>
      <c r="D1635" s="1" t="s">
        <v>120</v>
      </c>
      <c r="E1635" s="1" t="s">
        <v>23</v>
      </c>
      <c r="F1635" s="1" t="s">
        <v>2675</v>
      </c>
      <c r="G1635" s="1" t="s">
        <v>25</v>
      </c>
      <c r="I1635" s="1" t="s">
        <v>2997</v>
      </c>
      <c r="J1635" s="1" t="s">
        <v>28</v>
      </c>
      <c r="K1635" s="1" t="s">
        <v>2966</v>
      </c>
      <c r="L1635" s="1" t="s">
        <v>2966</v>
      </c>
      <c r="M1635" s="1" t="s">
        <v>2998</v>
      </c>
      <c r="N1635" s="1" t="s">
        <v>1091</v>
      </c>
      <c r="O1635" s="1" t="s">
        <v>33</v>
      </c>
      <c r="P1635" s="1" t="s">
        <v>124</v>
      </c>
      <c r="Q1635" s="1" t="s">
        <v>35</v>
      </c>
      <c r="R1635" s="1" t="s">
        <v>193</v>
      </c>
      <c r="S1635" s="1" t="s">
        <v>2966</v>
      </c>
      <c r="T1635" s="1" t="s">
        <v>37</v>
      </c>
      <c r="U1635" s="1" t="s">
        <v>38</v>
      </c>
      <c r="V1635" s="1" t="s">
        <v>39</v>
      </c>
    </row>
    <row r="1636" spans="1:22" x14ac:dyDescent="0.2">
      <c r="A1636" s="7">
        <v>100</v>
      </c>
      <c r="B1636" s="1" t="s">
        <v>20</v>
      </c>
      <c r="C1636" s="1" t="s">
        <v>2201</v>
      </c>
      <c r="D1636" s="1" t="s">
        <v>43</v>
      </c>
      <c r="E1636" s="1" t="s">
        <v>2202</v>
      </c>
      <c r="F1636" s="1" t="s">
        <v>1917</v>
      </c>
      <c r="G1636" s="1" t="s">
        <v>25</v>
      </c>
      <c r="I1636" s="1" t="s">
        <v>2999</v>
      </c>
      <c r="J1636" s="1" t="s">
        <v>28</v>
      </c>
      <c r="K1636" s="1" t="s">
        <v>2966</v>
      </c>
      <c r="L1636" s="1" t="s">
        <v>2292</v>
      </c>
      <c r="M1636" s="1" t="s">
        <v>3000</v>
      </c>
      <c r="N1636" s="1" t="s">
        <v>32</v>
      </c>
      <c r="O1636" s="1" t="s">
        <v>33</v>
      </c>
      <c r="P1636" s="1" t="s">
        <v>124</v>
      </c>
      <c r="R1636" s="1" t="s">
        <v>81</v>
      </c>
      <c r="S1636" s="1" t="s">
        <v>2966</v>
      </c>
      <c r="T1636" s="1" t="s">
        <v>2205</v>
      </c>
      <c r="U1636" s="1" t="s">
        <v>2206</v>
      </c>
      <c r="V1636" s="1" t="s">
        <v>39</v>
      </c>
    </row>
    <row r="1637" spans="1:22" x14ac:dyDescent="0.2">
      <c r="A1637" s="7">
        <v>0</v>
      </c>
      <c r="B1637" s="1" t="s">
        <v>20</v>
      </c>
      <c r="C1637" s="1" t="s">
        <v>21</v>
      </c>
      <c r="D1637" s="1" t="s">
        <v>120</v>
      </c>
      <c r="G1637" s="1" t="s">
        <v>25</v>
      </c>
      <c r="I1637" s="1" t="s">
        <v>3001</v>
      </c>
      <c r="K1637" s="1" t="s">
        <v>2966</v>
      </c>
      <c r="L1637" s="1" t="s">
        <v>2292</v>
      </c>
      <c r="N1637" s="1" t="s">
        <v>32</v>
      </c>
      <c r="O1637" s="1" t="s">
        <v>156</v>
      </c>
      <c r="P1637" s="1" t="s">
        <v>124</v>
      </c>
      <c r="R1637" s="1" t="s">
        <v>81</v>
      </c>
      <c r="S1637" s="1" t="s">
        <v>2966</v>
      </c>
      <c r="T1637" s="1" t="s">
        <v>157</v>
      </c>
      <c r="U1637" s="1" t="s">
        <v>158</v>
      </c>
      <c r="V1637" s="1" t="s">
        <v>39</v>
      </c>
    </row>
    <row r="1638" spans="1:22" x14ac:dyDescent="0.2">
      <c r="A1638" s="7">
        <v>0</v>
      </c>
      <c r="B1638" s="1" t="s">
        <v>20</v>
      </c>
      <c r="C1638" s="1" t="s">
        <v>21</v>
      </c>
      <c r="D1638" s="1" t="s">
        <v>120</v>
      </c>
      <c r="G1638" s="1" t="s">
        <v>25</v>
      </c>
      <c r="I1638" s="1" t="s">
        <v>3002</v>
      </c>
      <c r="K1638" s="1" t="s">
        <v>2966</v>
      </c>
      <c r="L1638" s="1" t="s">
        <v>2292</v>
      </c>
      <c r="N1638" s="1" t="s">
        <v>32</v>
      </c>
      <c r="O1638" s="1" t="s">
        <v>156</v>
      </c>
      <c r="P1638" s="1" t="s">
        <v>124</v>
      </c>
      <c r="R1638" s="1" t="s">
        <v>81</v>
      </c>
      <c r="S1638" s="1" t="s">
        <v>2966</v>
      </c>
      <c r="T1638" s="1" t="s">
        <v>157</v>
      </c>
      <c r="U1638" s="1" t="s">
        <v>158</v>
      </c>
      <c r="V1638" s="1" t="s">
        <v>39</v>
      </c>
    </row>
    <row r="1639" spans="1:22" x14ac:dyDescent="0.2">
      <c r="A1639" s="7">
        <v>0</v>
      </c>
      <c r="B1639" s="1" t="s">
        <v>20</v>
      </c>
      <c r="D1639" s="1" t="s">
        <v>120</v>
      </c>
      <c r="G1639" s="1" t="s">
        <v>25</v>
      </c>
      <c r="I1639" s="1" t="s">
        <v>3003</v>
      </c>
      <c r="K1639" s="1" t="s">
        <v>2966</v>
      </c>
      <c r="L1639" s="1" t="s">
        <v>2966</v>
      </c>
      <c r="N1639" s="1" t="s">
        <v>32</v>
      </c>
      <c r="R1639" s="1" t="s">
        <v>81</v>
      </c>
      <c r="S1639" s="1" t="s">
        <v>2966</v>
      </c>
      <c r="V1639" s="1" t="s">
        <v>39</v>
      </c>
    </row>
    <row r="1640" spans="1:22" x14ac:dyDescent="0.2">
      <c r="A1640" s="7">
        <v>0</v>
      </c>
      <c r="B1640" s="1" t="s">
        <v>20</v>
      </c>
      <c r="D1640" s="1" t="s">
        <v>120</v>
      </c>
      <c r="G1640" s="1" t="s">
        <v>25</v>
      </c>
      <c r="I1640" s="1" t="s">
        <v>3004</v>
      </c>
      <c r="K1640" s="1" t="s">
        <v>2966</v>
      </c>
      <c r="L1640" s="1" t="s">
        <v>2966</v>
      </c>
      <c r="N1640" s="1" t="s">
        <v>32</v>
      </c>
      <c r="R1640" s="1" t="s">
        <v>81</v>
      </c>
      <c r="S1640" s="1" t="s">
        <v>2966</v>
      </c>
      <c r="V1640" s="1" t="s">
        <v>39</v>
      </c>
    </row>
    <row r="1641" spans="1:22" x14ac:dyDescent="0.2">
      <c r="A1641" s="7">
        <v>0</v>
      </c>
      <c r="B1641" s="1" t="s">
        <v>20</v>
      </c>
      <c r="D1641" s="1" t="s">
        <v>120</v>
      </c>
      <c r="G1641" s="1" t="s">
        <v>25</v>
      </c>
      <c r="I1641" s="1" t="s">
        <v>3005</v>
      </c>
      <c r="K1641" s="1" t="s">
        <v>2966</v>
      </c>
      <c r="L1641" s="1" t="s">
        <v>2966</v>
      </c>
      <c r="N1641" s="1" t="s">
        <v>32</v>
      </c>
      <c r="R1641" s="1" t="s">
        <v>81</v>
      </c>
      <c r="S1641" s="1" t="s">
        <v>2966</v>
      </c>
      <c r="V1641" s="1" t="s">
        <v>39</v>
      </c>
    </row>
    <row r="1642" spans="1:22" x14ac:dyDescent="0.2">
      <c r="A1642" s="7">
        <v>0</v>
      </c>
      <c r="B1642" s="1" t="s">
        <v>20</v>
      </c>
      <c r="D1642" s="1" t="s">
        <v>120</v>
      </c>
      <c r="G1642" s="1" t="s">
        <v>25</v>
      </c>
      <c r="I1642" s="1" t="s">
        <v>3006</v>
      </c>
      <c r="K1642" s="1" t="s">
        <v>2966</v>
      </c>
      <c r="L1642" s="1" t="s">
        <v>2966</v>
      </c>
      <c r="N1642" s="1" t="s">
        <v>32</v>
      </c>
      <c r="R1642" s="1" t="s">
        <v>81</v>
      </c>
      <c r="S1642" s="1" t="s">
        <v>2966</v>
      </c>
      <c r="V1642" s="1" t="s">
        <v>39</v>
      </c>
    </row>
    <row r="1643" spans="1:22" x14ac:dyDescent="0.2">
      <c r="A1643" s="7">
        <v>0</v>
      </c>
      <c r="B1643" s="1" t="s">
        <v>20</v>
      </c>
      <c r="D1643" s="1" t="s">
        <v>120</v>
      </c>
      <c r="G1643" s="1" t="s">
        <v>25</v>
      </c>
      <c r="I1643" s="1" t="s">
        <v>3007</v>
      </c>
      <c r="K1643" s="1" t="s">
        <v>2966</v>
      </c>
      <c r="L1643" s="1" t="s">
        <v>2966</v>
      </c>
      <c r="N1643" s="1" t="s">
        <v>32</v>
      </c>
      <c r="R1643" s="1" t="s">
        <v>81</v>
      </c>
      <c r="S1643" s="1" t="s">
        <v>2966</v>
      </c>
      <c r="V1643" s="1" t="s">
        <v>39</v>
      </c>
    </row>
    <row r="1644" spans="1:22" x14ac:dyDescent="0.2">
      <c r="A1644" s="7">
        <v>0</v>
      </c>
      <c r="B1644" s="1" t="s">
        <v>20</v>
      </c>
      <c r="D1644" s="1" t="s">
        <v>120</v>
      </c>
      <c r="G1644" s="1" t="s">
        <v>25</v>
      </c>
      <c r="I1644" s="1" t="s">
        <v>3008</v>
      </c>
      <c r="K1644" s="1" t="s">
        <v>2966</v>
      </c>
      <c r="L1644" s="1" t="s">
        <v>2966</v>
      </c>
      <c r="N1644" s="1" t="s">
        <v>32</v>
      </c>
      <c r="R1644" s="1" t="s">
        <v>81</v>
      </c>
      <c r="S1644" s="1" t="s">
        <v>2966</v>
      </c>
      <c r="V1644" s="1" t="s">
        <v>39</v>
      </c>
    </row>
    <row r="1645" spans="1:22" x14ac:dyDescent="0.2">
      <c r="A1645" s="7">
        <v>0</v>
      </c>
      <c r="B1645" s="1" t="s">
        <v>20</v>
      </c>
      <c r="D1645" s="1" t="s">
        <v>120</v>
      </c>
      <c r="G1645" s="1" t="s">
        <v>25</v>
      </c>
      <c r="I1645" s="1" t="s">
        <v>3009</v>
      </c>
      <c r="K1645" s="1" t="s">
        <v>2966</v>
      </c>
      <c r="L1645" s="1" t="s">
        <v>2966</v>
      </c>
      <c r="N1645" s="1" t="s">
        <v>32</v>
      </c>
      <c r="R1645" s="1" t="s">
        <v>81</v>
      </c>
      <c r="S1645" s="1" t="s">
        <v>2966</v>
      </c>
      <c r="V1645" s="1" t="s">
        <v>39</v>
      </c>
    </row>
    <row r="1646" spans="1:22" x14ac:dyDescent="0.2">
      <c r="A1646" s="7">
        <v>0</v>
      </c>
      <c r="B1646" s="1" t="s">
        <v>20</v>
      </c>
      <c r="D1646" s="1" t="s">
        <v>120</v>
      </c>
      <c r="G1646" s="1" t="s">
        <v>25</v>
      </c>
      <c r="I1646" s="1" t="s">
        <v>3010</v>
      </c>
      <c r="K1646" s="1" t="s">
        <v>2966</v>
      </c>
      <c r="L1646" s="1" t="s">
        <v>2966</v>
      </c>
      <c r="N1646" s="1" t="s">
        <v>32</v>
      </c>
      <c r="R1646" s="1" t="s">
        <v>81</v>
      </c>
      <c r="S1646" s="1" t="s">
        <v>2966</v>
      </c>
      <c r="V1646" s="1" t="s">
        <v>39</v>
      </c>
    </row>
    <row r="1647" spans="1:22" x14ac:dyDescent="0.2">
      <c r="A1647" s="7">
        <v>0</v>
      </c>
      <c r="B1647" s="1" t="s">
        <v>20</v>
      </c>
      <c r="D1647" s="1" t="s">
        <v>120</v>
      </c>
      <c r="G1647" s="1" t="s">
        <v>25</v>
      </c>
      <c r="I1647" s="1" t="s">
        <v>3011</v>
      </c>
      <c r="K1647" s="1" t="s">
        <v>2966</v>
      </c>
      <c r="L1647" s="1" t="s">
        <v>2966</v>
      </c>
      <c r="N1647" s="1" t="s">
        <v>32</v>
      </c>
      <c r="R1647" s="1" t="s">
        <v>81</v>
      </c>
      <c r="S1647" s="1" t="s">
        <v>2966</v>
      </c>
      <c r="V1647" s="1" t="s">
        <v>39</v>
      </c>
    </row>
    <row r="1648" spans="1:22" x14ac:dyDescent="0.2">
      <c r="A1648" s="7">
        <v>0</v>
      </c>
      <c r="B1648" s="1" t="s">
        <v>20</v>
      </c>
      <c r="D1648" s="1" t="s">
        <v>120</v>
      </c>
      <c r="G1648" s="1" t="s">
        <v>25</v>
      </c>
      <c r="I1648" s="1" t="s">
        <v>3012</v>
      </c>
      <c r="K1648" s="1" t="s">
        <v>2966</v>
      </c>
      <c r="L1648" s="1" t="s">
        <v>2966</v>
      </c>
      <c r="N1648" s="1" t="s">
        <v>32</v>
      </c>
      <c r="R1648" s="1" t="s">
        <v>81</v>
      </c>
      <c r="S1648" s="1" t="s">
        <v>2966</v>
      </c>
      <c r="V1648" s="1" t="s">
        <v>39</v>
      </c>
    </row>
    <row r="1649" spans="1:22" x14ac:dyDescent="0.2">
      <c r="A1649" s="7">
        <v>0</v>
      </c>
      <c r="B1649" s="1" t="s">
        <v>20</v>
      </c>
      <c r="D1649" s="1" t="s">
        <v>120</v>
      </c>
      <c r="G1649" s="1" t="s">
        <v>25</v>
      </c>
      <c r="I1649" s="1" t="s">
        <v>3013</v>
      </c>
      <c r="K1649" s="1" t="s">
        <v>2966</v>
      </c>
      <c r="L1649" s="1" t="s">
        <v>2966</v>
      </c>
      <c r="N1649" s="1" t="s">
        <v>32</v>
      </c>
      <c r="R1649" s="1" t="s">
        <v>81</v>
      </c>
      <c r="S1649" s="1" t="s">
        <v>2966</v>
      </c>
      <c r="V1649" s="1" t="s">
        <v>39</v>
      </c>
    </row>
    <row r="1650" spans="1:22" x14ac:dyDescent="0.2">
      <c r="A1650" s="7">
        <v>0</v>
      </c>
      <c r="B1650" s="1" t="s">
        <v>20</v>
      </c>
      <c r="D1650" s="1" t="s">
        <v>120</v>
      </c>
      <c r="G1650" s="1" t="s">
        <v>25</v>
      </c>
      <c r="I1650" s="1" t="s">
        <v>3014</v>
      </c>
      <c r="K1650" s="1" t="s">
        <v>2966</v>
      </c>
      <c r="L1650" s="1" t="s">
        <v>2966</v>
      </c>
      <c r="N1650" s="1" t="s">
        <v>32</v>
      </c>
      <c r="R1650" s="1" t="s">
        <v>81</v>
      </c>
      <c r="S1650" s="1" t="s">
        <v>2966</v>
      </c>
      <c r="V1650" s="1" t="s">
        <v>39</v>
      </c>
    </row>
    <row r="1651" spans="1:22" x14ac:dyDescent="0.2">
      <c r="A1651" s="7">
        <v>0</v>
      </c>
      <c r="B1651" s="1" t="s">
        <v>20</v>
      </c>
      <c r="D1651" s="1" t="s">
        <v>120</v>
      </c>
      <c r="G1651" s="1" t="s">
        <v>25</v>
      </c>
      <c r="I1651" s="1" t="s">
        <v>3015</v>
      </c>
      <c r="K1651" s="1" t="s">
        <v>2966</v>
      </c>
      <c r="L1651" s="1" t="s">
        <v>2966</v>
      </c>
      <c r="N1651" s="1" t="s">
        <v>32</v>
      </c>
      <c r="R1651" s="1" t="s">
        <v>81</v>
      </c>
      <c r="S1651" s="1" t="s">
        <v>2966</v>
      </c>
      <c r="V1651" s="1" t="s">
        <v>39</v>
      </c>
    </row>
    <row r="1652" spans="1:22" x14ac:dyDescent="0.2">
      <c r="A1652" s="7">
        <v>0</v>
      </c>
      <c r="B1652" s="1" t="s">
        <v>20</v>
      </c>
      <c r="D1652" s="1" t="s">
        <v>120</v>
      </c>
      <c r="G1652" s="1" t="s">
        <v>25</v>
      </c>
      <c r="I1652" s="1" t="s">
        <v>3016</v>
      </c>
      <c r="K1652" s="1" t="s">
        <v>2966</v>
      </c>
      <c r="L1652" s="1" t="s">
        <v>2966</v>
      </c>
      <c r="N1652" s="1" t="s">
        <v>32</v>
      </c>
      <c r="R1652" s="1" t="s">
        <v>81</v>
      </c>
      <c r="S1652" s="1" t="s">
        <v>2966</v>
      </c>
      <c r="V1652" s="1" t="s">
        <v>39</v>
      </c>
    </row>
    <row r="1653" spans="1:22" x14ac:dyDescent="0.2">
      <c r="A1653" s="7">
        <v>0</v>
      </c>
      <c r="B1653" s="1" t="s">
        <v>20</v>
      </c>
      <c r="D1653" s="1" t="s">
        <v>120</v>
      </c>
      <c r="G1653" s="1" t="s">
        <v>25</v>
      </c>
      <c r="I1653" s="1" t="s">
        <v>3017</v>
      </c>
      <c r="K1653" s="1" t="s">
        <v>2966</v>
      </c>
      <c r="L1653" s="1" t="s">
        <v>2966</v>
      </c>
      <c r="N1653" s="1" t="s">
        <v>32</v>
      </c>
      <c r="R1653" s="1" t="s">
        <v>81</v>
      </c>
      <c r="S1653" s="1" t="s">
        <v>2966</v>
      </c>
      <c r="V1653" s="1" t="s">
        <v>39</v>
      </c>
    </row>
    <row r="1654" spans="1:22" x14ac:dyDescent="0.2">
      <c r="A1654" s="7">
        <v>0</v>
      </c>
      <c r="B1654" s="1" t="s">
        <v>20</v>
      </c>
      <c r="D1654" s="1" t="s">
        <v>120</v>
      </c>
      <c r="G1654" s="1" t="s">
        <v>25</v>
      </c>
      <c r="I1654" s="1" t="s">
        <v>3018</v>
      </c>
      <c r="K1654" s="1" t="s">
        <v>2966</v>
      </c>
      <c r="L1654" s="1" t="s">
        <v>2966</v>
      </c>
      <c r="N1654" s="1" t="s">
        <v>32</v>
      </c>
      <c r="R1654" s="1" t="s">
        <v>81</v>
      </c>
      <c r="S1654" s="1" t="s">
        <v>2966</v>
      </c>
      <c r="V1654" s="1" t="s">
        <v>39</v>
      </c>
    </row>
    <row r="1655" spans="1:22" x14ac:dyDescent="0.2">
      <c r="A1655" s="7">
        <v>0</v>
      </c>
      <c r="B1655" s="1" t="s">
        <v>20</v>
      </c>
      <c r="D1655" s="1" t="s">
        <v>120</v>
      </c>
      <c r="G1655" s="1" t="s">
        <v>25</v>
      </c>
      <c r="I1655" s="1" t="s">
        <v>3019</v>
      </c>
      <c r="K1655" s="1" t="s">
        <v>2966</v>
      </c>
      <c r="L1655" s="1" t="s">
        <v>2966</v>
      </c>
      <c r="N1655" s="1" t="s">
        <v>32</v>
      </c>
      <c r="R1655" s="1" t="s">
        <v>81</v>
      </c>
      <c r="S1655" s="1" t="s">
        <v>2966</v>
      </c>
      <c r="V1655" s="1" t="s">
        <v>39</v>
      </c>
    </row>
    <row r="1656" spans="1:22" x14ac:dyDescent="0.2">
      <c r="A1656" s="7">
        <v>0</v>
      </c>
      <c r="B1656" s="1" t="s">
        <v>20</v>
      </c>
      <c r="D1656" s="1" t="s">
        <v>120</v>
      </c>
      <c r="G1656" s="1" t="s">
        <v>25</v>
      </c>
      <c r="I1656" s="1" t="s">
        <v>3020</v>
      </c>
      <c r="K1656" s="1" t="s">
        <v>2966</v>
      </c>
      <c r="L1656" s="1" t="s">
        <v>2966</v>
      </c>
      <c r="N1656" s="1" t="s">
        <v>32</v>
      </c>
      <c r="R1656" s="1" t="s">
        <v>81</v>
      </c>
      <c r="S1656" s="1" t="s">
        <v>2966</v>
      </c>
      <c r="V1656" s="1" t="s">
        <v>39</v>
      </c>
    </row>
    <row r="1657" spans="1:22" x14ac:dyDescent="0.2">
      <c r="A1657" s="7">
        <v>0</v>
      </c>
      <c r="B1657" s="1" t="s">
        <v>20</v>
      </c>
      <c r="D1657" s="1" t="s">
        <v>120</v>
      </c>
      <c r="G1657" s="1" t="s">
        <v>25</v>
      </c>
      <c r="I1657" s="1" t="s">
        <v>3021</v>
      </c>
      <c r="K1657" s="1" t="s">
        <v>2966</v>
      </c>
      <c r="L1657" s="1" t="s">
        <v>2966</v>
      </c>
      <c r="N1657" s="1" t="s">
        <v>32</v>
      </c>
      <c r="R1657" s="1" t="s">
        <v>81</v>
      </c>
      <c r="S1657" s="1" t="s">
        <v>2966</v>
      </c>
      <c r="V1657" s="1" t="s">
        <v>39</v>
      </c>
    </row>
    <row r="1658" spans="1:22" x14ac:dyDescent="0.2">
      <c r="A1658" s="7">
        <v>0</v>
      </c>
      <c r="B1658" s="1" t="s">
        <v>20</v>
      </c>
      <c r="D1658" s="1" t="s">
        <v>120</v>
      </c>
      <c r="G1658" s="1" t="s">
        <v>25</v>
      </c>
      <c r="I1658" s="1" t="s">
        <v>3022</v>
      </c>
      <c r="K1658" s="1" t="s">
        <v>2966</v>
      </c>
      <c r="L1658" s="1" t="s">
        <v>2966</v>
      </c>
      <c r="N1658" s="1" t="s">
        <v>32</v>
      </c>
      <c r="R1658" s="1" t="s">
        <v>81</v>
      </c>
      <c r="S1658" s="1" t="s">
        <v>2966</v>
      </c>
      <c r="V1658" s="1" t="s">
        <v>39</v>
      </c>
    </row>
    <row r="1659" spans="1:22" x14ac:dyDescent="0.2">
      <c r="A1659" s="7">
        <v>0</v>
      </c>
      <c r="B1659" s="1" t="s">
        <v>20</v>
      </c>
      <c r="D1659" s="1" t="s">
        <v>120</v>
      </c>
      <c r="G1659" s="1" t="s">
        <v>25</v>
      </c>
      <c r="I1659" s="1" t="s">
        <v>3023</v>
      </c>
      <c r="K1659" s="1" t="s">
        <v>2966</v>
      </c>
      <c r="L1659" s="1" t="s">
        <v>2966</v>
      </c>
      <c r="N1659" s="1" t="s">
        <v>32</v>
      </c>
      <c r="R1659" s="1" t="s">
        <v>81</v>
      </c>
      <c r="S1659" s="1" t="s">
        <v>2966</v>
      </c>
      <c r="V1659" s="1" t="s">
        <v>39</v>
      </c>
    </row>
    <row r="1660" spans="1:22" x14ac:dyDescent="0.2">
      <c r="A1660" s="7">
        <v>0</v>
      </c>
      <c r="B1660" s="1" t="s">
        <v>20</v>
      </c>
      <c r="D1660" s="1" t="s">
        <v>120</v>
      </c>
      <c r="G1660" s="1" t="s">
        <v>25</v>
      </c>
      <c r="I1660" s="1" t="s">
        <v>3024</v>
      </c>
      <c r="K1660" s="1" t="s">
        <v>2966</v>
      </c>
      <c r="L1660" s="1" t="s">
        <v>2966</v>
      </c>
      <c r="N1660" s="1" t="s">
        <v>32</v>
      </c>
      <c r="R1660" s="1" t="s">
        <v>81</v>
      </c>
      <c r="S1660" s="1" t="s">
        <v>2966</v>
      </c>
      <c r="V1660" s="1" t="s">
        <v>39</v>
      </c>
    </row>
    <row r="1661" spans="1:22" x14ac:dyDescent="0.2">
      <c r="A1661" s="7">
        <v>0</v>
      </c>
      <c r="B1661" s="1" t="s">
        <v>20</v>
      </c>
      <c r="D1661" s="1" t="s">
        <v>120</v>
      </c>
      <c r="G1661" s="1" t="s">
        <v>25</v>
      </c>
      <c r="I1661" s="1" t="s">
        <v>3025</v>
      </c>
      <c r="K1661" s="1" t="s">
        <v>3026</v>
      </c>
      <c r="L1661" s="1" t="s">
        <v>3026</v>
      </c>
      <c r="N1661" s="1" t="s">
        <v>1091</v>
      </c>
      <c r="R1661" s="1" t="s">
        <v>1516</v>
      </c>
      <c r="S1661" s="1" t="s">
        <v>3026</v>
      </c>
      <c r="V1661" s="1" t="s">
        <v>39</v>
      </c>
    </row>
    <row r="1662" spans="1:22" x14ac:dyDescent="0.2">
      <c r="A1662" s="7">
        <v>0</v>
      </c>
      <c r="B1662" s="1" t="s">
        <v>20</v>
      </c>
      <c r="D1662" s="1" t="s">
        <v>120</v>
      </c>
      <c r="G1662" s="1" t="s">
        <v>25</v>
      </c>
      <c r="I1662" s="1" t="s">
        <v>3027</v>
      </c>
      <c r="K1662" s="1" t="s">
        <v>3026</v>
      </c>
      <c r="L1662" s="1" t="s">
        <v>3026</v>
      </c>
      <c r="N1662" s="1" t="s">
        <v>1091</v>
      </c>
      <c r="R1662" s="1" t="s">
        <v>1516</v>
      </c>
      <c r="S1662" s="1" t="s">
        <v>3026</v>
      </c>
      <c r="V1662" s="1" t="s">
        <v>39</v>
      </c>
    </row>
    <row r="1663" spans="1:22" x14ac:dyDescent="0.2">
      <c r="A1663" s="7">
        <v>0</v>
      </c>
      <c r="B1663" s="1" t="s">
        <v>20</v>
      </c>
      <c r="D1663" s="1" t="s">
        <v>120</v>
      </c>
      <c r="G1663" s="1" t="s">
        <v>25</v>
      </c>
      <c r="I1663" s="1" t="s">
        <v>3028</v>
      </c>
      <c r="K1663" s="1" t="s">
        <v>3026</v>
      </c>
      <c r="L1663" s="1" t="s">
        <v>3026</v>
      </c>
      <c r="N1663" s="1" t="s">
        <v>1091</v>
      </c>
      <c r="R1663" s="1" t="s">
        <v>1516</v>
      </c>
      <c r="S1663" s="1" t="s">
        <v>3026</v>
      </c>
      <c r="V1663" s="1" t="s">
        <v>39</v>
      </c>
    </row>
    <row r="1664" spans="1:22" x14ac:dyDescent="0.2">
      <c r="A1664" s="7">
        <v>100</v>
      </c>
      <c r="B1664" s="1" t="s">
        <v>20</v>
      </c>
      <c r="C1664" s="1" t="s">
        <v>2201</v>
      </c>
      <c r="D1664" s="1" t="s">
        <v>43</v>
      </c>
      <c r="E1664" s="1" t="s">
        <v>2202</v>
      </c>
      <c r="F1664" s="1" t="s">
        <v>1929</v>
      </c>
      <c r="G1664" s="1" t="s">
        <v>25</v>
      </c>
      <c r="I1664" s="1" t="s">
        <v>3029</v>
      </c>
      <c r="J1664" s="1" t="s">
        <v>28</v>
      </c>
      <c r="K1664" s="1" t="s">
        <v>3026</v>
      </c>
      <c r="L1664" s="1" t="s">
        <v>3026</v>
      </c>
      <c r="M1664" s="1" t="s">
        <v>3030</v>
      </c>
      <c r="N1664" s="1" t="s">
        <v>1091</v>
      </c>
      <c r="O1664" s="1" t="s">
        <v>33</v>
      </c>
      <c r="P1664" s="1" t="s">
        <v>124</v>
      </c>
      <c r="R1664" s="1" t="s">
        <v>81</v>
      </c>
      <c r="S1664" s="1" t="s">
        <v>3026</v>
      </c>
      <c r="T1664" s="1" t="s">
        <v>2205</v>
      </c>
      <c r="U1664" s="1" t="s">
        <v>2206</v>
      </c>
      <c r="V1664" s="1" t="s">
        <v>39</v>
      </c>
    </row>
    <row r="1665" spans="1:22" x14ac:dyDescent="0.2">
      <c r="A1665" s="7">
        <v>121.75</v>
      </c>
      <c r="B1665" s="1" t="s">
        <v>20</v>
      </c>
      <c r="C1665" s="1" t="s">
        <v>21</v>
      </c>
      <c r="D1665" s="1" t="s">
        <v>120</v>
      </c>
      <c r="E1665" s="1" t="s">
        <v>23</v>
      </c>
      <c r="F1665" s="1" t="s">
        <v>3031</v>
      </c>
      <c r="G1665" s="1" t="s">
        <v>25</v>
      </c>
      <c r="I1665" s="1" t="s">
        <v>3032</v>
      </c>
      <c r="J1665" s="1" t="s">
        <v>28</v>
      </c>
      <c r="K1665" s="1" t="s">
        <v>3033</v>
      </c>
      <c r="L1665" s="1" t="s">
        <v>3033</v>
      </c>
      <c r="M1665" s="1" t="s">
        <v>3034</v>
      </c>
      <c r="N1665" s="1" t="s">
        <v>1091</v>
      </c>
      <c r="O1665" s="1" t="s">
        <v>33</v>
      </c>
      <c r="P1665" s="1" t="s">
        <v>124</v>
      </c>
      <c r="Q1665" s="1" t="s">
        <v>35</v>
      </c>
      <c r="R1665" s="1" t="s">
        <v>193</v>
      </c>
      <c r="S1665" s="1" t="s">
        <v>3033</v>
      </c>
      <c r="T1665" s="1" t="s">
        <v>37</v>
      </c>
      <c r="U1665" s="1" t="s">
        <v>38</v>
      </c>
      <c r="V1665" s="1" t="s">
        <v>39</v>
      </c>
    </row>
    <row r="1666" spans="1:22" x14ac:dyDescent="0.2">
      <c r="A1666" s="7">
        <v>100</v>
      </c>
      <c r="B1666" s="1" t="s">
        <v>20</v>
      </c>
      <c r="C1666" s="1" t="s">
        <v>1362</v>
      </c>
      <c r="D1666" s="1" t="s">
        <v>43</v>
      </c>
      <c r="E1666" s="1" t="s">
        <v>1363</v>
      </c>
      <c r="F1666" s="1" t="s">
        <v>2334</v>
      </c>
      <c r="G1666" s="1" t="s">
        <v>25</v>
      </c>
      <c r="I1666" s="1" t="s">
        <v>3035</v>
      </c>
      <c r="J1666" s="1" t="s">
        <v>28</v>
      </c>
      <c r="K1666" s="1" t="s">
        <v>3036</v>
      </c>
      <c r="L1666" s="1" t="s">
        <v>3036</v>
      </c>
      <c r="M1666" s="1" t="s">
        <v>3037</v>
      </c>
      <c r="N1666" s="1" t="s">
        <v>32</v>
      </c>
      <c r="R1666" s="1" t="s">
        <v>81</v>
      </c>
      <c r="S1666" s="1" t="s">
        <v>3036</v>
      </c>
      <c r="T1666" s="1" t="s">
        <v>1368</v>
      </c>
      <c r="U1666" s="1" t="s">
        <v>3322</v>
      </c>
      <c r="V1666" s="1" t="s">
        <v>39</v>
      </c>
    </row>
    <row r="1667" spans="1:22" x14ac:dyDescent="0.2">
      <c r="A1667" s="7">
        <v>100</v>
      </c>
      <c r="B1667" s="1" t="s">
        <v>20</v>
      </c>
      <c r="C1667" s="1" t="s">
        <v>1362</v>
      </c>
      <c r="D1667" s="1" t="s">
        <v>43</v>
      </c>
      <c r="E1667" s="1" t="s">
        <v>1363</v>
      </c>
      <c r="F1667" s="1" t="s">
        <v>2334</v>
      </c>
      <c r="G1667" s="1" t="s">
        <v>25</v>
      </c>
      <c r="I1667" s="1" t="s">
        <v>3038</v>
      </c>
      <c r="J1667" s="1" t="s">
        <v>28</v>
      </c>
      <c r="K1667" s="1" t="s">
        <v>3036</v>
      </c>
      <c r="L1667" s="1" t="s">
        <v>3036</v>
      </c>
      <c r="M1667" s="1" t="s">
        <v>3039</v>
      </c>
      <c r="N1667" s="1" t="s">
        <v>32</v>
      </c>
      <c r="R1667" s="1" t="s">
        <v>81</v>
      </c>
      <c r="S1667" s="1" t="s">
        <v>3036</v>
      </c>
      <c r="T1667" s="1" t="s">
        <v>1368</v>
      </c>
      <c r="U1667" s="1" t="s">
        <v>3322</v>
      </c>
      <c r="V1667" s="1" t="s">
        <v>39</v>
      </c>
    </row>
    <row r="1668" spans="1:22" x14ac:dyDescent="0.2">
      <c r="A1668" s="7">
        <v>100</v>
      </c>
      <c r="B1668" s="1" t="s">
        <v>20</v>
      </c>
      <c r="C1668" s="1" t="s">
        <v>1362</v>
      </c>
      <c r="D1668" s="1" t="s">
        <v>43</v>
      </c>
      <c r="E1668" s="1" t="s">
        <v>1363</v>
      </c>
      <c r="F1668" s="1" t="s">
        <v>2334</v>
      </c>
      <c r="G1668" s="1" t="s">
        <v>25</v>
      </c>
      <c r="I1668" s="1" t="s">
        <v>3040</v>
      </c>
      <c r="J1668" s="1" t="s">
        <v>28</v>
      </c>
      <c r="K1668" s="1" t="s">
        <v>3036</v>
      </c>
      <c r="L1668" s="1" t="s">
        <v>3036</v>
      </c>
      <c r="M1668" s="1" t="s">
        <v>3039</v>
      </c>
      <c r="N1668" s="1" t="s">
        <v>32</v>
      </c>
      <c r="R1668" s="1" t="s">
        <v>81</v>
      </c>
      <c r="S1668" s="1" t="s">
        <v>3036</v>
      </c>
      <c r="T1668" s="1" t="s">
        <v>1368</v>
      </c>
      <c r="U1668" s="1" t="s">
        <v>3322</v>
      </c>
      <c r="V1668" s="1" t="s">
        <v>39</v>
      </c>
    </row>
    <row r="1669" spans="1:22" x14ac:dyDescent="0.2">
      <c r="A1669" s="7">
        <v>121.75</v>
      </c>
      <c r="B1669" s="1" t="s">
        <v>20</v>
      </c>
      <c r="C1669" s="1" t="s">
        <v>21</v>
      </c>
      <c r="D1669" s="1" t="s">
        <v>120</v>
      </c>
      <c r="E1669" s="1" t="s">
        <v>23</v>
      </c>
      <c r="F1669" s="1" t="s">
        <v>3031</v>
      </c>
      <c r="G1669" s="1" t="s">
        <v>25</v>
      </c>
      <c r="I1669" s="1" t="s">
        <v>3041</v>
      </c>
      <c r="J1669" s="1" t="s">
        <v>28</v>
      </c>
      <c r="K1669" s="1" t="s">
        <v>3033</v>
      </c>
      <c r="L1669" s="1" t="s">
        <v>3033</v>
      </c>
      <c r="M1669" s="1" t="s">
        <v>3042</v>
      </c>
      <c r="N1669" s="1" t="s">
        <v>1091</v>
      </c>
      <c r="O1669" s="1" t="s">
        <v>33</v>
      </c>
      <c r="P1669" s="1" t="s">
        <v>124</v>
      </c>
      <c r="Q1669" s="1" t="s">
        <v>35</v>
      </c>
      <c r="R1669" s="1" t="s">
        <v>193</v>
      </c>
      <c r="S1669" s="1" t="s">
        <v>3033</v>
      </c>
      <c r="T1669" s="1" t="s">
        <v>37</v>
      </c>
      <c r="U1669" s="1" t="s">
        <v>38</v>
      </c>
      <c r="V1669" s="1" t="s">
        <v>39</v>
      </c>
    </row>
    <row r="1670" spans="1:22" x14ac:dyDescent="0.2">
      <c r="A1670" s="7">
        <v>0</v>
      </c>
      <c r="B1670" s="1" t="s">
        <v>20</v>
      </c>
      <c r="D1670" s="1" t="s">
        <v>120</v>
      </c>
      <c r="G1670" s="1" t="s">
        <v>25</v>
      </c>
      <c r="I1670" s="1" t="s">
        <v>3043</v>
      </c>
      <c r="K1670" s="1" t="s">
        <v>3036</v>
      </c>
      <c r="L1670" s="1" t="s">
        <v>3036</v>
      </c>
      <c r="N1670" s="1" t="s">
        <v>1091</v>
      </c>
      <c r="R1670" s="1" t="s">
        <v>1516</v>
      </c>
      <c r="S1670" s="1" t="s">
        <v>3036</v>
      </c>
      <c r="V1670" s="1" t="s">
        <v>39</v>
      </c>
    </row>
    <row r="1671" spans="1:22" x14ac:dyDescent="0.2">
      <c r="A1671" s="7">
        <v>1217.5</v>
      </c>
      <c r="B1671" s="1" t="s">
        <v>20</v>
      </c>
      <c r="C1671" s="1" t="s">
        <v>1362</v>
      </c>
      <c r="D1671" s="1" t="s">
        <v>3044</v>
      </c>
      <c r="E1671" s="1" t="s">
        <v>1363</v>
      </c>
      <c r="F1671" s="1" t="s">
        <v>2334</v>
      </c>
      <c r="G1671" s="1" t="s">
        <v>25</v>
      </c>
      <c r="I1671" s="1" t="s">
        <v>3045</v>
      </c>
      <c r="J1671" s="1" t="s">
        <v>28</v>
      </c>
      <c r="K1671" s="1" t="s">
        <v>3036</v>
      </c>
      <c r="L1671" s="1" t="s">
        <v>3036</v>
      </c>
      <c r="M1671" s="1" t="s">
        <v>3046</v>
      </c>
      <c r="N1671" s="1" t="s">
        <v>46</v>
      </c>
      <c r="R1671" s="1" t="s">
        <v>193</v>
      </c>
      <c r="S1671" s="1" t="s">
        <v>3036</v>
      </c>
      <c r="T1671" s="1" t="s">
        <v>1368</v>
      </c>
      <c r="U1671" s="1" t="s">
        <v>3322</v>
      </c>
      <c r="V1671" s="1" t="s">
        <v>39</v>
      </c>
    </row>
    <row r="1672" spans="1:22" x14ac:dyDescent="0.2">
      <c r="A1672" s="7">
        <v>135.13999999999999</v>
      </c>
      <c r="B1672" s="1" t="s">
        <v>20</v>
      </c>
      <c r="C1672" s="1" t="s">
        <v>1362</v>
      </c>
      <c r="D1672" s="1" t="s">
        <v>3047</v>
      </c>
      <c r="E1672" s="1" t="s">
        <v>1363</v>
      </c>
      <c r="F1672" s="1" t="s">
        <v>2334</v>
      </c>
      <c r="G1672" s="1" t="s">
        <v>25</v>
      </c>
      <c r="I1672" s="1" t="s">
        <v>3048</v>
      </c>
      <c r="J1672" s="1" t="s">
        <v>28</v>
      </c>
      <c r="K1672" s="1" t="s">
        <v>3036</v>
      </c>
      <c r="L1672" s="1" t="s">
        <v>3036</v>
      </c>
      <c r="M1672" s="1" t="s">
        <v>3049</v>
      </c>
      <c r="N1672" s="1" t="s">
        <v>46</v>
      </c>
      <c r="R1672" s="1" t="s">
        <v>193</v>
      </c>
      <c r="S1672" s="1" t="s">
        <v>3036</v>
      </c>
      <c r="T1672" s="1" t="s">
        <v>1368</v>
      </c>
      <c r="U1672" s="1" t="s">
        <v>3322</v>
      </c>
      <c r="V1672" s="1" t="s">
        <v>39</v>
      </c>
    </row>
    <row r="1673" spans="1:22" x14ac:dyDescent="0.2">
      <c r="A1673" s="7">
        <v>121.75</v>
      </c>
      <c r="B1673" s="1" t="s">
        <v>20</v>
      </c>
      <c r="C1673" s="1" t="s">
        <v>1362</v>
      </c>
      <c r="D1673" s="1" t="s">
        <v>68</v>
      </c>
      <c r="E1673" s="1" t="s">
        <v>1363</v>
      </c>
      <c r="F1673" s="1" t="s">
        <v>2334</v>
      </c>
      <c r="G1673" s="1" t="s">
        <v>25</v>
      </c>
      <c r="I1673" s="1" t="s">
        <v>3050</v>
      </c>
      <c r="J1673" s="1" t="s">
        <v>28</v>
      </c>
      <c r="K1673" s="1" t="s">
        <v>3036</v>
      </c>
      <c r="L1673" s="1" t="s">
        <v>3036</v>
      </c>
      <c r="M1673" s="1" t="s">
        <v>3051</v>
      </c>
      <c r="N1673" s="1" t="s">
        <v>46</v>
      </c>
      <c r="R1673" s="1" t="s">
        <v>193</v>
      </c>
      <c r="S1673" s="1" t="s">
        <v>3036</v>
      </c>
      <c r="T1673" s="1" t="s">
        <v>1368</v>
      </c>
      <c r="U1673" s="1" t="s">
        <v>3322</v>
      </c>
      <c r="V1673" s="1" t="s">
        <v>39</v>
      </c>
    </row>
    <row r="1674" spans="1:22" x14ac:dyDescent="0.2">
      <c r="A1674" s="7">
        <v>100</v>
      </c>
      <c r="B1674" s="1" t="s">
        <v>20</v>
      </c>
      <c r="C1674" s="1" t="s">
        <v>1362</v>
      </c>
      <c r="D1674" s="1" t="s">
        <v>43</v>
      </c>
      <c r="E1674" s="1" t="s">
        <v>1363</v>
      </c>
      <c r="F1674" s="1" t="s">
        <v>2334</v>
      </c>
      <c r="G1674" s="1" t="s">
        <v>25</v>
      </c>
      <c r="I1674" s="1" t="s">
        <v>3052</v>
      </c>
      <c r="J1674" s="1" t="s">
        <v>28</v>
      </c>
      <c r="K1674" s="1" t="s">
        <v>3036</v>
      </c>
      <c r="L1674" s="1" t="s">
        <v>3036</v>
      </c>
      <c r="M1674" s="1" t="s">
        <v>3053</v>
      </c>
      <c r="N1674" s="1" t="s">
        <v>32</v>
      </c>
      <c r="R1674" s="1" t="s">
        <v>81</v>
      </c>
      <c r="S1674" s="1" t="s">
        <v>3036</v>
      </c>
      <c r="T1674" s="1" t="s">
        <v>1368</v>
      </c>
      <c r="U1674" s="1" t="s">
        <v>3322</v>
      </c>
      <c r="V1674" s="1" t="s">
        <v>3054</v>
      </c>
    </row>
    <row r="1675" spans="1:22" x14ac:dyDescent="0.2">
      <c r="A1675" s="7">
        <v>800</v>
      </c>
      <c r="B1675" s="1" t="s">
        <v>20</v>
      </c>
      <c r="C1675" s="1" t="s">
        <v>1362</v>
      </c>
      <c r="D1675" s="1" t="s">
        <v>3055</v>
      </c>
      <c r="E1675" s="1" t="s">
        <v>1363</v>
      </c>
      <c r="F1675" s="1" t="s">
        <v>2334</v>
      </c>
      <c r="G1675" s="1" t="s">
        <v>25</v>
      </c>
      <c r="I1675" s="1" t="s">
        <v>3056</v>
      </c>
      <c r="J1675" s="1" t="s">
        <v>28</v>
      </c>
      <c r="K1675" s="1" t="s">
        <v>3036</v>
      </c>
      <c r="L1675" s="1" t="s">
        <v>3036</v>
      </c>
      <c r="M1675" s="1" t="s">
        <v>3057</v>
      </c>
      <c r="N1675" s="1" t="s">
        <v>46</v>
      </c>
      <c r="R1675" s="1" t="s">
        <v>193</v>
      </c>
      <c r="S1675" s="1" t="s">
        <v>3036</v>
      </c>
      <c r="T1675" s="1" t="s">
        <v>1368</v>
      </c>
      <c r="U1675" s="1" t="s">
        <v>3322</v>
      </c>
      <c r="V1675" s="1" t="s">
        <v>39</v>
      </c>
    </row>
    <row r="1676" spans="1:22" x14ac:dyDescent="0.2">
      <c r="A1676" s="7">
        <v>0</v>
      </c>
      <c r="B1676" s="1" t="s">
        <v>20</v>
      </c>
      <c r="D1676" s="1" t="s">
        <v>120</v>
      </c>
      <c r="G1676" s="1" t="s">
        <v>25</v>
      </c>
      <c r="I1676" s="1" t="s">
        <v>3058</v>
      </c>
      <c r="K1676" s="1" t="s">
        <v>3036</v>
      </c>
      <c r="L1676" s="1" t="s">
        <v>3036</v>
      </c>
      <c r="N1676" s="1" t="s">
        <v>32</v>
      </c>
      <c r="R1676" s="1" t="s">
        <v>81</v>
      </c>
      <c r="S1676" s="1" t="s">
        <v>3036</v>
      </c>
      <c r="V1676" s="1" t="s">
        <v>39</v>
      </c>
    </row>
    <row r="1677" spans="1:22" x14ac:dyDescent="0.2">
      <c r="A1677" s="7">
        <v>0</v>
      </c>
      <c r="B1677" s="1" t="s">
        <v>20</v>
      </c>
      <c r="D1677" s="1" t="s">
        <v>120</v>
      </c>
      <c r="G1677" s="1" t="s">
        <v>25</v>
      </c>
      <c r="I1677" s="1" t="s">
        <v>3059</v>
      </c>
      <c r="K1677" s="1" t="s">
        <v>3036</v>
      </c>
      <c r="L1677" s="1" t="s">
        <v>3036</v>
      </c>
      <c r="N1677" s="1" t="s">
        <v>32</v>
      </c>
      <c r="R1677" s="1" t="s">
        <v>81</v>
      </c>
      <c r="S1677" s="1" t="s">
        <v>3036</v>
      </c>
      <c r="V1677" s="1" t="s">
        <v>39</v>
      </c>
    </row>
    <row r="1678" spans="1:22" x14ac:dyDescent="0.2">
      <c r="A1678" s="7">
        <v>0</v>
      </c>
      <c r="B1678" s="1" t="s">
        <v>20</v>
      </c>
      <c r="D1678" s="1" t="s">
        <v>120</v>
      </c>
      <c r="G1678" s="1" t="s">
        <v>25</v>
      </c>
      <c r="I1678" s="1" t="s">
        <v>3060</v>
      </c>
      <c r="K1678" s="1" t="s">
        <v>3036</v>
      </c>
      <c r="L1678" s="1" t="s">
        <v>3036</v>
      </c>
      <c r="N1678" s="1" t="s">
        <v>32</v>
      </c>
      <c r="R1678" s="1" t="s">
        <v>81</v>
      </c>
      <c r="S1678" s="1" t="s">
        <v>3036</v>
      </c>
      <c r="V1678" s="1" t="s">
        <v>39</v>
      </c>
    </row>
    <row r="1679" spans="1:22" x14ac:dyDescent="0.2">
      <c r="A1679" s="7">
        <v>0</v>
      </c>
      <c r="B1679" s="1" t="s">
        <v>20</v>
      </c>
      <c r="D1679" s="1" t="s">
        <v>120</v>
      </c>
      <c r="G1679" s="1" t="s">
        <v>25</v>
      </c>
      <c r="I1679" s="1" t="s">
        <v>3061</v>
      </c>
      <c r="K1679" s="1" t="s">
        <v>3036</v>
      </c>
      <c r="L1679" s="1" t="s">
        <v>3036</v>
      </c>
      <c r="N1679" s="1" t="s">
        <v>32</v>
      </c>
      <c r="R1679" s="1" t="s">
        <v>81</v>
      </c>
      <c r="S1679" s="1" t="s">
        <v>3036</v>
      </c>
      <c r="V1679" s="1" t="s">
        <v>39</v>
      </c>
    </row>
    <row r="1680" spans="1:22" x14ac:dyDescent="0.2">
      <c r="A1680" s="7">
        <v>0</v>
      </c>
      <c r="B1680" s="1" t="s">
        <v>20</v>
      </c>
      <c r="D1680" s="1" t="s">
        <v>120</v>
      </c>
      <c r="G1680" s="1" t="s">
        <v>25</v>
      </c>
      <c r="I1680" s="1" t="s">
        <v>3062</v>
      </c>
      <c r="K1680" s="1" t="s">
        <v>3036</v>
      </c>
      <c r="L1680" s="1" t="s">
        <v>3036</v>
      </c>
      <c r="N1680" s="1" t="s">
        <v>32</v>
      </c>
      <c r="R1680" s="1" t="s">
        <v>81</v>
      </c>
      <c r="S1680" s="1" t="s">
        <v>3036</v>
      </c>
      <c r="V1680" s="1" t="s">
        <v>39</v>
      </c>
    </row>
    <row r="1681" spans="1:22" x14ac:dyDescent="0.2">
      <c r="A1681" s="7">
        <v>0</v>
      </c>
      <c r="B1681" s="1" t="s">
        <v>20</v>
      </c>
      <c r="D1681" s="1" t="s">
        <v>120</v>
      </c>
      <c r="G1681" s="1" t="s">
        <v>25</v>
      </c>
      <c r="I1681" s="1" t="s">
        <v>3063</v>
      </c>
      <c r="K1681" s="1" t="s">
        <v>3036</v>
      </c>
      <c r="L1681" s="1" t="s">
        <v>3036</v>
      </c>
      <c r="N1681" s="1" t="s">
        <v>32</v>
      </c>
      <c r="R1681" s="1" t="s">
        <v>81</v>
      </c>
      <c r="S1681" s="1" t="s">
        <v>3036</v>
      </c>
      <c r="V1681" s="1" t="s">
        <v>39</v>
      </c>
    </row>
    <row r="1682" spans="1:22" x14ac:dyDescent="0.2">
      <c r="A1682" s="7">
        <v>100</v>
      </c>
      <c r="B1682" s="1" t="s">
        <v>20</v>
      </c>
      <c r="C1682" s="1" t="s">
        <v>1362</v>
      </c>
      <c r="D1682" s="1" t="s">
        <v>43</v>
      </c>
      <c r="E1682" s="1" t="s">
        <v>1363</v>
      </c>
      <c r="F1682" s="1" t="s">
        <v>2334</v>
      </c>
      <c r="G1682" s="1" t="s">
        <v>25</v>
      </c>
      <c r="I1682" s="1" t="s">
        <v>3064</v>
      </c>
      <c r="J1682" s="1" t="s">
        <v>28</v>
      </c>
      <c r="K1682" s="1" t="s">
        <v>3036</v>
      </c>
      <c r="L1682" s="1" t="s">
        <v>3036</v>
      </c>
      <c r="M1682" s="1" t="s">
        <v>3037</v>
      </c>
      <c r="N1682" s="1" t="s">
        <v>32</v>
      </c>
      <c r="R1682" s="1" t="s">
        <v>49</v>
      </c>
      <c r="S1682" s="1" t="s">
        <v>3036</v>
      </c>
      <c r="T1682" s="1" t="s">
        <v>1368</v>
      </c>
      <c r="U1682" s="1" t="s">
        <v>3322</v>
      </c>
      <c r="V1682" s="1" t="s">
        <v>39</v>
      </c>
    </row>
    <row r="1683" spans="1:22" x14ac:dyDescent="0.2">
      <c r="A1683" s="7">
        <v>100</v>
      </c>
      <c r="B1683" s="1" t="s">
        <v>20</v>
      </c>
      <c r="C1683" s="1" t="s">
        <v>21</v>
      </c>
      <c r="D1683" s="1" t="s">
        <v>120</v>
      </c>
      <c r="G1683" s="1" t="s">
        <v>25</v>
      </c>
      <c r="I1683" s="1" t="s">
        <v>3065</v>
      </c>
      <c r="J1683" s="1" t="s">
        <v>28</v>
      </c>
      <c r="K1683" s="1" t="s">
        <v>3036</v>
      </c>
      <c r="L1683" s="1" t="s">
        <v>2334</v>
      </c>
      <c r="M1683" s="1" t="s">
        <v>3066</v>
      </c>
      <c r="N1683" s="1" t="s">
        <v>32</v>
      </c>
      <c r="O1683" s="1" t="s">
        <v>156</v>
      </c>
      <c r="P1683" s="1" t="s">
        <v>124</v>
      </c>
      <c r="R1683" s="1" t="s">
        <v>193</v>
      </c>
      <c r="S1683" s="1" t="s">
        <v>3036</v>
      </c>
      <c r="T1683" s="1" t="s">
        <v>157</v>
      </c>
      <c r="U1683" s="1" t="s">
        <v>158</v>
      </c>
      <c r="V1683" s="1" t="s">
        <v>39</v>
      </c>
    </row>
    <row r="1684" spans="1:22" x14ac:dyDescent="0.2">
      <c r="A1684" s="7">
        <v>100</v>
      </c>
      <c r="B1684" s="1" t="s">
        <v>20</v>
      </c>
      <c r="C1684" s="1" t="s">
        <v>21</v>
      </c>
      <c r="D1684" s="1" t="s">
        <v>120</v>
      </c>
      <c r="G1684" s="1" t="s">
        <v>25</v>
      </c>
      <c r="I1684" s="1" t="s">
        <v>3067</v>
      </c>
      <c r="J1684" s="1" t="s">
        <v>28</v>
      </c>
      <c r="K1684" s="1" t="s">
        <v>3036</v>
      </c>
      <c r="L1684" s="1" t="s">
        <v>2334</v>
      </c>
      <c r="M1684" s="1" t="s">
        <v>3068</v>
      </c>
      <c r="N1684" s="1" t="s">
        <v>32</v>
      </c>
      <c r="O1684" s="1" t="s">
        <v>156</v>
      </c>
      <c r="P1684" s="1" t="s">
        <v>124</v>
      </c>
      <c r="R1684" s="1" t="s">
        <v>81</v>
      </c>
      <c r="S1684" s="1" t="s">
        <v>3036</v>
      </c>
      <c r="T1684" s="1" t="s">
        <v>157</v>
      </c>
      <c r="U1684" s="1" t="s">
        <v>158</v>
      </c>
      <c r="V1684" s="1" t="s">
        <v>39</v>
      </c>
    </row>
    <row r="1685" spans="1:22" x14ac:dyDescent="0.2">
      <c r="A1685" s="7">
        <v>121750</v>
      </c>
      <c r="B1685" s="1" t="s">
        <v>20</v>
      </c>
      <c r="C1685" s="1" t="s">
        <v>1362</v>
      </c>
      <c r="D1685" s="1" t="s">
        <v>3069</v>
      </c>
      <c r="E1685" s="1" t="s">
        <v>1363</v>
      </c>
      <c r="F1685" s="1" t="s">
        <v>2334</v>
      </c>
      <c r="G1685" s="1" t="s">
        <v>25</v>
      </c>
      <c r="I1685" s="1" t="s">
        <v>3070</v>
      </c>
      <c r="J1685" s="1" t="s">
        <v>28</v>
      </c>
      <c r="K1685" s="1" t="s">
        <v>3036</v>
      </c>
      <c r="L1685" s="1" t="s">
        <v>3036</v>
      </c>
      <c r="M1685" s="1" t="s">
        <v>3071</v>
      </c>
      <c r="N1685" s="1" t="s">
        <v>46</v>
      </c>
      <c r="R1685" s="1" t="s">
        <v>193</v>
      </c>
      <c r="S1685" s="1" t="s">
        <v>3036</v>
      </c>
      <c r="T1685" s="1" t="s">
        <v>1368</v>
      </c>
      <c r="U1685" s="1" t="s">
        <v>3322</v>
      </c>
      <c r="V1685" s="1" t="s">
        <v>39</v>
      </c>
    </row>
    <row r="1686" spans="1:22" x14ac:dyDescent="0.2">
      <c r="A1686" s="7">
        <v>100</v>
      </c>
      <c r="B1686" s="1" t="s">
        <v>20</v>
      </c>
      <c r="C1686" s="1" t="s">
        <v>1362</v>
      </c>
      <c r="D1686" s="1" t="s">
        <v>43</v>
      </c>
      <c r="E1686" s="1" t="s">
        <v>1363</v>
      </c>
      <c r="F1686" s="1" t="s">
        <v>2334</v>
      </c>
      <c r="G1686" s="1" t="s">
        <v>25</v>
      </c>
      <c r="I1686" s="1" t="s">
        <v>3072</v>
      </c>
      <c r="J1686" s="1" t="s">
        <v>28</v>
      </c>
      <c r="K1686" s="1" t="s">
        <v>3036</v>
      </c>
      <c r="L1686" s="1" t="s">
        <v>3036</v>
      </c>
      <c r="M1686" s="1" t="s">
        <v>3073</v>
      </c>
      <c r="N1686" s="1" t="s">
        <v>32</v>
      </c>
      <c r="R1686" s="1" t="s">
        <v>193</v>
      </c>
      <c r="S1686" s="1" t="s">
        <v>3036</v>
      </c>
      <c r="T1686" s="1" t="s">
        <v>1368</v>
      </c>
      <c r="U1686" s="1" t="s">
        <v>3322</v>
      </c>
      <c r="V1686" s="1" t="s">
        <v>39</v>
      </c>
    </row>
    <row r="1687" spans="1:22" x14ac:dyDescent="0.2">
      <c r="A1687" s="7">
        <v>100</v>
      </c>
      <c r="B1687" s="1" t="s">
        <v>20</v>
      </c>
      <c r="C1687" s="1" t="s">
        <v>1362</v>
      </c>
      <c r="D1687" s="1" t="s">
        <v>43</v>
      </c>
      <c r="E1687" s="1" t="s">
        <v>1363</v>
      </c>
      <c r="F1687" s="1" t="s">
        <v>2334</v>
      </c>
      <c r="G1687" s="1" t="s">
        <v>25</v>
      </c>
      <c r="I1687" s="1" t="s">
        <v>3074</v>
      </c>
      <c r="J1687" s="1" t="s">
        <v>28</v>
      </c>
      <c r="K1687" s="1" t="s">
        <v>3036</v>
      </c>
      <c r="L1687" s="1" t="s">
        <v>3036</v>
      </c>
      <c r="M1687" s="1" t="s">
        <v>3075</v>
      </c>
      <c r="N1687" s="1" t="s">
        <v>32</v>
      </c>
      <c r="R1687" s="1" t="s">
        <v>81</v>
      </c>
      <c r="S1687" s="1" t="s">
        <v>3036</v>
      </c>
      <c r="T1687" s="1" t="s">
        <v>1368</v>
      </c>
      <c r="U1687" s="1" t="s">
        <v>3322</v>
      </c>
      <c r="V1687" s="1" t="s">
        <v>39</v>
      </c>
    </row>
    <row r="1688" spans="1:22" x14ac:dyDescent="0.2">
      <c r="A1688" s="7">
        <v>100</v>
      </c>
      <c r="B1688" s="1" t="s">
        <v>20</v>
      </c>
      <c r="C1688" s="1" t="s">
        <v>2201</v>
      </c>
      <c r="D1688" s="1" t="s">
        <v>43</v>
      </c>
      <c r="E1688" s="1" t="s">
        <v>2202</v>
      </c>
      <c r="F1688" s="1" t="s">
        <v>1968</v>
      </c>
      <c r="G1688" s="1" t="s">
        <v>25</v>
      </c>
      <c r="I1688" s="1" t="s">
        <v>3076</v>
      </c>
      <c r="J1688" s="1" t="s">
        <v>28</v>
      </c>
      <c r="K1688" s="1" t="s">
        <v>3036</v>
      </c>
      <c r="L1688" s="1" t="s">
        <v>2334</v>
      </c>
      <c r="M1688" s="1" t="s">
        <v>3077</v>
      </c>
      <c r="N1688" s="1" t="s">
        <v>32</v>
      </c>
      <c r="O1688" s="1" t="s">
        <v>33</v>
      </c>
      <c r="P1688" s="1" t="s">
        <v>124</v>
      </c>
      <c r="R1688" s="1" t="s">
        <v>49</v>
      </c>
      <c r="S1688" s="1" t="s">
        <v>3036</v>
      </c>
      <c r="T1688" s="1" t="s">
        <v>2205</v>
      </c>
      <c r="U1688" s="1" t="s">
        <v>2206</v>
      </c>
      <c r="V1688" s="1" t="s">
        <v>39</v>
      </c>
    </row>
    <row r="1689" spans="1:22" x14ac:dyDescent="0.2">
      <c r="A1689" s="7">
        <v>100</v>
      </c>
      <c r="B1689" s="1" t="s">
        <v>20</v>
      </c>
      <c r="C1689" s="1" t="s">
        <v>1362</v>
      </c>
      <c r="D1689" s="1" t="s">
        <v>43</v>
      </c>
      <c r="E1689" s="1" t="s">
        <v>1363</v>
      </c>
      <c r="F1689" s="1" t="s">
        <v>2334</v>
      </c>
      <c r="G1689" s="1" t="s">
        <v>25</v>
      </c>
      <c r="I1689" s="1" t="s">
        <v>3078</v>
      </c>
      <c r="J1689" s="1" t="s">
        <v>28</v>
      </c>
      <c r="K1689" s="1" t="s">
        <v>3036</v>
      </c>
      <c r="L1689" s="1" t="s">
        <v>3036</v>
      </c>
      <c r="M1689" s="1" t="s">
        <v>3079</v>
      </c>
      <c r="N1689" s="1" t="s">
        <v>32</v>
      </c>
      <c r="R1689" s="1" t="s">
        <v>49</v>
      </c>
      <c r="S1689" s="1" t="s">
        <v>3036</v>
      </c>
      <c r="T1689" s="1" t="s">
        <v>1368</v>
      </c>
      <c r="U1689" s="1" t="s">
        <v>3322</v>
      </c>
      <c r="V1689" s="1" t="s">
        <v>39</v>
      </c>
    </row>
    <row r="1690" spans="1:22" x14ac:dyDescent="0.2">
      <c r="A1690" s="7">
        <v>121.75</v>
      </c>
      <c r="B1690" s="1" t="s">
        <v>20</v>
      </c>
      <c r="C1690" s="1" t="s">
        <v>1362</v>
      </c>
      <c r="D1690" s="1" t="s">
        <v>68</v>
      </c>
      <c r="E1690" s="1" t="s">
        <v>1363</v>
      </c>
      <c r="F1690" s="1" t="s">
        <v>2334</v>
      </c>
      <c r="G1690" s="1" t="s">
        <v>25</v>
      </c>
      <c r="I1690" s="1" t="s">
        <v>3080</v>
      </c>
      <c r="J1690" s="1" t="s">
        <v>28</v>
      </c>
      <c r="K1690" s="1" t="s">
        <v>3036</v>
      </c>
      <c r="L1690" s="1" t="s">
        <v>3036</v>
      </c>
      <c r="M1690" s="1" t="s">
        <v>3081</v>
      </c>
      <c r="N1690" s="1" t="s">
        <v>46</v>
      </c>
      <c r="R1690" s="1" t="s">
        <v>193</v>
      </c>
      <c r="S1690" s="1" t="s">
        <v>3036</v>
      </c>
      <c r="T1690" s="1" t="s">
        <v>1368</v>
      </c>
      <c r="U1690" s="1" t="s">
        <v>3322</v>
      </c>
      <c r="V1690" s="1" t="s">
        <v>39</v>
      </c>
    </row>
    <row r="1691" spans="1:22" x14ac:dyDescent="0.2">
      <c r="A1691" s="7">
        <v>121.75</v>
      </c>
      <c r="B1691" s="1" t="s">
        <v>20</v>
      </c>
      <c r="C1691" s="1" t="s">
        <v>1362</v>
      </c>
      <c r="D1691" s="1" t="s">
        <v>68</v>
      </c>
      <c r="E1691" s="1" t="s">
        <v>1363</v>
      </c>
      <c r="F1691" s="1" t="s">
        <v>2334</v>
      </c>
      <c r="G1691" s="1" t="s">
        <v>25</v>
      </c>
      <c r="I1691" s="1" t="s">
        <v>3082</v>
      </c>
      <c r="J1691" s="1" t="s">
        <v>28</v>
      </c>
      <c r="K1691" s="1" t="s">
        <v>3036</v>
      </c>
      <c r="L1691" s="1" t="s">
        <v>3036</v>
      </c>
      <c r="M1691" s="1" t="s">
        <v>3083</v>
      </c>
      <c r="N1691" s="1" t="s">
        <v>46</v>
      </c>
      <c r="R1691" s="1" t="s">
        <v>193</v>
      </c>
      <c r="S1691" s="1" t="s">
        <v>3036</v>
      </c>
      <c r="T1691" s="1" t="s">
        <v>1368</v>
      </c>
      <c r="U1691" s="1" t="s">
        <v>3322</v>
      </c>
      <c r="V1691" s="1" t="s">
        <v>39</v>
      </c>
    </row>
    <row r="1692" spans="1:22" x14ac:dyDescent="0.2">
      <c r="A1692" s="7">
        <v>100</v>
      </c>
      <c r="B1692" s="1" t="s">
        <v>20</v>
      </c>
      <c r="C1692" s="1" t="s">
        <v>1362</v>
      </c>
      <c r="D1692" s="1" t="s">
        <v>43</v>
      </c>
      <c r="E1692" s="1" t="s">
        <v>1363</v>
      </c>
      <c r="F1692" s="1" t="s">
        <v>2334</v>
      </c>
      <c r="G1692" s="1" t="s">
        <v>25</v>
      </c>
      <c r="I1692" s="1" t="s">
        <v>3084</v>
      </c>
      <c r="J1692" s="1" t="s">
        <v>28</v>
      </c>
      <c r="K1692" s="1" t="s">
        <v>3036</v>
      </c>
      <c r="L1692" s="1" t="s">
        <v>3036</v>
      </c>
      <c r="M1692" s="1" t="s">
        <v>3085</v>
      </c>
      <c r="N1692" s="1" t="s">
        <v>32</v>
      </c>
      <c r="R1692" s="1" t="s">
        <v>193</v>
      </c>
      <c r="S1692" s="1" t="s">
        <v>3036</v>
      </c>
      <c r="T1692" s="1" t="s">
        <v>1368</v>
      </c>
      <c r="U1692" s="1" t="s">
        <v>3322</v>
      </c>
      <c r="V1692" s="1" t="s">
        <v>39</v>
      </c>
    </row>
    <row r="1693" spans="1:22" x14ac:dyDescent="0.2">
      <c r="A1693" s="7">
        <v>100</v>
      </c>
      <c r="B1693" s="1" t="s">
        <v>20</v>
      </c>
      <c r="C1693" s="1" t="s">
        <v>1362</v>
      </c>
      <c r="D1693" s="1" t="s">
        <v>43</v>
      </c>
      <c r="E1693" s="1" t="s">
        <v>1363</v>
      </c>
      <c r="F1693" s="1" t="s">
        <v>2334</v>
      </c>
      <c r="G1693" s="1" t="s">
        <v>25</v>
      </c>
      <c r="I1693" s="1" t="s">
        <v>3086</v>
      </c>
      <c r="J1693" s="1" t="s">
        <v>28</v>
      </c>
      <c r="K1693" s="1" t="s">
        <v>3036</v>
      </c>
      <c r="L1693" s="1" t="s">
        <v>3036</v>
      </c>
      <c r="M1693" s="1" t="s">
        <v>3087</v>
      </c>
      <c r="N1693" s="1" t="s">
        <v>32</v>
      </c>
      <c r="R1693" s="1" t="s">
        <v>193</v>
      </c>
      <c r="S1693" s="1" t="s">
        <v>3036</v>
      </c>
      <c r="T1693" s="1" t="s">
        <v>1368</v>
      </c>
      <c r="U1693" s="1" t="s">
        <v>3322</v>
      </c>
      <c r="V1693" s="1" t="s">
        <v>39</v>
      </c>
    </row>
    <row r="1694" spans="1:22" x14ac:dyDescent="0.2">
      <c r="A1694" s="7">
        <v>1000</v>
      </c>
      <c r="B1694" s="1" t="s">
        <v>20</v>
      </c>
      <c r="C1694" s="1" t="s">
        <v>1362</v>
      </c>
      <c r="D1694" s="1" t="s">
        <v>2737</v>
      </c>
      <c r="E1694" s="1" t="s">
        <v>1363</v>
      </c>
      <c r="F1694" s="1" t="s">
        <v>2334</v>
      </c>
      <c r="G1694" s="1" t="s">
        <v>25</v>
      </c>
      <c r="I1694" s="1" t="s">
        <v>3088</v>
      </c>
      <c r="J1694" s="1" t="s">
        <v>28</v>
      </c>
      <c r="K1694" s="1" t="s">
        <v>3036</v>
      </c>
      <c r="L1694" s="1" t="s">
        <v>3036</v>
      </c>
      <c r="M1694" s="1" t="s">
        <v>3089</v>
      </c>
      <c r="N1694" s="1" t="s">
        <v>32</v>
      </c>
      <c r="R1694" s="1" t="s">
        <v>36</v>
      </c>
      <c r="S1694" s="1" t="s">
        <v>3036</v>
      </c>
      <c r="T1694" s="1" t="s">
        <v>1368</v>
      </c>
      <c r="U1694" s="1" t="s">
        <v>3322</v>
      </c>
      <c r="V1694" s="1" t="s">
        <v>39</v>
      </c>
    </row>
    <row r="1695" spans="1:22" x14ac:dyDescent="0.2">
      <c r="A1695" s="7">
        <v>100</v>
      </c>
      <c r="B1695" s="1" t="s">
        <v>20</v>
      </c>
      <c r="C1695" s="1" t="s">
        <v>1362</v>
      </c>
      <c r="D1695" s="1" t="s">
        <v>43</v>
      </c>
      <c r="E1695" s="1" t="s">
        <v>1363</v>
      </c>
      <c r="F1695" s="1" t="s">
        <v>2373</v>
      </c>
      <c r="G1695" s="1" t="s">
        <v>25</v>
      </c>
      <c r="I1695" s="1" t="s">
        <v>3090</v>
      </c>
      <c r="J1695" s="1" t="s">
        <v>28</v>
      </c>
      <c r="K1695" s="1" t="s">
        <v>3091</v>
      </c>
      <c r="L1695" s="1" t="s">
        <v>3091</v>
      </c>
      <c r="M1695" s="1" t="s">
        <v>3092</v>
      </c>
      <c r="N1695" s="1" t="s">
        <v>32</v>
      </c>
      <c r="R1695" s="1" t="s">
        <v>193</v>
      </c>
      <c r="S1695" s="1" t="s">
        <v>3091</v>
      </c>
      <c r="T1695" s="1" t="s">
        <v>1368</v>
      </c>
      <c r="U1695" s="1" t="s">
        <v>3322</v>
      </c>
      <c r="V1695" s="1" t="s">
        <v>39</v>
      </c>
    </row>
    <row r="1696" spans="1:22" x14ac:dyDescent="0.2">
      <c r="A1696" s="7">
        <v>-100</v>
      </c>
      <c r="B1696" s="1" t="s">
        <v>20</v>
      </c>
      <c r="C1696" s="1" t="s">
        <v>1362</v>
      </c>
      <c r="D1696" s="1" t="s">
        <v>1695</v>
      </c>
      <c r="E1696" s="1" t="s">
        <v>1363</v>
      </c>
      <c r="F1696" s="1" t="s">
        <v>2373</v>
      </c>
      <c r="G1696" s="1" t="s">
        <v>25</v>
      </c>
      <c r="I1696" s="1" t="s">
        <v>3093</v>
      </c>
      <c r="J1696" s="1" t="s">
        <v>28</v>
      </c>
      <c r="K1696" s="1" t="s">
        <v>3091</v>
      </c>
      <c r="L1696" s="1" t="s">
        <v>3091</v>
      </c>
      <c r="M1696" s="1" t="s">
        <v>3094</v>
      </c>
      <c r="N1696" s="1" t="s">
        <v>32</v>
      </c>
      <c r="R1696" s="1" t="s">
        <v>193</v>
      </c>
      <c r="S1696" s="1" t="s">
        <v>3091</v>
      </c>
      <c r="T1696" s="1" t="s">
        <v>1368</v>
      </c>
      <c r="U1696" s="1" t="s">
        <v>3322</v>
      </c>
      <c r="V1696" s="1" t="s">
        <v>39</v>
      </c>
    </row>
    <row r="1697" spans="1:22" x14ac:dyDescent="0.2">
      <c r="A1697" s="7">
        <v>100</v>
      </c>
      <c r="B1697" s="1" t="s">
        <v>20</v>
      </c>
      <c r="C1697" s="1" t="s">
        <v>1362</v>
      </c>
      <c r="D1697" s="1" t="s">
        <v>43</v>
      </c>
      <c r="E1697" s="1" t="s">
        <v>1363</v>
      </c>
      <c r="F1697" s="1" t="s">
        <v>2373</v>
      </c>
      <c r="G1697" s="1" t="s">
        <v>25</v>
      </c>
      <c r="I1697" s="1" t="s">
        <v>3095</v>
      </c>
      <c r="J1697" s="1" t="s">
        <v>28</v>
      </c>
      <c r="K1697" s="1" t="s">
        <v>3091</v>
      </c>
      <c r="L1697" s="1" t="s">
        <v>3091</v>
      </c>
      <c r="M1697" s="1" t="s">
        <v>3096</v>
      </c>
      <c r="N1697" s="1" t="s">
        <v>32</v>
      </c>
      <c r="R1697" s="1" t="s">
        <v>193</v>
      </c>
      <c r="S1697" s="1" t="s">
        <v>3091</v>
      </c>
      <c r="T1697" s="1" t="s">
        <v>1368</v>
      </c>
      <c r="U1697" s="1" t="s">
        <v>3322</v>
      </c>
      <c r="V1697" s="1" t="s">
        <v>39</v>
      </c>
    </row>
    <row r="1698" spans="1:22" x14ac:dyDescent="0.2">
      <c r="A1698" s="7">
        <v>100</v>
      </c>
      <c r="B1698" s="1" t="s">
        <v>20</v>
      </c>
      <c r="C1698" s="1" t="s">
        <v>2201</v>
      </c>
      <c r="D1698" s="1" t="s">
        <v>43</v>
      </c>
      <c r="E1698" s="1" t="s">
        <v>2202</v>
      </c>
      <c r="F1698" s="1" t="s">
        <v>1980</v>
      </c>
      <c r="G1698" s="1" t="s">
        <v>25</v>
      </c>
      <c r="I1698" s="1" t="s">
        <v>3097</v>
      </c>
      <c r="J1698" s="1" t="s">
        <v>28</v>
      </c>
      <c r="K1698" s="1" t="s">
        <v>3091</v>
      </c>
      <c r="L1698" s="1" t="s">
        <v>2373</v>
      </c>
      <c r="M1698" s="1" t="s">
        <v>3098</v>
      </c>
      <c r="N1698" s="1" t="s">
        <v>32</v>
      </c>
      <c r="O1698" s="1" t="s">
        <v>33</v>
      </c>
      <c r="P1698" s="1" t="s">
        <v>124</v>
      </c>
      <c r="R1698" s="1" t="s">
        <v>193</v>
      </c>
      <c r="S1698" s="1" t="s">
        <v>3091</v>
      </c>
      <c r="T1698" s="1" t="s">
        <v>2205</v>
      </c>
      <c r="U1698" s="1" t="s">
        <v>2206</v>
      </c>
      <c r="V1698" s="1" t="s">
        <v>39</v>
      </c>
    </row>
    <row r="1699" spans="1:22" x14ac:dyDescent="0.2">
      <c r="A1699" s="7">
        <v>100</v>
      </c>
      <c r="B1699" s="1" t="s">
        <v>20</v>
      </c>
      <c r="C1699" s="1" t="s">
        <v>2201</v>
      </c>
      <c r="D1699" s="1" t="s">
        <v>43</v>
      </c>
      <c r="E1699" s="1" t="s">
        <v>2202</v>
      </c>
      <c r="F1699" s="1" t="s">
        <v>1980</v>
      </c>
      <c r="G1699" s="1" t="s">
        <v>25</v>
      </c>
      <c r="I1699" s="1" t="s">
        <v>3099</v>
      </c>
      <c r="J1699" s="1" t="s">
        <v>28</v>
      </c>
      <c r="K1699" s="1" t="s">
        <v>3091</v>
      </c>
      <c r="L1699" s="1" t="s">
        <v>2373</v>
      </c>
      <c r="M1699" s="1" t="s">
        <v>3100</v>
      </c>
      <c r="N1699" s="1" t="s">
        <v>32</v>
      </c>
      <c r="O1699" s="1" t="s">
        <v>33</v>
      </c>
      <c r="P1699" s="1" t="s">
        <v>124</v>
      </c>
      <c r="R1699" s="1" t="s">
        <v>1045</v>
      </c>
      <c r="S1699" s="1" t="s">
        <v>3091</v>
      </c>
      <c r="T1699" s="1" t="s">
        <v>2205</v>
      </c>
      <c r="U1699" s="1" t="s">
        <v>2206</v>
      </c>
      <c r="V1699" s="1" t="s">
        <v>39</v>
      </c>
    </row>
    <row r="1700" spans="1:22" x14ac:dyDescent="0.2">
      <c r="A1700" s="7">
        <v>100</v>
      </c>
      <c r="B1700" s="1" t="s">
        <v>20</v>
      </c>
      <c r="C1700" s="1" t="s">
        <v>1362</v>
      </c>
      <c r="D1700" s="1" t="s">
        <v>43</v>
      </c>
      <c r="E1700" s="1" t="s">
        <v>1363</v>
      </c>
      <c r="F1700" s="1" t="s">
        <v>2373</v>
      </c>
      <c r="G1700" s="1" t="s">
        <v>25</v>
      </c>
      <c r="I1700" s="1" t="s">
        <v>3101</v>
      </c>
      <c r="J1700" s="1" t="s">
        <v>28</v>
      </c>
      <c r="K1700" s="1" t="s">
        <v>3091</v>
      </c>
      <c r="L1700" s="1" t="s">
        <v>3091</v>
      </c>
      <c r="M1700" s="1" t="s">
        <v>3102</v>
      </c>
      <c r="N1700" s="1" t="s">
        <v>32</v>
      </c>
      <c r="R1700" s="1" t="s">
        <v>81</v>
      </c>
      <c r="S1700" s="1" t="s">
        <v>3091</v>
      </c>
      <c r="T1700" s="1" t="s">
        <v>1368</v>
      </c>
      <c r="U1700" s="1" t="s">
        <v>3322</v>
      </c>
      <c r="V1700" s="1" t="s">
        <v>39</v>
      </c>
    </row>
    <row r="1701" spans="1:22" x14ac:dyDescent="0.2">
      <c r="A1701" s="7">
        <v>12175</v>
      </c>
      <c r="B1701" s="1" t="s">
        <v>20</v>
      </c>
      <c r="C1701" s="1" t="s">
        <v>1362</v>
      </c>
      <c r="D1701" s="1" t="s">
        <v>95</v>
      </c>
      <c r="E1701" s="1" t="s">
        <v>1363</v>
      </c>
      <c r="F1701" s="1" t="s">
        <v>2373</v>
      </c>
      <c r="G1701" s="1" t="s">
        <v>25</v>
      </c>
      <c r="I1701" s="1" t="s">
        <v>3103</v>
      </c>
      <c r="J1701" s="1" t="s">
        <v>28</v>
      </c>
      <c r="K1701" s="1" t="s">
        <v>3091</v>
      </c>
      <c r="L1701" s="1" t="s">
        <v>3091</v>
      </c>
      <c r="M1701" s="1" t="s">
        <v>3104</v>
      </c>
      <c r="N1701" s="1" t="s">
        <v>46</v>
      </c>
      <c r="R1701" s="1" t="s">
        <v>81</v>
      </c>
      <c r="S1701" s="1" t="s">
        <v>3091</v>
      </c>
      <c r="T1701" s="1" t="s">
        <v>1368</v>
      </c>
      <c r="U1701" s="1" t="s">
        <v>3322</v>
      </c>
      <c r="V1701" s="1" t="s">
        <v>39</v>
      </c>
    </row>
    <row r="1702" spans="1:22" x14ac:dyDescent="0.2">
      <c r="A1702" s="7">
        <v>121.75</v>
      </c>
      <c r="B1702" s="1" t="s">
        <v>20</v>
      </c>
      <c r="C1702" s="1" t="s">
        <v>1362</v>
      </c>
      <c r="D1702" s="1" t="s">
        <v>68</v>
      </c>
      <c r="E1702" s="1" t="s">
        <v>1363</v>
      </c>
      <c r="F1702" s="1" t="s">
        <v>2373</v>
      </c>
      <c r="G1702" s="1" t="s">
        <v>25</v>
      </c>
      <c r="I1702" s="1" t="s">
        <v>3105</v>
      </c>
      <c r="J1702" s="1" t="s">
        <v>28</v>
      </c>
      <c r="K1702" s="1" t="s">
        <v>3091</v>
      </c>
      <c r="L1702" s="1" t="s">
        <v>3091</v>
      </c>
      <c r="M1702" s="1" t="s">
        <v>3106</v>
      </c>
      <c r="N1702" s="1" t="s">
        <v>46</v>
      </c>
      <c r="R1702" s="1" t="s">
        <v>49</v>
      </c>
      <c r="S1702" s="1" t="s">
        <v>3091</v>
      </c>
      <c r="T1702" s="1" t="s">
        <v>1368</v>
      </c>
      <c r="U1702" s="1" t="s">
        <v>3322</v>
      </c>
      <c r="V1702" s="1" t="s">
        <v>39</v>
      </c>
    </row>
    <row r="1703" spans="1:22" x14ac:dyDescent="0.2">
      <c r="A1703" s="7">
        <v>100</v>
      </c>
      <c r="B1703" s="1" t="s">
        <v>20</v>
      </c>
      <c r="C1703" s="1" t="s">
        <v>1362</v>
      </c>
      <c r="D1703" s="1" t="s">
        <v>43</v>
      </c>
      <c r="E1703" s="1" t="s">
        <v>1363</v>
      </c>
      <c r="F1703" s="1" t="s">
        <v>2373</v>
      </c>
      <c r="G1703" s="1" t="s">
        <v>25</v>
      </c>
      <c r="I1703" s="1" t="s">
        <v>3107</v>
      </c>
      <c r="J1703" s="1" t="s">
        <v>28</v>
      </c>
      <c r="K1703" s="1" t="s">
        <v>3091</v>
      </c>
      <c r="L1703" s="1" t="s">
        <v>3091</v>
      </c>
      <c r="M1703" s="1" t="s">
        <v>3108</v>
      </c>
      <c r="N1703" s="1" t="s">
        <v>32</v>
      </c>
      <c r="R1703" s="1" t="s">
        <v>193</v>
      </c>
      <c r="S1703" s="1" t="s">
        <v>3091</v>
      </c>
      <c r="T1703" s="1" t="s">
        <v>1368</v>
      </c>
      <c r="U1703" s="1" t="s">
        <v>3322</v>
      </c>
      <c r="V1703" s="1" t="s">
        <v>39</v>
      </c>
    </row>
    <row r="1704" spans="1:22" x14ac:dyDescent="0.2">
      <c r="A1704" s="7">
        <v>0</v>
      </c>
      <c r="B1704" s="1" t="s">
        <v>20</v>
      </c>
      <c r="D1704" s="1" t="s">
        <v>120</v>
      </c>
      <c r="G1704" s="1" t="s">
        <v>25</v>
      </c>
      <c r="I1704" s="1" t="s">
        <v>3109</v>
      </c>
      <c r="K1704" s="1" t="s">
        <v>3091</v>
      </c>
      <c r="L1704" s="1" t="s">
        <v>3091</v>
      </c>
      <c r="N1704" s="1" t="s">
        <v>32</v>
      </c>
      <c r="R1704" s="1" t="s">
        <v>81</v>
      </c>
      <c r="S1704" s="1" t="s">
        <v>3091</v>
      </c>
      <c r="V1704" s="1" t="s">
        <v>39</v>
      </c>
    </row>
    <row r="1705" spans="1:22" x14ac:dyDescent="0.2">
      <c r="A1705" s="7">
        <v>100</v>
      </c>
      <c r="B1705" s="1" t="s">
        <v>20</v>
      </c>
      <c r="C1705" s="1" t="s">
        <v>1362</v>
      </c>
      <c r="D1705" s="1" t="s">
        <v>43</v>
      </c>
      <c r="E1705" s="1" t="s">
        <v>1363</v>
      </c>
      <c r="F1705" s="1" t="s">
        <v>2373</v>
      </c>
      <c r="G1705" s="1" t="s">
        <v>25</v>
      </c>
      <c r="I1705" s="1" t="s">
        <v>3110</v>
      </c>
      <c r="J1705" s="1" t="s">
        <v>28</v>
      </c>
      <c r="K1705" s="1" t="s">
        <v>3091</v>
      </c>
      <c r="L1705" s="1" t="s">
        <v>3091</v>
      </c>
      <c r="M1705" s="1" t="s">
        <v>3111</v>
      </c>
      <c r="N1705" s="1" t="s">
        <v>32</v>
      </c>
      <c r="R1705" s="1" t="s">
        <v>81</v>
      </c>
      <c r="S1705" s="1" t="s">
        <v>3091</v>
      </c>
      <c r="T1705" s="1" t="s">
        <v>1368</v>
      </c>
      <c r="U1705" s="1" t="s">
        <v>3322</v>
      </c>
      <c r="V1705" s="1" t="s">
        <v>39</v>
      </c>
    </row>
    <row r="1706" spans="1:22" x14ac:dyDescent="0.2">
      <c r="A1706" s="7">
        <v>0</v>
      </c>
      <c r="B1706" s="1" t="s">
        <v>20</v>
      </c>
      <c r="D1706" s="1" t="s">
        <v>120</v>
      </c>
      <c r="G1706" s="1" t="s">
        <v>25</v>
      </c>
      <c r="I1706" s="1" t="s">
        <v>3112</v>
      </c>
      <c r="K1706" s="1" t="s">
        <v>3091</v>
      </c>
      <c r="L1706" s="1" t="s">
        <v>3091</v>
      </c>
      <c r="N1706" s="1" t="s">
        <v>32</v>
      </c>
      <c r="R1706" s="1" t="s">
        <v>81</v>
      </c>
      <c r="S1706" s="1" t="s">
        <v>3091</v>
      </c>
      <c r="V1706" s="1" t="s">
        <v>39</v>
      </c>
    </row>
    <row r="1707" spans="1:22" x14ac:dyDescent="0.2">
      <c r="A1707" s="7">
        <v>100</v>
      </c>
      <c r="B1707" s="1" t="s">
        <v>20</v>
      </c>
      <c r="C1707" s="1" t="s">
        <v>1362</v>
      </c>
      <c r="D1707" s="1" t="s">
        <v>43</v>
      </c>
      <c r="E1707" s="1" t="s">
        <v>1363</v>
      </c>
      <c r="F1707" s="1" t="s">
        <v>2373</v>
      </c>
      <c r="G1707" s="1" t="s">
        <v>25</v>
      </c>
      <c r="I1707" s="1" t="s">
        <v>3113</v>
      </c>
      <c r="J1707" s="1" t="s">
        <v>28</v>
      </c>
      <c r="K1707" s="1" t="s">
        <v>3091</v>
      </c>
      <c r="L1707" s="1" t="s">
        <v>3091</v>
      </c>
      <c r="M1707" s="1" t="s">
        <v>2980</v>
      </c>
      <c r="N1707" s="1" t="s">
        <v>1091</v>
      </c>
      <c r="R1707" s="1" t="s">
        <v>193</v>
      </c>
      <c r="S1707" s="1" t="s">
        <v>3091</v>
      </c>
      <c r="T1707" s="1" t="s">
        <v>1368</v>
      </c>
      <c r="U1707" s="1" t="s">
        <v>3322</v>
      </c>
      <c r="V1707" s="1" t="s">
        <v>39</v>
      </c>
    </row>
    <row r="1708" spans="1:22" x14ac:dyDescent="0.2">
      <c r="A1708" s="7">
        <v>121.75</v>
      </c>
      <c r="B1708" s="1" t="s">
        <v>20</v>
      </c>
      <c r="C1708" s="1" t="s">
        <v>21</v>
      </c>
      <c r="D1708" s="1" t="s">
        <v>120</v>
      </c>
      <c r="E1708" s="1" t="s">
        <v>23</v>
      </c>
      <c r="F1708" s="1" t="s">
        <v>2814</v>
      </c>
      <c r="G1708" s="1" t="s">
        <v>25</v>
      </c>
      <c r="I1708" s="1" t="s">
        <v>3114</v>
      </c>
      <c r="J1708" s="1" t="s">
        <v>28</v>
      </c>
      <c r="K1708" s="1" t="s">
        <v>3091</v>
      </c>
      <c r="L1708" s="1" t="s">
        <v>3091</v>
      </c>
      <c r="M1708" s="1" t="s">
        <v>3115</v>
      </c>
      <c r="N1708" s="1" t="s">
        <v>1091</v>
      </c>
      <c r="O1708" s="1" t="s">
        <v>33</v>
      </c>
      <c r="P1708" s="1" t="s">
        <v>124</v>
      </c>
      <c r="Q1708" s="1" t="s">
        <v>35</v>
      </c>
      <c r="R1708" s="1" t="s">
        <v>193</v>
      </c>
      <c r="S1708" s="1" t="s">
        <v>3091</v>
      </c>
      <c r="T1708" s="1" t="s">
        <v>37</v>
      </c>
      <c r="U1708" s="1" t="s">
        <v>38</v>
      </c>
      <c r="V1708" s="1" t="s">
        <v>39</v>
      </c>
    </row>
    <row r="1709" spans="1:22" x14ac:dyDescent="0.2">
      <c r="A1709" s="7">
        <v>0</v>
      </c>
      <c r="B1709" s="1" t="s">
        <v>20</v>
      </c>
      <c r="C1709" s="1" t="s">
        <v>21</v>
      </c>
      <c r="D1709" s="1" t="s">
        <v>120</v>
      </c>
      <c r="E1709" s="1" t="s">
        <v>23</v>
      </c>
      <c r="F1709" s="1" t="s">
        <v>2966</v>
      </c>
      <c r="G1709" s="1" t="s">
        <v>25</v>
      </c>
      <c r="I1709" s="1" t="s">
        <v>3116</v>
      </c>
      <c r="J1709" s="1" t="s">
        <v>28</v>
      </c>
      <c r="K1709" s="1" t="s">
        <v>3117</v>
      </c>
      <c r="L1709" s="1" t="s">
        <v>2673</v>
      </c>
      <c r="M1709" s="1" t="s">
        <v>3102</v>
      </c>
      <c r="N1709" s="1" t="s">
        <v>32</v>
      </c>
      <c r="O1709" s="1" t="s">
        <v>33</v>
      </c>
      <c r="P1709" s="1" t="s">
        <v>124</v>
      </c>
      <c r="R1709" s="1" t="s">
        <v>81</v>
      </c>
      <c r="S1709" s="1" t="s">
        <v>3117</v>
      </c>
      <c r="T1709" s="1" t="s">
        <v>37</v>
      </c>
      <c r="U1709" s="1" t="s">
        <v>38</v>
      </c>
      <c r="V1709" s="1" t="s">
        <v>39</v>
      </c>
    </row>
    <row r="1710" spans="1:22" x14ac:dyDescent="0.2">
      <c r="A1710" s="7">
        <v>100</v>
      </c>
      <c r="B1710" s="1" t="s">
        <v>20</v>
      </c>
      <c r="C1710" s="1" t="s">
        <v>1362</v>
      </c>
      <c r="D1710" s="1" t="s">
        <v>120</v>
      </c>
      <c r="E1710" s="1" t="s">
        <v>1363</v>
      </c>
      <c r="F1710" s="1" t="s">
        <v>2527</v>
      </c>
      <c r="G1710" s="1" t="s">
        <v>25</v>
      </c>
      <c r="I1710" s="1" t="s">
        <v>3118</v>
      </c>
      <c r="K1710" s="1" t="s">
        <v>3119</v>
      </c>
      <c r="L1710" s="1" t="s">
        <v>3119</v>
      </c>
      <c r="M1710" s="1" t="s">
        <v>3120</v>
      </c>
      <c r="N1710" s="1" t="s">
        <v>1091</v>
      </c>
      <c r="R1710" s="1" t="s">
        <v>81</v>
      </c>
      <c r="S1710" s="1" t="s">
        <v>3119</v>
      </c>
      <c r="T1710" s="1" t="s">
        <v>1368</v>
      </c>
      <c r="U1710" s="1" t="s">
        <v>3322</v>
      </c>
      <c r="V1710" s="1" t="s">
        <v>39</v>
      </c>
    </row>
    <row r="1711" spans="1:22" x14ac:dyDescent="0.2">
      <c r="A1711" s="7">
        <v>0</v>
      </c>
      <c r="B1711" s="1" t="s">
        <v>20</v>
      </c>
      <c r="C1711" s="1" t="s">
        <v>1362</v>
      </c>
      <c r="D1711" s="1" t="s">
        <v>120</v>
      </c>
      <c r="E1711" s="1" t="s">
        <v>1363</v>
      </c>
      <c r="F1711" s="1" t="s">
        <v>2527</v>
      </c>
      <c r="G1711" s="1" t="s">
        <v>25</v>
      </c>
      <c r="I1711" s="1" t="s">
        <v>3121</v>
      </c>
      <c r="K1711" s="1" t="s">
        <v>3119</v>
      </c>
      <c r="L1711" s="1" t="s">
        <v>3119</v>
      </c>
      <c r="N1711" s="1" t="s">
        <v>1091</v>
      </c>
      <c r="R1711" s="1" t="s">
        <v>81</v>
      </c>
      <c r="S1711" s="1" t="s">
        <v>3119</v>
      </c>
      <c r="T1711" s="1" t="s">
        <v>1368</v>
      </c>
      <c r="U1711" s="1" t="s">
        <v>3322</v>
      </c>
      <c r="V1711" s="1" t="s">
        <v>39</v>
      </c>
    </row>
    <row r="1712" spans="1:22" x14ac:dyDescent="0.2">
      <c r="A1712" s="7">
        <v>100</v>
      </c>
      <c r="B1712" s="1" t="s">
        <v>20</v>
      </c>
      <c r="D1712" s="1" t="s">
        <v>1752</v>
      </c>
      <c r="E1712" s="1" t="s">
        <v>2028</v>
      </c>
      <c r="F1712" s="1" t="s">
        <v>3091</v>
      </c>
      <c r="G1712" s="1" t="s">
        <v>25</v>
      </c>
      <c r="I1712" s="1" t="s">
        <v>3122</v>
      </c>
      <c r="J1712" s="1" t="s">
        <v>28</v>
      </c>
      <c r="K1712" s="1" t="s">
        <v>3123</v>
      </c>
      <c r="L1712" s="1" t="s">
        <v>2616</v>
      </c>
      <c r="M1712" s="1" t="s">
        <v>3124</v>
      </c>
      <c r="N1712" s="1" t="s">
        <v>32</v>
      </c>
      <c r="O1712" s="1" t="s">
        <v>33</v>
      </c>
      <c r="P1712" s="1" t="s">
        <v>124</v>
      </c>
      <c r="R1712" s="1" t="s">
        <v>81</v>
      </c>
      <c r="S1712" s="1" t="s">
        <v>3123</v>
      </c>
      <c r="T1712" s="1" t="s">
        <v>2031</v>
      </c>
      <c r="U1712" s="1" t="s">
        <v>2032</v>
      </c>
      <c r="V1712" s="1" t="s">
        <v>39</v>
      </c>
    </row>
    <row r="1713" spans="1:22" x14ac:dyDescent="0.2">
      <c r="A1713" s="7">
        <v>0</v>
      </c>
      <c r="B1713" s="1" t="s">
        <v>20</v>
      </c>
      <c r="C1713" s="1" t="s">
        <v>2201</v>
      </c>
      <c r="D1713" s="1" t="s">
        <v>120</v>
      </c>
      <c r="E1713" s="1" t="s">
        <v>2202</v>
      </c>
      <c r="F1713" s="1" t="s">
        <v>2017</v>
      </c>
      <c r="G1713" s="1" t="s">
        <v>25</v>
      </c>
      <c r="I1713" s="1" t="s">
        <v>3125</v>
      </c>
      <c r="K1713" s="1" t="s">
        <v>3123</v>
      </c>
      <c r="L1713" s="1" t="s">
        <v>2616</v>
      </c>
      <c r="M1713" s="1" t="s">
        <v>3126</v>
      </c>
      <c r="N1713" s="1" t="s">
        <v>32</v>
      </c>
      <c r="O1713" s="1" t="s">
        <v>33</v>
      </c>
      <c r="P1713" s="1" t="s">
        <v>124</v>
      </c>
      <c r="R1713" s="1" t="s">
        <v>81</v>
      </c>
      <c r="S1713" s="1" t="s">
        <v>3123</v>
      </c>
      <c r="T1713" s="1" t="s">
        <v>2205</v>
      </c>
      <c r="U1713" s="1" t="s">
        <v>2206</v>
      </c>
      <c r="V1713" s="1" t="s">
        <v>39</v>
      </c>
    </row>
    <row r="1714" spans="1:22" x14ac:dyDescent="0.2">
      <c r="A1714" s="7">
        <v>100</v>
      </c>
      <c r="B1714" s="1" t="s">
        <v>20</v>
      </c>
      <c r="C1714" s="1" t="s">
        <v>1362</v>
      </c>
      <c r="D1714" s="1" t="s">
        <v>43</v>
      </c>
      <c r="E1714" s="1" t="s">
        <v>1363</v>
      </c>
      <c r="F1714" s="1" t="s">
        <v>2616</v>
      </c>
      <c r="G1714" s="1" t="s">
        <v>25</v>
      </c>
      <c r="I1714" s="1" t="s">
        <v>3127</v>
      </c>
      <c r="J1714" s="1" t="s">
        <v>28</v>
      </c>
      <c r="K1714" s="1" t="s">
        <v>3123</v>
      </c>
      <c r="L1714" s="1" t="s">
        <v>3123</v>
      </c>
      <c r="M1714" s="1" t="s">
        <v>3128</v>
      </c>
      <c r="N1714" s="1" t="s">
        <v>32</v>
      </c>
      <c r="R1714" s="1" t="s">
        <v>193</v>
      </c>
      <c r="S1714" s="1" t="s">
        <v>3123</v>
      </c>
      <c r="T1714" s="1" t="s">
        <v>1368</v>
      </c>
      <c r="U1714" s="1" t="s">
        <v>3322</v>
      </c>
      <c r="V1714" s="1" t="s">
        <v>39</v>
      </c>
    </row>
    <row r="1715" spans="1:22" x14ac:dyDescent="0.2">
      <c r="A1715" s="7">
        <v>100</v>
      </c>
      <c r="B1715" s="1" t="s">
        <v>20</v>
      </c>
      <c r="C1715" s="1" t="s">
        <v>1362</v>
      </c>
      <c r="D1715" s="1" t="s">
        <v>43</v>
      </c>
      <c r="E1715" s="1" t="s">
        <v>1363</v>
      </c>
      <c r="F1715" s="1" t="s">
        <v>2616</v>
      </c>
      <c r="G1715" s="1" t="s">
        <v>25</v>
      </c>
      <c r="I1715" s="1" t="s">
        <v>3129</v>
      </c>
      <c r="J1715" s="1" t="s">
        <v>28</v>
      </c>
      <c r="K1715" s="1" t="s">
        <v>3123</v>
      </c>
      <c r="L1715" s="1" t="s">
        <v>3123</v>
      </c>
      <c r="M1715" s="1" t="s">
        <v>3130</v>
      </c>
      <c r="N1715" s="1" t="s">
        <v>32</v>
      </c>
      <c r="R1715" s="1" t="s">
        <v>1045</v>
      </c>
      <c r="S1715" s="1" t="s">
        <v>3123</v>
      </c>
      <c r="T1715" s="1" t="s">
        <v>1368</v>
      </c>
      <c r="U1715" s="1" t="s">
        <v>3322</v>
      </c>
      <c r="V1715" s="1" t="s">
        <v>39</v>
      </c>
    </row>
    <row r="1716" spans="1:22" x14ac:dyDescent="0.2">
      <c r="A1716" s="7">
        <v>0</v>
      </c>
      <c r="B1716" s="1" t="s">
        <v>20</v>
      </c>
      <c r="D1716" s="1" t="s">
        <v>120</v>
      </c>
      <c r="G1716" s="1" t="s">
        <v>25</v>
      </c>
      <c r="I1716" s="1" t="s">
        <v>3131</v>
      </c>
      <c r="K1716" s="1" t="s">
        <v>3123</v>
      </c>
      <c r="L1716" s="1" t="s">
        <v>3123</v>
      </c>
      <c r="N1716" s="1" t="s">
        <v>32</v>
      </c>
      <c r="R1716" s="1" t="s">
        <v>81</v>
      </c>
      <c r="S1716" s="1" t="s">
        <v>3123</v>
      </c>
      <c r="V1716" s="1" t="s">
        <v>39</v>
      </c>
    </row>
    <row r="1717" spans="1:22" x14ac:dyDescent="0.2">
      <c r="A1717" s="7">
        <v>0</v>
      </c>
      <c r="B1717" s="1" t="s">
        <v>20</v>
      </c>
      <c r="D1717" s="1" t="s">
        <v>120</v>
      </c>
      <c r="G1717" s="1" t="s">
        <v>25</v>
      </c>
      <c r="I1717" s="1" t="s">
        <v>3132</v>
      </c>
      <c r="K1717" s="1" t="s">
        <v>3123</v>
      </c>
      <c r="L1717" s="1" t="s">
        <v>3123</v>
      </c>
      <c r="N1717" s="1" t="s">
        <v>32</v>
      </c>
      <c r="R1717" s="1" t="s">
        <v>81</v>
      </c>
      <c r="S1717" s="1" t="s">
        <v>3123</v>
      </c>
      <c r="V1717" s="1" t="s">
        <v>39</v>
      </c>
    </row>
    <row r="1718" spans="1:22" x14ac:dyDescent="0.2">
      <c r="A1718" s="7">
        <v>100</v>
      </c>
      <c r="B1718" s="1" t="s">
        <v>20</v>
      </c>
      <c r="C1718" s="1" t="s">
        <v>1362</v>
      </c>
      <c r="D1718" s="1" t="s">
        <v>43</v>
      </c>
      <c r="E1718" s="1" t="s">
        <v>1363</v>
      </c>
      <c r="F1718" s="1" t="s">
        <v>2616</v>
      </c>
      <c r="G1718" s="1" t="s">
        <v>25</v>
      </c>
      <c r="I1718" s="1" t="s">
        <v>3133</v>
      </c>
      <c r="J1718" s="1" t="s">
        <v>28</v>
      </c>
      <c r="K1718" s="1" t="s">
        <v>3123</v>
      </c>
      <c r="L1718" s="1" t="s">
        <v>3123</v>
      </c>
      <c r="M1718" s="1" t="s">
        <v>3134</v>
      </c>
      <c r="N1718" s="1" t="s">
        <v>32</v>
      </c>
      <c r="R1718" s="1" t="s">
        <v>49</v>
      </c>
      <c r="S1718" s="1" t="s">
        <v>3123</v>
      </c>
      <c r="T1718" s="1" t="s">
        <v>1368</v>
      </c>
      <c r="U1718" s="1" t="s">
        <v>3322</v>
      </c>
      <c r="V1718" s="1" t="s">
        <v>39</v>
      </c>
    </row>
    <row r="1719" spans="1:22" x14ac:dyDescent="0.2">
      <c r="A1719" s="7">
        <v>100</v>
      </c>
      <c r="B1719" s="1" t="s">
        <v>20</v>
      </c>
      <c r="C1719" s="1" t="s">
        <v>1362</v>
      </c>
      <c r="D1719" s="1" t="s">
        <v>43</v>
      </c>
      <c r="E1719" s="1" t="s">
        <v>1363</v>
      </c>
      <c r="F1719" s="1" t="s">
        <v>2616</v>
      </c>
      <c r="G1719" s="1" t="s">
        <v>25</v>
      </c>
      <c r="I1719" s="1" t="s">
        <v>3135</v>
      </c>
      <c r="J1719" s="1" t="s">
        <v>28</v>
      </c>
      <c r="K1719" s="1" t="s">
        <v>3123</v>
      </c>
      <c r="L1719" s="1" t="s">
        <v>3123</v>
      </c>
      <c r="M1719" s="1" t="s">
        <v>3136</v>
      </c>
      <c r="N1719" s="1" t="s">
        <v>32</v>
      </c>
      <c r="R1719" s="1" t="s">
        <v>1045</v>
      </c>
      <c r="S1719" s="1" t="s">
        <v>3123</v>
      </c>
      <c r="T1719" s="1" t="s">
        <v>1368</v>
      </c>
      <c r="U1719" s="1" t="s">
        <v>3322</v>
      </c>
      <c r="V1719" s="1" t="s">
        <v>39</v>
      </c>
    </row>
    <row r="1720" spans="1:22" x14ac:dyDescent="0.2">
      <c r="A1720" s="7">
        <v>0</v>
      </c>
      <c r="B1720" s="1" t="s">
        <v>20</v>
      </c>
      <c r="C1720" s="1" t="s">
        <v>1362</v>
      </c>
      <c r="D1720" s="1" t="s">
        <v>120</v>
      </c>
      <c r="E1720" s="1" t="s">
        <v>1363</v>
      </c>
      <c r="F1720" s="1" t="s">
        <v>2812</v>
      </c>
      <c r="G1720" s="1" t="s">
        <v>25</v>
      </c>
      <c r="I1720" s="1" t="s">
        <v>3137</v>
      </c>
      <c r="K1720" s="1" t="s">
        <v>3138</v>
      </c>
      <c r="L1720" s="1" t="s">
        <v>3138</v>
      </c>
      <c r="N1720" s="1" t="s">
        <v>32</v>
      </c>
      <c r="R1720" s="1" t="s">
        <v>81</v>
      </c>
      <c r="S1720" s="1" t="s">
        <v>3138</v>
      </c>
      <c r="T1720" s="1" t="s">
        <v>1368</v>
      </c>
      <c r="U1720" s="1" t="s">
        <v>3322</v>
      </c>
      <c r="V1720" s="1" t="s">
        <v>39</v>
      </c>
    </row>
    <row r="1721" spans="1:22" x14ac:dyDescent="0.2">
      <c r="A1721" s="7">
        <v>100</v>
      </c>
      <c r="B1721" s="1" t="s">
        <v>20</v>
      </c>
      <c r="C1721" s="1" t="s">
        <v>1362</v>
      </c>
      <c r="D1721" s="1" t="s">
        <v>43</v>
      </c>
      <c r="E1721" s="1" t="s">
        <v>1363</v>
      </c>
      <c r="F1721" s="1" t="s">
        <v>2812</v>
      </c>
      <c r="G1721" s="1" t="s">
        <v>25</v>
      </c>
      <c r="I1721" s="1" t="s">
        <v>3139</v>
      </c>
      <c r="J1721" s="1" t="s">
        <v>28</v>
      </c>
      <c r="K1721" s="1" t="s">
        <v>3138</v>
      </c>
      <c r="L1721" s="1" t="s">
        <v>3138</v>
      </c>
      <c r="M1721" s="1" t="s">
        <v>3140</v>
      </c>
      <c r="N1721" s="1" t="s">
        <v>32</v>
      </c>
      <c r="R1721" s="1" t="s">
        <v>1045</v>
      </c>
      <c r="S1721" s="1" t="s">
        <v>3138</v>
      </c>
      <c r="T1721" s="1" t="s">
        <v>1368</v>
      </c>
      <c r="U1721" s="1" t="s">
        <v>3322</v>
      </c>
      <c r="V1721" s="1" t="s">
        <v>39</v>
      </c>
    </row>
    <row r="1722" spans="1:22" x14ac:dyDescent="0.2">
      <c r="A1722" s="7">
        <v>100</v>
      </c>
      <c r="B1722" s="1" t="s">
        <v>20</v>
      </c>
      <c r="C1722" s="1" t="s">
        <v>1362</v>
      </c>
      <c r="D1722" s="1" t="s">
        <v>43</v>
      </c>
      <c r="E1722" s="1" t="s">
        <v>1363</v>
      </c>
      <c r="F1722" s="1" t="s">
        <v>2812</v>
      </c>
      <c r="G1722" s="1" t="s">
        <v>25</v>
      </c>
      <c r="I1722" s="1" t="s">
        <v>3141</v>
      </c>
      <c r="J1722" s="1" t="s">
        <v>28</v>
      </c>
      <c r="K1722" s="1" t="s">
        <v>3138</v>
      </c>
      <c r="L1722" s="1" t="s">
        <v>3138</v>
      </c>
      <c r="M1722" s="1" t="s">
        <v>3142</v>
      </c>
      <c r="N1722" s="1" t="s">
        <v>32</v>
      </c>
      <c r="R1722" s="1" t="s">
        <v>1045</v>
      </c>
      <c r="S1722" s="1" t="s">
        <v>3138</v>
      </c>
      <c r="T1722" s="1" t="s">
        <v>1368</v>
      </c>
      <c r="U1722" s="1" t="s">
        <v>3322</v>
      </c>
      <c r="V1722" s="1" t="s">
        <v>39</v>
      </c>
    </row>
    <row r="1723" spans="1:22" x14ac:dyDescent="0.2">
      <c r="A1723" s="7">
        <v>100</v>
      </c>
      <c r="B1723" s="1" t="s">
        <v>20</v>
      </c>
      <c r="C1723" s="1" t="s">
        <v>1362</v>
      </c>
      <c r="D1723" s="1" t="s">
        <v>43</v>
      </c>
      <c r="E1723" s="1" t="s">
        <v>1363</v>
      </c>
      <c r="F1723" s="1" t="s">
        <v>2812</v>
      </c>
      <c r="G1723" s="1" t="s">
        <v>25</v>
      </c>
      <c r="I1723" s="1" t="s">
        <v>3143</v>
      </c>
      <c r="J1723" s="1" t="s">
        <v>28</v>
      </c>
      <c r="K1723" s="1" t="s">
        <v>3138</v>
      </c>
      <c r="L1723" s="1" t="s">
        <v>3138</v>
      </c>
      <c r="M1723" s="1" t="s">
        <v>3144</v>
      </c>
      <c r="N1723" s="1" t="s">
        <v>32</v>
      </c>
      <c r="R1723" s="1" t="s">
        <v>49</v>
      </c>
      <c r="S1723" s="1" t="s">
        <v>3138</v>
      </c>
      <c r="T1723" s="1" t="s">
        <v>1368</v>
      </c>
      <c r="U1723" s="1" t="s">
        <v>3322</v>
      </c>
      <c r="V1723" s="1" t="s">
        <v>39</v>
      </c>
    </row>
    <row r="1724" spans="1:22" x14ac:dyDescent="0.2">
      <c r="A1724" s="7">
        <v>182.63</v>
      </c>
      <c r="B1724" s="1" t="s">
        <v>20</v>
      </c>
      <c r="C1724" s="1" t="s">
        <v>1362</v>
      </c>
      <c r="D1724" s="1" t="s">
        <v>3145</v>
      </c>
      <c r="E1724" s="1" t="s">
        <v>1363</v>
      </c>
      <c r="F1724" s="1" t="s">
        <v>2812</v>
      </c>
      <c r="G1724" s="1" t="s">
        <v>25</v>
      </c>
      <c r="I1724" s="1" t="s">
        <v>3146</v>
      </c>
      <c r="J1724" s="1" t="s">
        <v>28</v>
      </c>
      <c r="K1724" s="1" t="s">
        <v>3138</v>
      </c>
      <c r="L1724" s="1" t="s">
        <v>3138</v>
      </c>
      <c r="M1724" s="1" t="s">
        <v>3147</v>
      </c>
      <c r="N1724" s="1" t="s">
        <v>46</v>
      </c>
      <c r="R1724" s="1" t="s">
        <v>193</v>
      </c>
      <c r="S1724" s="1" t="s">
        <v>3138</v>
      </c>
      <c r="T1724" s="1" t="s">
        <v>1368</v>
      </c>
      <c r="U1724" s="1" t="s">
        <v>3322</v>
      </c>
      <c r="V1724" s="1" t="s">
        <v>39</v>
      </c>
    </row>
    <row r="1725" spans="1:22" x14ac:dyDescent="0.2">
      <c r="A1725" s="7">
        <v>0</v>
      </c>
      <c r="B1725" s="1" t="s">
        <v>20</v>
      </c>
      <c r="D1725" s="1" t="s">
        <v>120</v>
      </c>
      <c r="G1725" s="1" t="s">
        <v>25</v>
      </c>
      <c r="I1725" s="1" t="s">
        <v>3148</v>
      </c>
      <c r="K1725" s="1" t="s">
        <v>3138</v>
      </c>
      <c r="L1725" s="1" t="s">
        <v>3138</v>
      </c>
      <c r="N1725" s="1" t="s">
        <v>32</v>
      </c>
      <c r="R1725" s="1" t="s">
        <v>81</v>
      </c>
      <c r="S1725" s="1" t="s">
        <v>3138</v>
      </c>
      <c r="V1725" s="1" t="s">
        <v>39</v>
      </c>
    </row>
    <row r="1726" spans="1:22" x14ac:dyDescent="0.2">
      <c r="A1726" s="7">
        <v>0</v>
      </c>
      <c r="B1726" s="1" t="s">
        <v>20</v>
      </c>
      <c r="D1726" s="1" t="s">
        <v>120</v>
      </c>
      <c r="G1726" s="1" t="s">
        <v>25</v>
      </c>
      <c r="I1726" s="1" t="s">
        <v>3149</v>
      </c>
      <c r="K1726" s="1" t="s">
        <v>3138</v>
      </c>
      <c r="L1726" s="1" t="s">
        <v>3138</v>
      </c>
      <c r="N1726" s="1" t="s">
        <v>32</v>
      </c>
      <c r="R1726" s="1" t="s">
        <v>81</v>
      </c>
      <c r="S1726" s="1" t="s">
        <v>3138</v>
      </c>
      <c r="V1726" s="1" t="s">
        <v>39</v>
      </c>
    </row>
    <row r="1727" spans="1:22" x14ac:dyDescent="0.2">
      <c r="A1727" s="7">
        <v>0</v>
      </c>
      <c r="B1727" s="1" t="s">
        <v>20</v>
      </c>
      <c r="D1727" s="1" t="s">
        <v>120</v>
      </c>
      <c r="G1727" s="1" t="s">
        <v>25</v>
      </c>
      <c r="I1727" s="1" t="s">
        <v>3150</v>
      </c>
      <c r="K1727" s="1" t="s">
        <v>3138</v>
      </c>
      <c r="L1727" s="1" t="s">
        <v>3138</v>
      </c>
      <c r="N1727" s="1" t="s">
        <v>32</v>
      </c>
      <c r="R1727" s="1" t="s">
        <v>81</v>
      </c>
      <c r="S1727" s="1" t="s">
        <v>3138</v>
      </c>
      <c r="V1727" s="1" t="s">
        <v>39</v>
      </c>
    </row>
    <row r="1728" spans="1:22" x14ac:dyDescent="0.2">
      <c r="A1728" s="7">
        <v>0</v>
      </c>
      <c r="B1728" s="1" t="s">
        <v>20</v>
      </c>
      <c r="D1728" s="1" t="s">
        <v>120</v>
      </c>
      <c r="G1728" s="1" t="s">
        <v>25</v>
      </c>
      <c r="I1728" s="1" t="s">
        <v>3151</v>
      </c>
      <c r="K1728" s="1" t="s">
        <v>3138</v>
      </c>
      <c r="L1728" s="1" t="s">
        <v>3138</v>
      </c>
      <c r="N1728" s="1" t="s">
        <v>32</v>
      </c>
      <c r="R1728" s="1" t="s">
        <v>81</v>
      </c>
      <c r="S1728" s="1" t="s">
        <v>3138</v>
      </c>
      <c r="V1728" s="1" t="s">
        <v>39</v>
      </c>
    </row>
    <row r="1729" spans="1:22" x14ac:dyDescent="0.2">
      <c r="A1729" s="7">
        <v>0</v>
      </c>
      <c r="B1729" s="1" t="s">
        <v>20</v>
      </c>
      <c r="D1729" s="1" t="s">
        <v>120</v>
      </c>
      <c r="G1729" s="1" t="s">
        <v>25</v>
      </c>
      <c r="I1729" s="1" t="s">
        <v>3152</v>
      </c>
      <c r="K1729" s="1" t="s">
        <v>3138</v>
      </c>
      <c r="L1729" s="1" t="s">
        <v>3138</v>
      </c>
      <c r="N1729" s="1" t="s">
        <v>32</v>
      </c>
      <c r="R1729" s="1" t="s">
        <v>81</v>
      </c>
      <c r="S1729" s="1" t="s">
        <v>3138</v>
      </c>
      <c r="V1729" s="1" t="s">
        <v>39</v>
      </c>
    </row>
    <row r="1730" spans="1:22" x14ac:dyDescent="0.2">
      <c r="A1730" s="7">
        <v>0</v>
      </c>
      <c r="B1730" s="1" t="s">
        <v>20</v>
      </c>
      <c r="D1730" s="1" t="s">
        <v>120</v>
      </c>
      <c r="G1730" s="1" t="s">
        <v>25</v>
      </c>
      <c r="I1730" s="1" t="s">
        <v>3153</v>
      </c>
      <c r="K1730" s="1" t="s">
        <v>3138</v>
      </c>
      <c r="L1730" s="1" t="s">
        <v>3138</v>
      </c>
      <c r="N1730" s="1" t="s">
        <v>32</v>
      </c>
      <c r="R1730" s="1" t="s">
        <v>81</v>
      </c>
      <c r="S1730" s="1" t="s">
        <v>3138</v>
      </c>
      <c r="V1730" s="1" t="s">
        <v>39</v>
      </c>
    </row>
    <row r="1731" spans="1:22" x14ac:dyDescent="0.2">
      <c r="A1731" s="7">
        <v>0</v>
      </c>
      <c r="B1731" s="1" t="s">
        <v>20</v>
      </c>
      <c r="D1731" s="1" t="s">
        <v>120</v>
      </c>
      <c r="G1731" s="1" t="s">
        <v>25</v>
      </c>
      <c r="I1731" s="1" t="s">
        <v>3154</v>
      </c>
      <c r="K1731" s="1" t="s">
        <v>3138</v>
      </c>
      <c r="L1731" s="1" t="s">
        <v>3138</v>
      </c>
      <c r="N1731" s="1" t="s">
        <v>32</v>
      </c>
      <c r="R1731" s="1" t="s">
        <v>81</v>
      </c>
      <c r="S1731" s="1" t="s">
        <v>3138</v>
      </c>
      <c r="V1731" s="1" t="s">
        <v>39</v>
      </c>
    </row>
    <row r="1732" spans="1:22" x14ac:dyDescent="0.2">
      <c r="A1732" s="7">
        <v>121.75</v>
      </c>
      <c r="B1732" s="1" t="s">
        <v>20</v>
      </c>
      <c r="C1732" s="1" t="s">
        <v>21</v>
      </c>
      <c r="D1732" s="1" t="s">
        <v>120</v>
      </c>
      <c r="E1732" s="1" t="s">
        <v>23</v>
      </c>
      <c r="F1732" s="1" t="s">
        <v>3155</v>
      </c>
      <c r="G1732" s="1" t="s">
        <v>25</v>
      </c>
      <c r="I1732" s="1" t="s">
        <v>3156</v>
      </c>
      <c r="J1732" s="1" t="s">
        <v>28</v>
      </c>
      <c r="K1732" s="1" t="s">
        <v>3157</v>
      </c>
      <c r="L1732" s="1" t="s">
        <v>3157</v>
      </c>
      <c r="M1732" s="1" t="s">
        <v>3158</v>
      </c>
      <c r="N1732" s="1" t="s">
        <v>1091</v>
      </c>
      <c r="O1732" s="1" t="s">
        <v>33</v>
      </c>
      <c r="P1732" s="1" t="s">
        <v>124</v>
      </c>
      <c r="Q1732" s="1" t="s">
        <v>35</v>
      </c>
      <c r="R1732" s="1" t="s">
        <v>193</v>
      </c>
      <c r="S1732" s="1" t="s">
        <v>3157</v>
      </c>
      <c r="T1732" s="1" t="s">
        <v>37</v>
      </c>
      <c r="U1732" s="1" t="s">
        <v>38</v>
      </c>
      <c r="V1732" s="1" t="s">
        <v>39</v>
      </c>
    </row>
    <row r="1733" spans="1:22" x14ac:dyDescent="0.2">
      <c r="A1733" s="7">
        <v>121.75</v>
      </c>
      <c r="B1733" s="1" t="s">
        <v>20</v>
      </c>
      <c r="C1733" s="1" t="s">
        <v>21</v>
      </c>
      <c r="D1733" s="1" t="s">
        <v>120</v>
      </c>
      <c r="E1733" s="1" t="s">
        <v>23</v>
      </c>
      <c r="F1733" s="1" t="s">
        <v>3155</v>
      </c>
      <c r="G1733" s="1" t="s">
        <v>25</v>
      </c>
      <c r="I1733" s="1" t="s">
        <v>3159</v>
      </c>
      <c r="J1733" s="1" t="s">
        <v>28</v>
      </c>
      <c r="K1733" s="1" t="s">
        <v>3157</v>
      </c>
      <c r="L1733" s="1" t="s">
        <v>3157</v>
      </c>
      <c r="M1733" s="1" t="s">
        <v>3160</v>
      </c>
      <c r="N1733" s="1" t="s">
        <v>1091</v>
      </c>
      <c r="O1733" s="1" t="s">
        <v>33</v>
      </c>
      <c r="P1733" s="1" t="s">
        <v>124</v>
      </c>
      <c r="Q1733" s="1" t="s">
        <v>35</v>
      </c>
      <c r="R1733" s="1" t="s">
        <v>193</v>
      </c>
      <c r="S1733" s="1" t="s">
        <v>3157</v>
      </c>
      <c r="T1733" s="1" t="s">
        <v>37</v>
      </c>
      <c r="U1733" s="1" t="s">
        <v>38</v>
      </c>
      <c r="V1733" s="1" t="s">
        <v>39</v>
      </c>
    </row>
    <row r="1734" spans="1:22" x14ac:dyDescent="0.2">
      <c r="A1734" s="7">
        <v>100</v>
      </c>
      <c r="B1734" s="1" t="s">
        <v>20</v>
      </c>
      <c r="D1734" s="1" t="s">
        <v>120</v>
      </c>
      <c r="G1734" s="1" t="s">
        <v>25</v>
      </c>
      <c r="I1734" s="1" t="s">
        <v>3161</v>
      </c>
      <c r="J1734" s="1" t="s">
        <v>28</v>
      </c>
      <c r="K1734" s="1" t="s">
        <v>3157</v>
      </c>
      <c r="L1734" s="1" t="s">
        <v>3162</v>
      </c>
      <c r="M1734" s="1" t="s">
        <v>3163</v>
      </c>
      <c r="N1734" s="1" t="s">
        <v>32</v>
      </c>
      <c r="O1734" s="1" t="s">
        <v>33</v>
      </c>
      <c r="P1734" s="1" t="s">
        <v>3164</v>
      </c>
      <c r="R1734" s="1" t="s">
        <v>81</v>
      </c>
      <c r="S1734" s="1" t="s">
        <v>3157</v>
      </c>
      <c r="T1734" s="1" t="s">
        <v>3165</v>
      </c>
      <c r="U1734" s="1" t="s">
        <v>3166</v>
      </c>
      <c r="V1734" s="1" t="s">
        <v>39</v>
      </c>
    </row>
    <row r="1735" spans="1:22" x14ac:dyDescent="0.2">
      <c r="A1735" s="7">
        <v>121.75</v>
      </c>
      <c r="B1735" s="1" t="s">
        <v>20</v>
      </c>
      <c r="C1735" s="1" t="s">
        <v>21</v>
      </c>
      <c r="D1735" s="1" t="s">
        <v>120</v>
      </c>
      <c r="E1735" s="1" t="s">
        <v>23</v>
      </c>
      <c r="F1735" s="1" t="s">
        <v>3155</v>
      </c>
      <c r="G1735" s="1" t="s">
        <v>25</v>
      </c>
      <c r="I1735" s="1" t="s">
        <v>3167</v>
      </c>
      <c r="J1735" s="1" t="s">
        <v>28</v>
      </c>
      <c r="K1735" s="1" t="s">
        <v>3157</v>
      </c>
      <c r="L1735" s="1" t="s">
        <v>3157</v>
      </c>
      <c r="M1735" s="1" t="s">
        <v>3168</v>
      </c>
      <c r="N1735" s="1" t="s">
        <v>1091</v>
      </c>
      <c r="O1735" s="1" t="s">
        <v>33</v>
      </c>
      <c r="P1735" s="1" t="s">
        <v>124</v>
      </c>
      <c r="Q1735" s="1" t="s">
        <v>35</v>
      </c>
      <c r="R1735" s="1" t="s">
        <v>193</v>
      </c>
      <c r="S1735" s="1" t="s">
        <v>3157</v>
      </c>
      <c r="T1735" s="1" t="s">
        <v>37</v>
      </c>
      <c r="U1735" s="1" t="s">
        <v>38</v>
      </c>
      <c r="V1735" s="1" t="s">
        <v>39</v>
      </c>
    </row>
    <row r="1736" spans="1:22" x14ac:dyDescent="0.2">
      <c r="A1736" s="7">
        <v>121.75</v>
      </c>
      <c r="B1736" s="1" t="s">
        <v>20</v>
      </c>
      <c r="C1736" s="1" t="s">
        <v>21</v>
      </c>
      <c r="D1736" s="1" t="s">
        <v>120</v>
      </c>
      <c r="E1736" s="1" t="s">
        <v>23</v>
      </c>
      <c r="F1736" s="1" t="s">
        <v>3162</v>
      </c>
      <c r="G1736" s="1" t="s">
        <v>25</v>
      </c>
      <c r="I1736" s="1" t="s">
        <v>3169</v>
      </c>
      <c r="J1736" s="1" t="s">
        <v>28</v>
      </c>
      <c r="K1736" s="1" t="s">
        <v>3170</v>
      </c>
      <c r="L1736" s="1" t="s">
        <v>3170</v>
      </c>
      <c r="M1736" s="1" t="s">
        <v>3171</v>
      </c>
      <c r="N1736" s="1" t="s">
        <v>1091</v>
      </c>
      <c r="O1736" s="1" t="s">
        <v>33</v>
      </c>
      <c r="P1736" s="1" t="s">
        <v>124</v>
      </c>
      <c r="Q1736" s="1" t="s">
        <v>35</v>
      </c>
      <c r="R1736" s="1" t="s">
        <v>193</v>
      </c>
      <c r="S1736" s="1" t="s">
        <v>3170</v>
      </c>
      <c r="T1736" s="1" t="s">
        <v>37</v>
      </c>
      <c r="U1736" s="1" t="s">
        <v>38</v>
      </c>
      <c r="V1736" s="1" t="s">
        <v>39</v>
      </c>
    </row>
    <row r="1737" spans="1:22" x14ac:dyDescent="0.2">
      <c r="A1737" s="7">
        <v>121.75</v>
      </c>
      <c r="B1737" s="1" t="s">
        <v>20</v>
      </c>
      <c r="C1737" s="1" t="s">
        <v>21</v>
      </c>
      <c r="D1737" s="1" t="s">
        <v>120</v>
      </c>
      <c r="E1737" s="1" t="s">
        <v>23</v>
      </c>
      <c r="F1737" s="1" t="s">
        <v>3162</v>
      </c>
      <c r="G1737" s="1" t="s">
        <v>25</v>
      </c>
      <c r="I1737" s="1" t="s">
        <v>3172</v>
      </c>
      <c r="J1737" s="1" t="s">
        <v>28</v>
      </c>
      <c r="K1737" s="1" t="s">
        <v>3170</v>
      </c>
      <c r="L1737" s="1" t="s">
        <v>3170</v>
      </c>
      <c r="M1737" s="1" t="s">
        <v>3173</v>
      </c>
      <c r="N1737" s="1" t="s">
        <v>1091</v>
      </c>
      <c r="O1737" s="1" t="s">
        <v>33</v>
      </c>
      <c r="P1737" s="1" t="s">
        <v>124</v>
      </c>
      <c r="Q1737" s="1" t="s">
        <v>35</v>
      </c>
      <c r="R1737" s="1" t="s">
        <v>193</v>
      </c>
      <c r="S1737" s="1" t="s">
        <v>3170</v>
      </c>
      <c r="T1737" s="1" t="s">
        <v>37</v>
      </c>
      <c r="U1737" s="1" t="s">
        <v>38</v>
      </c>
      <c r="V1737" s="1" t="s">
        <v>39</v>
      </c>
    </row>
    <row r="1738" spans="1:22" x14ac:dyDescent="0.2">
      <c r="A1738" s="7">
        <v>121.75</v>
      </c>
      <c r="B1738" s="1" t="s">
        <v>20</v>
      </c>
      <c r="C1738" s="1" t="s">
        <v>21</v>
      </c>
      <c r="D1738" s="1" t="s">
        <v>120</v>
      </c>
      <c r="E1738" s="1" t="s">
        <v>23</v>
      </c>
      <c r="F1738" s="1" t="s">
        <v>3162</v>
      </c>
      <c r="G1738" s="1" t="s">
        <v>25</v>
      </c>
      <c r="I1738" s="1" t="s">
        <v>3174</v>
      </c>
      <c r="J1738" s="1" t="s">
        <v>28</v>
      </c>
      <c r="K1738" s="1" t="s">
        <v>3170</v>
      </c>
      <c r="L1738" s="1" t="s">
        <v>3170</v>
      </c>
      <c r="M1738" s="1" t="s">
        <v>3175</v>
      </c>
      <c r="N1738" s="1" t="s">
        <v>1091</v>
      </c>
      <c r="O1738" s="1" t="s">
        <v>33</v>
      </c>
      <c r="P1738" s="1" t="s">
        <v>124</v>
      </c>
      <c r="Q1738" s="1" t="s">
        <v>35</v>
      </c>
      <c r="R1738" s="1" t="s">
        <v>193</v>
      </c>
      <c r="S1738" s="1" t="s">
        <v>3170</v>
      </c>
      <c r="T1738" s="1" t="s">
        <v>37</v>
      </c>
      <c r="U1738" s="1" t="s">
        <v>38</v>
      </c>
      <c r="V1738" s="1" t="s">
        <v>39</v>
      </c>
    </row>
    <row r="1739" spans="1:22" x14ac:dyDescent="0.2">
      <c r="A1739" s="7">
        <v>100</v>
      </c>
      <c r="B1739" s="1" t="s">
        <v>20</v>
      </c>
      <c r="C1739" s="1" t="s">
        <v>2201</v>
      </c>
      <c r="D1739" s="1" t="s">
        <v>43</v>
      </c>
      <c r="E1739" s="1" t="s">
        <v>2202</v>
      </c>
      <c r="F1739" s="1" t="s">
        <v>2125</v>
      </c>
      <c r="G1739" s="1" t="s">
        <v>25</v>
      </c>
      <c r="I1739" s="1" t="s">
        <v>3176</v>
      </c>
      <c r="J1739" s="1" t="s">
        <v>28</v>
      </c>
      <c r="K1739" s="1" t="s">
        <v>3170</v>
      </c>
      <c r="L1739" s="1" t="s">
        <v>2664</v>
      </c>
      <c r="M1739" s="1" t="s">
        <v>3177</v>
      </c>
      <c r="N1739" s="1" t="s">
        <v>32</v>
      </c>
      <c r="O1739" s="1" t="s">
        <v>33</v>
      </c>
      <c r="P1739" s="1" t="s">
        <v>124</v>
      </c>
      <c r="R1739" s="1" t="s">
        <v>81</v>
      </c>
      <c r="S1739" s="1" t="s">
        <v>3170</v>
      </c>
      <c r="T1739" s="1" t="s">
        <v>2205</v>
      </c>
      <c r="U1739" s="1" t="s">
        <v>2206</v>
      </c>
      <c r="V1739" s="1" t="s">
        <v>39</v>
      </c>
    </row>
    <row r="1740" spans="1:22" x14ac:dyDescent="0.2">
      <c r="A1740" s="7">
        <v>0</v>
      </c>
      <c r="B1740" s="1" t="s">
        <v>20</v>
      </c>
      <c r="D1740" s="1" t="s">
        <v>120</v>
      </c>
      <c r="G1740" s="1" t="s">
        <v>25</v>
      </c>
      <c r="I1740" s="1" t="s">
        <v>3178</v>
      </c>
      <c r="K1740" s="1" t="s">
        <v>3170</v>
      </c>
      <c r="L1740" s="1" t="s">
        <v>3170</v>
      </c>
      <c r="N1740" s="1" t="s">
        <v>32</v>
      </c>
      <c r="R1740" s="1" t="s">
        <v>81</v>
      </c>
      <c r="S1740" s="1" t="s">
        <v>3170</v>
      </c>
      <c r="V1740" s="1" t="s">
        <v>39</v>
      </c>
    </row>
    <row r="1741" spans="1:22" x14ac:dyDescent="0.2">
      <c r="A1741" s="7">
        <v>0</v>
      </c>
      <c r="B1741" s="1" t="s">
        <v>20</v>
      </c>
      <c r="D1741" s="1" t="s">
        <v>120</v>
      </c>
      <c r="G1741" s="1" t="s">
        <v>25</v>
      </c>
      <c r="I1741" s="1" t="s">
        <v>3179</v>
      </c>
      <c r="K1741" s="1" t="s">
        <v>3170</v>
      </c>
      <c r="L1741" s="1" t="s">
        <v>3170</v>
      </c>
      <c r="N1741" s="1" t="s">
        <v>32</v>
      </c>
      <c r="R1741" s="1" t="s">
        <v>81</v>
      </c>
      <c r="S1741" s="1" t="s">
        <v>3170</v>
      </c>
      <c r="V1741" s="1" t="s">
        <v>39</v>
      </c>
    </row>
    <row r="1742" spans="1:22" x14ac:dyDescent="0.2">
      <c r="A1742" s="7">
        <v>0</v>
      </c>
      <c r="B1742" s="1" t="s">
        <v>20</v>
      </c>
      <c r="D1742" s="1" t="s">
        <v>120</v>
      </c>
      <c r="G1742" s="1" t="s">
        <v>25</v>
      </c>
      <c r="I1742" s="1" t="s">
        <v>3180</v>
      </c>
      <c r="K1742" s="1" t="s">
        <v>3170</v>
      </c>
      <c r="L1742" s="1" t="s">
        <v>3170</v>
      </c>
      <c r="N1742" s="1" t="s">
        <v>32</v>
      </c>
      <c r="R1742" s="1" t="s">
        <v>81</v>
      </c>
      <c r="S1742" s="1" t="s">
        <v>3170</v>
      </c>
      <c r="V1742" s="1" t="s">
        <v>39</v>
      </c>
    </row>
    <row r="1743" spans="1:22" x14ac:dyDescent="0.2">
      <c r="A1743" s="7">
        <v>0</v>
      </c>
      <c r="B1743" s="1" t="s">
        <v>20</v>
      </c>
      <c r="D1743" s="1" t="s">
        <v>120</v>
      </c>
      <c r="G1743" s="1" t="s">
        <v>25</v>
      </c>
      <c r="I1743" s="1" t="s">
        <v>3181</v>
      </c>
      <c r="K1743" s="1" t="s">
        <v>3170</v>
      </c>
      <c r="L1743" s="1" t="s">
        <v>3170</v>
      </c>
      <c r="N1743" s="1" t="s">
        <v>32</v>
      </c>
      <c r="R1743" s="1" t="s">
        <v>81</v>
      </c>
      <c r="S1743" s="1" t="s">
        <v>3170</v>
      </c>
      <c r="V1743" s="1" t="s">
        <v>39</v>
      </c>
    </row>
    <row r="1744" spans="1:22" x14ac:dyDescent="0.2">
      <c r="A1744" s="7">
        <v>0</v>
      </c>
      <c r="B1744" s="1" t="s">
        <v>20</v>
      </c>
      <c r="D1744" s="1" t="s">
        <v>120</v>
      </c>
      <c r="G1744" s="1" t="s">
        <v>25</v>
      </c>
      <c r="I1744" s="1" t="s">
        <v>3182</v>
      </c>
      <c r="K1744" s="1" t="s">
        <v>3170</v>
      </c>
      <c r="L1744" s="1" t="s">
        <v>3170</v>
      </c>
      <c r="N1744" s="1" t="s">
        <v>32</v>
      </c>
      <c r="R1744" s="1" t="s">
        <v>81</v>
      </c>
      <c r="S1744" s="1" t="s">
        <v>3170</v>
      </c>
      <c r="V1744" s="1" t="s">
        <v>39</v>
      </c>
    </row>
    <row r="1745" spans="1:22" x14ac:dyDescent="0.2">
      <c r="A1745" s="7">
        <v>0</v>
      </c>
      <c r="B1745" s="1" t="s">
        <v>20</v>
      </c>
      <c r="D1745" s="1" t="s">
        <v>120</v>
      </c>
      <c r="G1745" s="1" t="s">
        <v>25</v>
      </c>
      <c r="I1745" s="1" t="s">
        <v>3183</v>
      </c>
      <c r="K1745" s="1" t="s">
        <v>3170</v>
      </c>
      <c r="L1745" s="1" t="s">
        <v>3170</v>
      </c>
      <c r="N1745" s="1" t="s">
        <v>32</v>
      </c>
      <c r="R1745" s="1" t="s">
        <v>81</v>
      </c>
      <c r="S1745" s="1" t="s">
        <v>3170</v>
      </c>
      <c r="V1745" s="1" t="s">
        <v>39</v>
      </c>
    </row>
    <row r="1746" spans="1:22" x14ac:dyDescent="0.2">
      <c r="A1746" s="7">
        <v>0</v>
      </c>
      <c r="B1746" s="1" t="s">
        <v>20</v>
      </c>
      <c r="D1746" s="1" t="s">
        <v>120</v>
      </c>
      <c r="G1746" s="1" t="s">
        <v>25</v>
      </c>
      <c r="I1746" s="1" t="s">
        <v>3184</v>
      </c>
      <c r="K1746" s="1" t="s">
        <v>3170</v>
      </c>
      <c r="L1746" s="1" t="s">
        <v>3170</v>
      </c>
      <c r="N1746" s="1" t="s">
        <v>32</v>
      </c>
      <c r="R1746" s="1" t="s">
        <v>81</v>
      </c>
      <c r="S1746" s="1" t="s">
        <v>3170</v>
      </c>
      <c r="V1746" s="1" t="s">
        <v>39</v>
      </c>
    </row>
    <row r="1747" spans="1:22" x14ac:dyDescent="0.2">
      <c r="A1747" s="7">
        <v>0</v>
      </c>
      <c r="B1747" s="1" t="s">
        <v>20</v>
      </c>
      <c r="D1747" s="1" t="s">
        <v>120</v>
      </c>
      <c r="G1747" s="1" t="s">
        <v>25</v>
      </c>
      <c r="I1747" s="1" t="s">
        <v>3185</v>
      </c>
      <c r="K1747" s="1" t="s">
        <v>3170</v>
      </c>
      <c r="L1747" s="1" t="s">
        <v>3170</v>
      </c>
      <c r="N1747" s="1" t="s">
        <v>32</v>
      </c>
      <c r="R1747" s="1" t="s">
        <v>81</v>
      </c>
      <c r="S1747" s="1" t="s">
        <v>3170</v>
      </c>
      <c r="V1747" s="1" t="s">
        <v>39</v>
      </c>
    </row>
    <row r="1748" spans="1:22" x14ac:dyDescent="0.2">
      <c r="A1748" s="7">
        <v>0</v>
      </c>
      <c r="B1748" s="1" t="s">
        <v>20</v>
      </c>
      <c r="D1748" s="1" t="s">
        <v>120</v>
      </c>
      <c r="G1748" s="1" t="s">
        <v>25</v>
      </c>
      <c r="I1748" s="1" t="s">
        <v>3186</v>
      </c>
      <c r="K1748" s="1" t="s">
        <v>3170</v>
      </c>
      <c r="L1748" s="1" t="s">
        <v>3170</v>
      </c>
      <c r="N1748" s="1" t="s">
        <v>32</v>
      </c>
      <c r="R1748" s="1" t="s">
        <v>81</v>
      </c>
      <c r="S1748" s="1" t="s">
        <v>3170</v>
      </c>
      <c r="V1748" s="1" t="s">
        <v>39</v>
      </c>
    </row>
    <row r="1749" spans="1:22" x14ac:dyDescent="0.2">
      <c r="A1749" s="7">
        <v>0</v>
      </c>
      <c r="B1749" s="1" t="s">
        <v>20</v>
      </c>
      <c r="D1749" s="1" t="s">
        <v>120</v>
      </c>
      <c r="G1749" s="1" t="s">
        <v>25</v>
      </c>
      <c r="I1749" s="1" t="s">
        <v>3187</v>
      </c>
      <c r="K1749" s="1" t="s">
        <v>3170</v>
      </c>
      <c r="L1749" s="1" t="s">
        <v>3170</v>
      </c>
      <c r="N1749" s="1" t="s">
        <v>32</v>
      </c>
      <c r="R1749" s="1" t="s">
        <v>81</v>
      </c>
      <c r="S1749" s="1" t="s">
        <v>3170</v>
      </c>
      <c r="V1749" s="1" t="s">
        <v>39</v>
      </c>
    </row>
    <row r="1750" spans="1:22" x14ac:dyDescent="0.2">
      <c r="A1750" s="7">
        <v>0</v>
      </c>
      <c r="B1750" s="1" t="s">
        <v>20</v>
      </c>
      <c r="D1750" s="1" t="s">
        <v>120</v>
      </c>
      <c r="G1750" s="1" t="s">
        <v>25</v>
      </c>
      <c r="I1750" s="1" t="s">
        <v>3188</v>
      </c>
      <c r="K1750" s="1" t="s">
        <v>3170</v>
      </c>
      <c r="L1750" s="1" t="s">
        <v>3170</v>
      </c>
      <c r="N1750" s="1" t="s">
        <v>32</v>
      </c>
      <c r="R1750" s="1" t="s">
        <v>81</v>
      </c>
      <c r="S1750" s="1" t="s">
        <v>3170</v>
      </c>
      <c r="V1750" s="1" t="s">
        <v>39</v>
      </c>
    </row>
    <row r="1751" spans="1:22" x14ac:dyDescent="0.2">
      <c r="A1751" s="7">
        <v>121.75</v>
      </c>
      <c r="B1751" s="1" t="s">
        <v>20</v>
      </c>
      <c r="C1751" s="1" t="s">
        <v>21</v>
      </c>
      <c r="D1751" s="1" t="s">
        <v>120</v>
      </c>
      <c r="E1751" s="1" t="s">
        <v>23</v>
      </c>
      <c r="F1751" s="1" t="s">
        <v>3189</v>
      </c>
      <c r="G1751" s="1" t="s">
        <v>25</v>
      </c>
      <c r="I1751" s="1" t="s">
        <v>3190</v>
      </c>
      <c r="J1751" s="1" t="s">
        <v>28</v>
      </c>
      <c r="K1751" s="1" t="s">
        <v>3191</v>
      </c>
      <c r="L1751" s="1" t="s">
        <v>3191</v>
      </c>
      <c r="M1751" s="1" t="s">
        <v>3192</v>
      </c>
      <c r="N1751" s="1" t="s">
        <v>1091</v>
      </c>
      <c r="O1751" s="1" t="s">
        <v>33</v>
      </c>
      <c r="P1751" s="1" t="s">
        <v>124</v>
      </c>
      <c r="Q1751" s="1" t="s">
        <v>35</v>
      </c>
      <c r="R1751" s="1" t="s">
        <v>193</v>
      </c>
      <c r="S1751" s="1" t="s">
        <v>3191</v>
      </c>
      <c r="T1751" s="1" t="s">
        <v>37</v>
      </c>
      <c r="U1751" s="1" t="s">
        <v>38</v>
      </c>
      <c r="V1751" s="1" t="s">
        <v>39</v>
      </c>
    </row>
    <row r="1752" spans="1:22" x14ac:dyDescent="0.2">
      <c r="A1752" s="7">
        <v>0</v>
      </c>
      <c r="B1752" s="1" t="s">
        <v>20</v>
      </c>
      <c r="D1752" s="1" t="s">
        <v>120</v>
      </c>
      <c r="G1752" s="1" t="s">
        <v>25</v>
      </c>
      <c r="I1752" s="1" t="s">
        <v>3193</v>
      </c>
      <c r="K1752" s="1" t="s">
        <v>3191</v>
      </c>
      <c r="L1752" s="1" t="s">
        <v>3191</v>
      </c>
      <c r="N1752" s="1" t="s">
        <v>32</v>
      </c>
      <c r="R1752" s="1" t="s">
        <v>81</v>
      </c>
      <c r="S1752" s="1" t="s">
        <v>3191</v>
      </c>
      <c r="V1752" s="1" t="s">
        <v>39</v>
      </c>
    </row>
    <row r="1753" spans="1:22" x14ac:dyDescent="0.2">
      <c r="A1753" s="7">
        <v>0</v>
      </c>
      <c r="B1753" s="1" t="s">
        <v>20</v>
      </c>
      <c r="D1753" s="1" t="s">
        <v>120</v>
      </c>
      <c r="G1753" s="1" t="s">
        <v>25</v>
      </c>
      <c r="I1753" s="1" t="s">
        <v>3194</v>
      </c>
      <c r="K1753" s="1" t="s">
        <v>3191</v>
      </c>
      <c r="L1753" s="1" t="s">
        <v>3191</v>
      </c>
      <c r="N1753" s="1" t="s">
        <v>32</v>
      </c>
      <c r="R1753" s="1" t="s">
        <v>81</v>
      </c>
      <c r="S1753" s="1" t="s">
        <v>3191</v>
      </c>
      <c r="V1753" s="1" t="s">
        <v>39</v>
      </c>
    </row>
    <row r="1754" spans="1:22" x14ac:dyDescent="0.2">
      <c r="A1754" s="7">
        <v>1417.5</v>
      </c>
      <c r="B1754" s="1" t="s">
        <v>20</v>
      </c>
      <c r="C1754" s="1" t="s">
        <v>1362</v>
      </c>
      <c r="D1754" s="1" t="s">
        <v>3195</v>
      </c>
      <c r="E1754" s="1" t="s">
        <v>1363</v>
      </c>
      <c r="F1754" s="1" t="s">
        <v>2687</v>
      </c>
      <c r="G1754" s="1" t="s">
        <v>25</v>
      </c>
      <c r="I1754" s="1" t="s">
        <v>3196</v>
      </c>
      <c r="J1754" s="1" t="s">
        <v>28</v>
      </c>
      <c r="K1754" s="1" t="s">
        <v>3191</v>
      </c>
      <c r="L1754" s="1" t="s">
        <v>3191</v>
      </c>
      <c r="M1754" s="1" t="s">
        <v>3197</v>
      </c>
      <c r="N1754" s="1" t="s">
        <v>46</v>
      </c>
      <c r="R1754" s="1" t="s">
        <v>193</v>
      </c>
      <c r="S1754" s="1" t="s">
        <v>3191</v>
      </c>
      <c r="T1754" s="1" t="s">
        <v>1368</v>
      </c>
      <c r="U1754" s="1" t="s">
        <v>3322</v>
      </c>
      <c r="V1754" s="1" t="s">
        <v>39</v>
      </c>
    </row>
    <row r="1755" spans="1:22" x14ac:dyDescent="0.2">
      <c r="A1755" s="7">
        <v>0</v>
      </c>
      <c r="B1755" s="1" t="s">
        <v>20</v>
      </c>
      <c r="D1755" s="1" t="s">
        <v>120</v>
      </c>
      <c r="G1755" s="1" t="s">
        <v>25</v>
      </c>
      <c r="I1755" s="1" t="s">
        <v>3198</v>
      </c>
      <c r="K1755" s="1" t="s">
        <v>3191</v>
      </c>
      <c r="L1755" s="1" t="s">
        <v>3191</v>
      </c>
      <c r="N1755" s="1" t="s">
        <v>32</v>
      </c>
      <c r="R1755" s="1" t="s">
        <v>81</v>
      </c>
      <c r="S1755" s="1" t="s">
        <v>3191</v>
      </c>
      <c r="V1755" s="1" t="s">
        <v>39</v>
      </c>
    </row>
    <row r="1756" spans="1:22" x14ac:dyDescent="0.2">
      <c r="A1756" s="7">
        <v>0</v>
      </c>
      <c r="B1756" s="1" t="s">
        <v>20</v>
      </c>
      <c r="D1756" s="1" t="s">
        <v>120</v>
      </c>
      <c r="G1756" s="1" t="s">
        <v>25</v>
      </c>
      <c r="I1756" s="1" t="s">
        <v>3199</v>
      </c>
      <c r="K1756" s="1" t="s">
        <v>3191</v>
      </c>
      <c r="L1756" s="1" t="s">
        <v>3191</v>
      </c>
      <c r="N1756" s="1" t="s">
        <v>32</v>
      </c>
      <c r="R1756" s="1" t="s">
        <v>81</v>
      </c>
      <c r="S1756" s="1" t="s">
        <v>3191</v>
      </c>
      <c r="V1756" s="1" t="s">
        <v>39</v>
      </c>
    </row>
    <row r="1757" spans="1:22" x14ac:dyDescent="0.2">
      <c r="A1757" s="7">
        <v>0</v>
      </c>
      <c r="B1757" s="1" t="s">
        <v>20</v>
      </c>
      <c r="D1757" s="1" t="s">
        <v>120</v>
      </c>
      <c r="G1757" s="1" t="s">
        <v>25</v>
      </c>
      <c r="I1757" s="1" t="s">
        <v>3200</v>
      </c>
      <c r="K1757" s="1" t="s">
        <v>3191</v>
      </c>
      <c r="L1757" s="1" t="s">
        <v>3191</v>
      </c>
      <c r="N1757" s="1" t="s">
        <v>32</v>
      </c>
      <c r="R1757" s="1" t="s">
        <v>81</v>
      </c>
      <c r="S1757" s="1" t="s">
        <v>3191</v>
      </c>
      <c r="V1757" s="1" t="s">
        <v>39</v>
      </c>
    </row>
    <row r="1758" spans="1:22" x14ac:dyDescent="0.2">
      <c r="A1758" s="7">
        <v>0</v>
      </c>
      <c r="B1758" s="1" t="s">
        <v>20</v>
      </c>
      <c r="D1758" s="1" t="s">
        <v>120</v>
      </c>
      <c r="G1758" s="1" t="s">
        <v>25</v>
      </c>
      <c r="I1758" s="1" t="s">
        <v>3201</v>
      </c>
      <c r="K1758" s="1" t="s">
        <v>3191</v>
      </c>
      <c r="L1758" s="1" t="s">
        <v>3191</v>
      </c>
      <c r="N1758" s="1" t="s">
        <v>32</v>
      </c>
      <c r="R1758" s="1" t="s">
        <v>81</v>
      </c>
      <c r="S1758" s="1" t="s">
        <v>3191</v>
      </c>
      <c r="V1758" s="1" t="s">
        <v>39</v>
      </c>
    </row>
    <row r="1759" spans="1:22" x14ac:dyDescent="0.2">
      <c r="A1759" s="7">
        <v>0</v>
      </c>
      <c r="B1759" s="1" t="s">
        <v>20</v>
      </c>
      <c r="D1759" s="1" t="s">
        <v>120</v>
      </c>
      <c r="G1759" s="1" t="s">
        <v>25</v>
      </c>
      <c r="I1759" s="1" t="s">
        <v>3202</v>
      </c>
      <c r="K1759" s="1" t="s">
        <v>3191</v>
      </c>
      <c r="L1759" s="1" t="s">
        <v>3191</v>
      </c>
      <c r="N1759" s="1" t="s">
        <v>32</v>
      </c>
      <c r="R1759" s="1" t="s">
        <v>81</v>
      </c>
      <c r="S1759" s="1" t="s">
        <v>3191</v>
      </c>
      <c r="V1759" s="1" t="s">
        <v>39</v>
      </c>
    </row>
    <row r="1760" spans="1:22" x14ac:dyDescent="0.2">
      <c r="A1760" s="7">
        <v>0</v>
      </c>
      <c r="B1760" s="1" t="s">
        <v>20</v>
      </c>
      <c r="D1760" s="1" t="s">
        <v>120</v>
      </c>
      <c r="G1760" s="1" t="s">
        <v>25</v>
      </c>
      <c r="I1760" s="1" t="s">
        <v>3203</v>
      </c>
      <c r="K1760" s="1" t="s">
        <v>3191</v>
      </c>
      <c r="L1760" s="1" t="s">
        <v>3191</v>
      </c>
      <c r="N1760" s="1" t="s">
        <v>32</v>
      </c>
      <c r="R1760" s="1" t="s">
        <v>81</v>
      </c>
      <c r="S1760" s="1" t="s">
        <v>3191</v>
      </c>
      <c r="V1760" s="1" t="s">
        <v>39</v>
      </c>
    </row>
    <row r="1761" spans="1:22" x14ac:dyDescent="0.2">
      <c r="A1761" s="7">
        <v>0</v>
      </c>
      <c r="B1761" s="1" t="s">
        <v>20</v>
      </c>
      <c r="D1761" s="1" t="s">
        <v>120</v>
      </c>
      <c r="G1761" s="1" t="s">
        <v>25</v>
      </c>
      <c r="I1761" s="1" t="s">
        <v>3204</v>
      </c>
      <c r="K1761" s="1" t="s">
        <v>3191</v>
      </c>
      <c r="L1761" s="1" t="s">
        <v>3191</v>
      </c>
      <c r="N1761" s="1" t="s">
        <v>32</v>
      </c>
      <c r="R1761" s="1" t="s">
        <v>81</v>
      </c>
      <c r="S1761" s="1" t="s">
        <v>3191</v>
      </c>
      <c r="V1761" s="1" t="s">
        <v>39</v>
      </c>
    </row>
    <row r="1762" spans="1:22" x14ac:dyDescent="0.2">
      <c r="A1762" s="7">
        <v>0</v>
      </c>
      <c r="B1762" s="1" t="s">
        <v>20</v>
      </c>
      <c r="D1762" s="1" t="s">
        <v>120</v>
      </c>
      <c r="G1762" s="1" t="s">
        <v>25</v>
      </c>
      <c r="I1762" s="1" t="s">
        <v>3205</v>
      </c>
      <c r="K1762" s="1" t="s">
        <v>3191</v>
      </c>
      <c r="L1762" s="1" t="s">
        <v>3191</v>
      </c>
      <c r="N1762" s="1" t="s">
        <v>32</v>
      </c>
      <c r="R1762" s="1" t="s">
        <v>81</v>
      </c>
      <c r="S1762" s="1" t="s">
        <v>3191</v>
      </c>
      <c r="V1762" s="1" t="s">
        <v>39</v>
      </c>
    </row>
    <row r="1763" spans="1:22" x14ac:dyDescent="0.2">
      <c r="A1763" s="7">
        <v>0</v>
      </c>
      <c r="B1763" s="1" t="s">
        <v>20</v>
      </c>
      <c r="D1763" s="1" t="s">
        <v>120</v>
      </c>
      <c r="G1763" s="1" t="s">
        <v>25</v>
      </c>
      <c r="I1763" s="1" t="s">
        <v>3206</v>
      </c>
      <c r="K1763" s="1" t="s">
        <v>3191</v>
      </c>
      <c r="L1763" s="1" t="s">
        <v>3191</v>
      </c>
      <c r="N1763" s="1" t="s">
        <v>32</v>
      </c>
      <c r="R1763" s="1" t="s">
        <v>81</v>
      </c>
      <c r="S1763" s="1" t="s">
        <v>3191</v>
      </c>
      <c r="V1763" s="1" t="s">
        <v>39</v>
      </c>
    </row>
    <row r="1764" spans="1:22" x14ac:dyDescent="0.2">
      <c r="A1764" s="7">
        <v>121.75</v>
      </c>
      <c r="B1764" s="1" t="s">
        <v>20</v>
      </c>
      <c r="C1764" s="1" t="s">
        <v>21</v>
      </c>
      <c r="D1764" s="1" t="s">
        <v>120</v>
      </c>
      <c r="E1764" s="1" t="s">
        <v>23</v>
      </c>
      <c r="F1764" s="1" t="s">
        <v>3207</v>
      </c>
      <c r="G1764" s="1" t="s">
        <v>25</v>
      </c>
      <c r="I1764" s="1" t="s">
        <v>3208</v>
      </c>
      <c r="J1764" s="1" t="s">
        <v>28</v>
      </c>
      <c r="K1764" s="1" t="s">
        <v>3209</v>
      </c>
      <c r="L1764" s="1" t="s">
        <v>3209</v>
      </c>
      <c r="M1764" s="1" t="s">
        <v>3210</v>
      </c>
      <c r="N1764" s="1" t="s">
        <v>1091</v>
      </c>
      <c r="O1764" s="1" t="s">
        <v>33</v>
      </c>
      <c r="P1764" s="1" t="s">
        <v>124</v>
      </c>
      <c r="Q1764" s="1" t="s">
        <v>35</v>
      </c>
      <c r="R1764" s="1" t="s">
        <v>193</v>
      </c>
      <c r="S1764" s="1" t="s">
        <v>3209</v>
      </c>
      <c r="T1764" s="1" t="s">
        <v>37</v>
      </c>
      <c r="U1764" s="1" t="s">
        <v>38</v>
      </c>
      <c r="V1764" s="1" t="s">
        <v>39</v>
      </c>
    </row>
    <row r="1765" spans="1:22" x14ac:dyDescent="0.2">
      <c r="A1765" s="7">
        <v>500</v>
      </c>
      <c r="B1765" s="1" t="s">
        <v>20</v>
      </c>
      <c r="D1765" s="1" t="s">
        <v>120</v>
      </c>
      <c r="G1765" s="1" t="s">
        <v>25</v>
      </c>
      <c r="I1765" s="1" t="s">
        <v>3211</v>
      </c>
      <c r="J1765" s="1" t="s">
        <v>28</v>
      </c>
      <c r="K1765" s="1" t="s">
        <v>3212</v>
      </c>
      <c r="L1765" s="1" t="s">
        <v>3212</v>
      </c>
      <c r="M1765" s="1" t="s">
        <v>3213</v>
      </c>
      <c r="N1765" s="1" t="s">
        <v>1091</v>
      </c>
      <c r="O1765" s="1" t="s">
        <v>33</v>
      </c>
      <c r="P1765" s="1" t="s">
        <v>3164</v>
      </c>
      <c r="R1765" s="1" t="s">
        <v>81</v>
      </c>
      <c r="S1765" s="1" t="s">
        <v>3212</v>
      </c>
      <c r="T1765" s="1" t="s">
        <v>3214</v>
      </c>
      <c r="U1765" s="1" t="s">
        <v>3215</v>
      </c>
      <c r="V1765" s="1" t="s">
        <v>39</v>
      </c>
    </row>
    <row r="1766" spans="1:22" x14ac:dyDescent="0.2">
      <c r="A1766" s="7">
        <v>121.75</v>
      </c>
      <c r="B1766" s="1" t="s">
        <v>20</v>
      </c>
      <c r="C1766" s="1" t="s">
        <v>21</v>
      </c>
      <c r="D1766" s="1" t="s">
        <v>120</v>
      </c>
      <c r="E1766" s="1" t="s">
        <v>23</v>
      </c>
      <c r="F1766" s="1" t="s">
        <v>3216</v>
      </c>
      <c r="G1766" s="1" t="s">
        <v>25</v>
      </c>
      <c r="I1766" s="1" t="s">
        <v>3217</v>
      </c>
      <c r="J1766" s="1" t="s">
        <v>28</v>
      </c>
      <c r="K1766" s="1" t="s">
        <v>3218</v>
      </c>
      <c r="L1766" s="1" t="s">
        <v>3218</v>
      </c>
      <c r="M1766" s="1" t="s">
        <v>3219</v>
      </c>
      <c r="N1766" s="1" t="s">
        <v>1091</v>
      </c>
      <c r="O1766" s="1" t="s">
        <v>33</v>
      </c>
      <c r="P1766" s="1" t="s">
        <v>124</v>
      </c>
      <c r="Q1766" s="1" t="s">
        <v>35</v>
      </c>
      <c r="R1766" s="1" t="s">
        <v>81</v>
      </c>
      <c r="S1766" s="1" t="s">
        <v>3218</v>
      </c>
      <c r="T1766" s="1" t="s">
        <v>37</v>
      </c>
      <c r="U1766" s="1" t="s">
        <v>38</v>
      </c>
      <c r="V1766" s="1" t="s">
        <v>39</v>
      </c>
    </row>
    <row r="1767" spans="1:22" x14ac:dyDescent="0.2">
      <c r="A1767" s="7">
        <v>121.75</v>
      </c>
      <c r="B1767" s="1" t="s">
        <v>20</v>
      </c>
      <c r="C1767" s="1" t="s">
        <v>21</v>
      </c>
      <c r="D1767" s="1" t="s">
        <v>120</v>
      </c>
      <c r="E1767" s="1" t="s">
        <v>23</v>
      </c>
      <c r="F1767" s="1" t="s">
        <v>3216</v>
      </c>
      <c r="G1767" s="1" t="s">
        <v>25</v>
      </c>
      <c r="I1767" s="1" t="s">
        <v>3220</v>
      </c>
      <c r="J1767" s="1" t="s">
        <v>28</v>
      </c>
      <c r="K1767" s="1" t="s">
        <v>3218</v>
      </c>
      <c r="L1767" s="1" t="s">
        <v>3218</v>
      </c>
      <c r="M1767" s="1" t="s">
        <v>3221</v>
      </c>
      <c r="N1767" s="1" t="s">
        <v>1091</v>
      </c>
      <c r="O1767" s="1" t="s">
        <v>33</v>
      </c>
      <c r="P1767" s="1" t="s">
        <v>124</v>
      </c>
      <c r="Q1767" s="1" t="s">
        <v>35</v>
      </c>
      <c r="R1767" s="1" t="s">
        <v>81</v>
      </c>
      <c r="S1767" s="1" t="s">
        <v>3218</v>
      </c>
      <c r="T1767" s="1" t="s">
        <v>37</v>
      </c>
      <c r="U1767" s="1" t="s">
        <v>38</v>
      </c>
      <c r="V1767" s="1" t="s">
        <v>39</v>
      </c>
    </row>
    <row r="1768" spans="1:22" x14ac:dyDescent="0.2">
      <c r="A1768" s="7">
        <v>121.75</v>
      </c>
      <c r="B1768" s="1" t="s">
        <v>20</v>
      </c>
      <c r="C1768" s="1" t="s">
        <v>21</v>
      </c>
      <c r="D1768" s="1" t="s">
        <v>120</v>
      </c>
      <c r="E1768" s="1" t="s">
        <v>23</v>
      </c>
      <c r="F1768" s="1" t="s">
        <v>3216</v>
      </c>
      <c r="G1768" s="1" t="s">
        <v>25</v>
      </c>
      <c r="I1768" s="1" t="s">
        <v>3222</v>
      </c>
      <c r="J1768" s="1" t="s">
        <v>28</v>
      </c>
      <c r="K1768" s="1" t="s">
        <v>3218</v>
      </c>
      <c r="L1768" s="1" t="s">
        <v>3218</v>
      </c>
      <c r="M1768" s="1" t="s">
        <v>3223</v>
      </c>
      <c r="N1768" s="1" t="s">
        <v>1091</v>
      </c>
      <c r="O1768" s="1" t="s">
        <v>33</v>
      </c>
      <c r="P1768" s="1" t="s">
        <v>124</v>
      </c>
      <c r="Q1768" s="1" t="s">
        <v>35</v>
      </c>
      <c r="R1768" s="1" t="s">
        <v>81</v>
      </c>
      <c r="S1768" s="1" t="s">
        <v>3218</v>
      </c>
      <c r="T1768" s="1" t="s">
        <v>37</v>
      </c>
      <c r="U1768" s="1" t="s">
        <v>38</v>
      </c>
      <c r="V1768" s="1" t="s">
        <v>39</v>
      </c>
    </row>
    <row r="1769" spans="1:22" x14ac:dyDescent="0.2">
      <c r="A1769" s="7">
        <v>121.75</v>
      </c>
      <c r="B1769" s="1" t="s">
        <v>20</v>
      </c>
      <c r="C1769" s="1" t="s">
        <v>21</v>
      </c>
      <c r="D1769" s="1" t="s">
        <v>120</v>
      </c>
      <c r="E1769" s="1" t="s">
        <v>23</v>
      </c>
      <c r="F1769" s="1" t="s">
        <v>3224</v>
      </c>
      <c r="G1769" s="1" t="s">
        <v>25</v>
      </c>
      <c r="I1769" s="1" t="s">
        <v>3225</v>
      </c>
      <c r="J1769" s="1" t="s">
        <v>28</v>
      </c>
      <c r="K1769" s="1" t="s">
        <v>3226</v>
      </c>
      <c r="L1769" s="1" t="s">
        <v>3226</v>
      </c>
      <c r="M1769" s="1" t="s">
        <v>3227</v>
      </c>
      <c r="N1769" s="1" t="s">
        <v>1091</v>
      </c>
      <c r="O1769" s="1" t="s">
        <v>33</v>
      </c>
      <c r="P1769" s="1" t="s">
        <v>124</v>
      </c>
      <c r="Q1769" s="1" t="s">
        <v>35</v>
      </c>
      <c r="R1769" s="1" t="s">
        <v>81</v>
      </c>
      <c r="S1769" s="1" t="s">
        <v>3226</v>
      </c>
      <c r="T1769" s="1" t="s">
        <v>37</v>
      </c>
      <c r="U1769" s="1" t="s">
        <v>38</v>
      </c>
      <c r="V1769" s="1" t="s">
        <v>39</v>
      </c>
    </row>
    <row r="1770" spans="1:22" x14ac:dyDescent="0.2">
      <c r="A1770" s="7">
        <v>121.75</v>
      </c>
      <c r="B1770" s="1" t="s">
        <v>20</v>
      </c>
      <c r="C1770" s="1" t="s">
        <v>21</v>
      </c>
      <c r="D1770" s="1" t="s">
        <v>120</v>
      </c>
      <c r="E1770" s="1" t="s">
        <v>23</v>
      </c>
      <c r="F1770" s="1" t="s">
        <v>3224</v>
      </c>
      <c r="G1770" s="1" t="s">
        <v>25</v>
      </c>
      <c r="I1770" s="1" t="s">
        <v>3228</v>
      </c>
      <c r="J1770" s="1" t="s">
        <v>28</v>
      </c>
      <c r="K1770" s="1" t="s">
        <v>3226</v>
      </c>
      <c r="L1770" s="1" t="s">
        <v>3226</v>
      </c>
      <c r="M1770" s="1" t="s">
        <v>3229</v>
      </c>
      <c r="N1770" s="1" t="s">
        <v>1091</v>
      </c>
      <c r="O1770" s="1" t="s">
        <v>33</v>
      </c>
      <c r="P1770" s="1" t="s">
        <v>124</v>
      </c>
      <c r="Q1770" s="1" t="s">
        <v>35</v>
      </c>
      <c r="R1770" s="1" t="s">
        <v>81</v>
      </c>
      <c r="S1770" s="1" t="s">
        <v>3226</v>
      </c>
      <c r="T1770" s="1" t="s">
        <v>37</v>
      </c>
      <c r="U1770" s="1" t="s">
        <v>38</v>
      </c>
      <c r="V1770" s="1" t="s">
        <v>39</v>
      </c>
    </row>
    <row r="1771" spans="1:22" x14ac:dyDescent="0.2">
      <c r="A1771" s="7">
        <v>121.75</v>
      </c>
      <c r="B1771" s="1" t="s">
        <v>20</v>
      </c>
      <c r="C1771" s="1" t="s">
        <v>21</v>
      </c>
      <c r="D1771" s="1" t="s">
        <v>120</v>
      </c>
      <c r="E1771" s="1" t="s">
        <v>23</v>
      </c>
      <c r="F1771" s="1" t="s">
        <v>3224</v>
      </c>
      <c r="G1771" s="1" t="s">
        <v>25</v>
      </c>
      <c r="I1771" s="1" t="s">
        <v>3230</v>
      </c>
      <c r="J1771" s="1" t="s">
        <v>28</v>
      </c>
      <c r="K1771" s="1" t="s">
        <v>3226</v>
      </c>
      <c r="L1771" s="1" t="s">
        <v>3226</v>
      </c>
      <c r="M1771" s="1" t="s">
        <v>3231</v>
      </c>
      <c r="N1771" s="1" t="s">
        <v>1091</v>
      </c>
      <c r="O1771" s="1" t="s">
        <v>33</v>
      </c>
      <c r="P1771" s="1" t="s">
        <v>124</v>
      </c>
      <c r="Q1771" s="1" t="s">
        <v>35</v>
      </c>
      <c r="R1771" s="1" t="s">
        <v>81</v>
      </c>
      <c r="S1771" s="1" t="s">
        <v>3226</v>
      </c>
      <c r="T1771" s="1" t="s">
        <v>37</v>
      </c>
      <c r="U1771" s="1" t="s">
        <v>38</v>
      </c>
      <c r="V1771" s="1" t="s">
        <v>39</v>
      </c>
    </row>
    <row r="1772" spans="1:22" x14ac:dyDescent="0.2">
      <c r="A1772" s="7">
        <v>0</v>
      </c>
      <c r="B1772" s="1" t="s">
        <v>20</v>
      </c>
      <c r="C1772" s="1" t="s">
        <v>21</v>
      </c>
      <c r="D1772" s="1" t="s">
        <v>120</v>
      </c>
      <c r="E1772" s="1" t="s">
        <v>23</v>
      </c>
      <c r="F1772" s="1" t="s">
        <v>3224</v>
      </c>
      <c r="G1772" s="1" t="s">
        <v>25</v>
      </c>
      <c r="I1772" s="1" t="s">
        <v>3232</v>
      </c>
      <c r="K1772" s="1" t="s">
        <v>3226</v>
      </c>
      <c r="L1772" s="1" t="s">
        <v>2782</v>
      </c>
      <c r="N1772" s="1" t="s">
        <v>32</v>
      </c>
      <c r="O1772" s="1" t="s">
        <v>33</v>
      </c>
      <c r="P1772" s="1" t="s">
        <v>124</v>
      </c>
      <c r="R1772" s="1" t="s">
        <v>81</v>
      </c>
      <c r="S1772" s="1" t="s">
        <v>3226</v>
      </c>
      <c r="T1772" s="1" t="s">
        <v>37</v>
      </c>
      <c r="U1772" s="1" t="s">
        <v>38</v>
      </c>
      <c r="V1772" s="1" t="s">
        <v>39</v>
      </c>
    </row>
    <row r="1773" spans="1:22" x14ac:dyDescent="0.2">
      <c r="A1773" s="7">
        <v>0</v>
      </c>
      <c r="B1773" s="1" t="s">
        <v>20</v>
      </c>
      <c r="D1773" s="1" t="s">
        <v>120</v>
      </c>
      <c r="G1773" s="1" t="s">
        <v>25</v>
      </c>
      <c r="I1773" s="1" t="s">
        <v>3233</v>
      </c>
      <c r="K1773" s="1" t="s">
        <v>3226</v>
      </c>
      <c r="L1773" s="1" t="s">
        <v>3226</v>
      </c>
      <c r="N1773" s="1" t="s">
        <v>32</v>
      </c>
      <c r="R1773" s="1" t="s">
        <v>81</v>
      </c>
      <c r="S1773" s="1" t="s">
        <v>3226</v>
      </c>
      <c r="V1773" s="1" t="s">
        <v>39</v>
      </c>
    </row>
    <row r="1774" spans="1:22" x14ac:dyDescent="0.2">
      <c r="A1774" s="7">
        <v>0</v>
      </c>
      <c r="B1774" s="1" t="s">
        <v>20</v>
      </c>
      <c r="C1774" s="1" t="s">
        <v>21</v>
      </c>
      <c r="D1774" s="1" t="s">
        <v>120</v>
      </c>
      <c r="E1774" s="1" t="s">
        <v>1574</v>
      </c>
      <c r="F1774" s="1" t="s">
        <v>3157</v>
      </c>
      <c r="G1774" s="1" t="s">
        <v>25</v>
      </c>
      <c r="I1774" s="1" t="s">
        <v>3234</v>
      </c>
      <c r="K1774" s="1" t="s">
        <v>3235</v>
      </c>
      <c r="L1774" s="1" t="s">
        <v>2829</v>
      </c>
      <c r="M1774" s="1" t="s">
        <v>3236</v>
      </c>
      <c r="N1774" s="1" t="s">
        <v>32</v>
      </c>
      <c r="O1774" s="1" t="s">
        <v>33</v>
      </c>
      <c r="P1774" s="1" t="s">
        <v>124</v>
      </c>
      <c r="R1774" s="1" t="s">
        <v>81</v>
      </c>
      <c r="S1774" s="1" t="s">
        <v>3235</v>
      </c>
      <c r="T1774" s="1" t="s">
        <v>1578</v>
      </c>
      <c r="U1774" s="1" t="s">
        <v>4594</v>
      </c>
      <c r="V1774" s="1" t="s">
        <v>39</v>
      </c>
    </row>
    <row r="1775" spans="1:22" x14ac:dyDescent="0.2">
      <c r="A1775" s="7">
        <v>0</v>
      </c>
      <c r="B1775" s="1" t="s">
        <v>20</v>
      </c>
      <c r="D1775" s="1" t="s">
        <v>120</v>
      </c>
      <c r="G1775" s="1" t="s">
        <v>25</v>
      </c>
      <c r="I1775" s="1" t="s">
        <v>3237</v>
      </c>
      <c r="K1775" s="1" t="s">
        <v>3235</v>
      </c>
      <c r="L1775" s="1" t="s">
        <v>3235</v>
      </c>
      <c r="N1775" s="1" t="s">
        <v>1091</v>
      </c>
      <c r="R1775" s="1" t="s">
        <v>1516</v>
      </c>
      <c r="S1775" s="1" t="s">
        <v>3235</v>
      </c>
      <c r="V1775" s="1" t="s">
        <v>39</v>
      </c>
    </row>
    <row r="1776" spans="1:22" x14ac:dyDescent="0.2">
      <c r="A1776" s="7">
        <v>1000</v>
      </c>
      <c r="B1776" s="1" t="s">
        <v>20</v>
      </c>
      <c r="C1776" s="1" t="s">
        <v>1362</v>
      </c>
      <c r="D1776" s="1" t="s">
        <v>3238</v>
      </c>
      <c r="E1776" s="1" t="s">
        <v>3239</v>
      </c>
      <c r="F1776" s="1" t="s">
        <v>3240</v>
      </c>
      <c r="G1776" s="1" t="s">
        <v>25</v>
      </c>
      <c r="I1776" s="1" t="s">
        <v>3241</v>
      </c>
      <c r="J1776" s="1" t="s">
        <v>28</v>
      </c>
      <c r="K1776" s="1" t="s">
        <v>3242</v>
      </c>
      <c r="L1776" s="1" t="s">
        <v>3162</v>
      </c>
      <c r="M1776" s="1" t="s">
        <v>3243</v>
      </c>
      <c r="N1776" s="1" t="s">
        <v>1091</v>
      </c>
      <c r="O1776" s="1" t="s">
        <v>156</v>
      </c>
      <c r="P1776" s="1" t="s">
        <v>3164</v>
      </c>
      <c r="R1776" s="1" t="s">
        <v>49</v>
      </c>
      <c r="S1776" s="1" t="s">
        <v>3242</v>
      </c>
      <c r="T1776" s="1" t="s">
        <v>1368</v>
      </c>
      <c r="U1776" s="1" t="s">
        <v>3322</v>
      </c>
      <c r="V1776" s="1" t="s">
        <v>39</v>
      </c>
    </row>
    <row r="1777" spans="1:22" x14ac:dyDescent="0.2">
      <c r="A1777" s="7">
        <v>0</v>
      </c>
      <c r="B1777" s="1" t="s">
        <v>20</v>
      </c>
      <c r="D1777" s="1" t="s">
        <v>120</v>
      </c>
      <c r="G1777" s="1" t="s">
        <v>25</v>
      </c>
      <c r="I1777" s="1" t="s">
        <v>3244</v>
      </c>
      <c r="K1777" s="1" t="s">
        <v>3245</v>
      </c>
      <c r="L1777" s="1" t="s">
        <v>3245</v>
      </c>
      <c r="N1777" s="1" t="s">
        <v>32</v>
      </c>
      <c r="R1777" s="1" t="s">
        <v>81</v>
      </c>
      <c r="S1777" s="1" t="s">
        <v>3245</v>
      </c>
      <c r="V1777" s="1" t="s">
        <v>39</v>
      </c>
    </row>
    <row r="1778" spans="1:22" x14ac:dyDescent="0.2">
      <c r="A1778" s="7">
        <v>0</v>
      </c>
      <c r="B1778" s="1" t="s">
        <v>20</v>
      </c>
      <c r="D1778" s="1" t="s">
        <v>120</v>
      </c>
      <c r="G1778" s="1" t="s">
        <v>25</v>
      </c>
      <c r="I1778" s="1" t="s">
        <v>3246</v>
      </c>
      <c r="K1778" s="1" t="s">
        <v>3245</v>
      </c>
      <c r="L1778" s="1" t="s">
        <v>3245</v>
      </c>
      <c r="N1778" s="1" t="s">
        <v>32</v>
      </c>
      <c r="R1778" s="1" t="s">
        <v>81</v>
      </c>
      <c r="S1778" s="1" t="s">
        <v>3245</v>
      </c>
      <c r="V1778" s="1" t="s">
        <v>39</v>
      </c>
    </row>
    <row r="1779" spans="1:22" x14ac:dyDescent="0.2">
      <c r="A1779" s="7">
        <v>0</v>
      </c>
      <c r="B1779" s="1" t="s">
        <v>20</v>
      </c>
      <c r="D1779" s="1" t="s">
        <v>120</v>
      </c>
      <c r="G1779" s="1" t="s">
        <v>25</v>
      </c>
      <c r="I1779" s="1" t="s">
        <v>3247</v>
      </c>
      <c r="K1779" s="1" t="s">
        <v>3245</v>
      </c>
      <c r="L1779" s="1" t="s">
        <v>3245</v>
      </c>
      <c r="N1779" s="1" t="s">
        <v>32</v>
      </c>
      <c r="R1779" s="1" t="s">
        <v>81</v>
      </c>
      <c r="S1779" s="1" t="s">
        <v>3245</v>
      </c>
      <c r="V1779" s="1" t="s">
        <v>39</v>
      </c>
    </row>
    <row r="1780" spans="1:22" x14ac:dyDescent="0.2">
      <c r="A1780" s="7">
        <v>0</v>
      </c>
      <c r="B1780" s="1" t="s">
        <v>20</v>
      </c>
      <c r="D1780" s="1" t="s">
        <v>120</v>
      </c>
      <c r="G1780" s="1" t="s">
        <v>25</v>
      </c>
      <c r="I1780" s="1" t="s">
        <v>3248</v>
      </c>
      <c r="K1780" s="1" t="s">
        <v>3245</v>
      </c>
      <c r="L1780" s="1" t="s">
        <v>3245</v>
      </c>
      <c r="N1780" s="1" t="s">
        <v>32</v>
      </c>
      <c r="R1780" s="1" t="s">
        <v>81</v>
      </c>
      <c r="S1780" s="1" t="s">
        <v>3245</v>
      </c>
      <c r="V1780" s="1" t="s">
        <v>39</v>
      </c>
    </row>
    <row r="1781" spans="1:22" x14ac:dyDescent="0.2">
      <c r="A1781" s="7">
        <v>0</v>
      </c>
      <c r="B1781" s="1" t="s">
        <v>20</v>
      </c>
      <c r="D1781" s="1" t="s">
        <v>120</v>
      </c>
      <c r="G1781" s="1" t="s">
        <v>25</v>
      </c>
      <c r="I1781" s="1" t="s">
        <v>3249</v>
      </c>
      <c r="K1781" s="1" t="s">
        <v>3245</v>
      </c>
      <c r="L1781" s="1" t="s">
        <v>3245</v>
      </c>
      <c r="N1781" s="1" t="s">
        <v>32</v>
      </c>
      <c r="R1781" s="1" t="s">
        <v>81</v>
      </c>
      <c r="S1781" s="1" t="s">
        <v>3245</v>
      </c>
      <c r="V1781" s="1" t="s">
        <v>39</v>
      </c>
    </row>
    <row r="1782" spans="1:22" x14ac:dyDescent="0.2">
      <c r="A1782" s="7">
        <v>0</v>
      </c>
      <c r="B1782" s="1" t="s">
        <v>20</v>
      </c>
      <c r="D1782" s="1" t="s">
        <v>120</v>
      </c>
      <c r="G1782" s="1" t="s">
        <v>25</v>
      </c>
      <c r="I1782" s="1" t="s">
        <v>3250</v>
      </c>
      <c r="K1782" s="1" t="s">
        <v>3245</v>
      </c>
      <c r="L1782" s="1" t="s">
        <v>3245</v>
      </c>
      <c r="N1782" s="1" t="s">
        <v>32</v>
      </c>
      <c r="R1782" s="1" t="s">
        <v>81</v>
      </c>
      <c r="S1782" s="1" t="s">
        <v>3245</v>
      </c>
      <c r="V1782" s="1" t="s">
        <v>39</v>
      </c>
    </row>
    <row r="1783" spans="1:22" x14ac:dyDescent="0.2">
      <c r="A1783" s="7">
        <v>0</v>
      </c>
      <c r="B1783" s="1" t="s">
        <v>20</v>
      </c>
      <c r="D1783" s="1" t="s">
        <v>120</v>
      </c>
      <c r="G1783" s="1" t="s">
        <v>25</v>
      </c>
      <c r="I1783" s="1" t="s">
        <v>3251</v>
      </c>
      <c r="K1783" s="1" t="s">
        <v>3245</v>
      </c>
      <c r="L1783" s="1" t="s">
        <v>3245</v>
      </c>
      <c r="N1783" s="1" t="s">
        <v>32</v>
      </c>
      <c r="R1783" s="1" t="s">
        <v>81</v>
      </c>
      <c r="S1783" s="1" t="s">
        <v>3245</v>
      </c>
      <c r="V1783" s="1" t="s">
        <v>39</v>
      </c>
    </row>
    <row r="1784" spans="1:22" x14ac:dyDescent="0.2">
      <c r="A1784" s="7">
        <v>0</v>
      </c>
      <c r="B1784" s="1" t="s">
        <v>20</v>
      </c>
      <c r="D1784" s="1" t="s">
        <v>120</v>
      </c>
      <c r="G1784" s="1" t="s">
        <v>25</v>
      </c>
      <c r="I1784" s="1" t="s">
        <v>3252</v>
      </c>
      <c r="K1784" s="1" t="s">
        <v>3245</v>
      </c>
      <c r="L1784" s="1" t="s">
        <v>3245</v>
      </c>
      <c r="N1784" s="1" t="s">
        <v>32</v>
      </c>
      <c r="R1784" s="1" t="s">
        <v>81</v>
      </c>
      <c r="S1784" s="1" t="s">
        <v>3245</v>
      </c>
      <c r="V1784" s="1" t="s">
        <v>39</v>
      </c>
    </row>
    <row r="1785" spans="1:22" x14ac:dyDescent="0.2">
      <c r="A1785" s="7">
        <v>0</v>
      </c>
      <c r="B1785" s="1" t="s">
        <v>20</v>
      </c>
      <c r="D1785" s="1" t="s">
        <v>120</v>
      </c>
      <c r="G1785" s="1" t="s">
        <v>25</v>
      </c>
      <c r="I1785" s="1" t="s">
        <v>3253</v>
      </c>
      <c r="K1785" s="1" t="s">
        <v>3245</v>
      </c>
      <c r="L1785" s="1" t="s">
        <v>3245</v>
      </c>
      <c r="N1785" s="1" t="s">
        <v>32</v>
      </c>
      <c r="R1785" s="1" t="s">
        <v>81</v>
      </c>
      <c r="S1785" s="1" t="s">
        <v>3245</v>
      </c>
      <c r="V1785" s="1" t="s">
        <v>39</v>
      </c>
    </row>
    <row r="1786" spans="1:22" x14ac:dyDescent="0.2">
      <c r="A1786" s="7">
        <v>0</v>
      </c>
      <c r="B1786" s="1" t="s">
        <v>20</v>
      </c>
      <c r="D1786" s="1" t="s">
        <v>120</v>
      </c>
      <c r="G1786" s="1" t="s">
        <v>25</v>
      </c>
      <c r="I1786" s="1" t="s">
        <v>3254</v>
      </c>
      <c r="K1786" s="1" t="s">
        <v>3245</v>
      </c>
      <c r="L1786" s="1" t="s">
        <v>3245</v>
      </c>
      <c r="N1786" s="1" t="s">
        <v>32</v>
      </c>
      <c r="R1786" s="1" t="s">
        <v>81</v>
      </c>
      <c r="S1786" s="1" t="s">
        <v>3245</v>
      </c>
      <c r="V1786" s="1" t="s">
        <v>39</v>
      </c>
    </row>
    <row r="1787" spans="1:22" x14ac:dyDescent="0.2">
      <c r="A1787" s="7">
        <v>0</v>
      </c>
      <c r="B1787" s="1" t="s">
        <v>20</v>
      </c>
      <c r="D1787" s="1" t="s">
        <v>120</v>
      </c>
      <c r="G1787" s="1" t="s">
        <v>25</v>
      </c>
      <c r="I1787" s="1" t="s">
        <v>3255</v>
      </c>
      <c r="K1787" s="1" t="s">
        <v>3245</v>
      </c>
      <c r="L1787" s="1" t="s">
        <v>3245</v>
      </c>
      <c r="N1787" s="1" t="s">
        <v>32</v>
      </c>
      <c r="R1787" s="1" t="s">
        <v>81</v>
      </c>
      <c r="S1787" s="1" t="s">
        <v>3245</v>
      </c>
      <c r="V1787" s="1" t="s">
        <v>39</v>
      </c>
    </row>
    <row r="1788" spans="1:22" x14ac:dyDescent="0.2">
      <c r="A1788" s="7">
        <v>0</v>
      </c>
      <c r="B1788" s="1" t="s">
        <v>20</v>
      </c>
      <c r="D1788" s="1" t="s">
        <v>120</v>
      </c>
      <c r="G1788" s="1" t="s">
        <v>25</v>
      </c>
      <c r="I1788" s="1" t="s">
        <v>3256</v>
      </c>
      <c r="K1788" s="1" t="s">
        <v>3245</v>
      </c>
      <c r="L1788" s="1" t="s">
        <v>3245</v>
      </c>
      <c r="N1788" s="1" t="s">
        <v>32</v>
      </c>
      <c r="R1788" s="1" t="s">
        <v>81</v>
      </c>
      <c r="S1788" s="1" t="s">
        <v>3245</v>
      </c>
      <c r="V1788" s="1" t="s">
        <v>39</v>
      </c>
    </row>
    <row r="1789" spans="1:22" x14ac:dyDescent="0.2">
      <c r="A1789" s="7">
        <v>0</v>
      </c>
      <c r="B1789" s="1" t="s">
        <v>20</v>
      </c>
      <c r="D1789" s="1" t="s">
        <v>120</v>
      </c>
      <c r="G1789" s="1" t="s">
        <v>25</v>
      </c>
      <c r="I1789" s="1" t="s">
        <v>3257</v>
      </c>
      <c r="K1789" s="1" t="s">
        <v>3245</v>
      </c>
      <c r="L1789" s="1" t="s">
        <v>3245</v>
      </c>
      <c r="N1789" s="1" t="s">
        <v>32</v>
      </c>
      <c r="R1789" s="1" t="s">
        <v>81</v>
      </c>
      <c r="S1789" s="1" t="s">
        <v>3245</v>
      </c>
      <c r="V1789" s="1" t="s">
        <v>39</v>
      </c>
    </row>
    <row r="1790" spans="1:22" x14ac:dyDescent="0.2">
      <c r="A1790" s="7">
        <v>0</v>
      </c>
      <c r="B1790" s="1" t="s">
        <v>20</v>
      </c>
      <c r="D1790" s="1" t="s">
        <v>120</v>
      </c>
      <c r="G1790" s="1" t="s">
        <v>25</v>
      </c>
      <c r="I1790" s="1" t="s">
        <v>3258</v>
      </c>
      <c r="K1790" s="1" t="s">
        <v>3259</v>
      </c>
      <c r="L1790" s="1" t="s">
        <v>3259</v>
      </c>
      <c r="N1790" s="1" t="s">
        <v>1091</v>
      </c>
      <c r="R1790" s="1" t="s">
        <v>1516</v>
      </c>
      <c r="S1790" s="1" t="s">
        <v>3259</v>
      </c>
      <c r="V1790" s="1" t="s">
        <v>39</v>
      </c>
    </row>
    <row r="1791" spans="1:22" x14ac:dyDescent="0.2">
      <c r="A1791" s="7">
        <v>100</v>
      </c>
      <c r="B1791" s="1" t="s">
        <v>20</v>
      </c>
      <c r="C1791" s="1" t="s">
        <v>1362</v>
      </c>
      <c r="D1791" s="1" t="s">
        <v>120</v>
      </c>
      <c r="E1791" s="1" t="s">
        <v>1363</v>
      </c>
      <c r="F1791" s="1" t="s">
        <v>3138</v>
      </c>
      <c r="G1791" s="1" t="s">
        <v>25</v>
      </c>
      <c r="I1791" s="1" t="s">
        <v>3260</v>
      </c>
      <c r="J1791" s="1" t="s">
        <v>28</v>
      </c>
      <c r="K1791" s="1" t="s">
        <v>3259</v>
      </c>
      <c r="L1791" s="1" t="s">
        <v>3259</v>
      </c>
      <c r="M1791" s="1" t="s">
        <v>3261</v>
      </c>
      <c r="N1791" s="1" t="s">
        <v>1091</v>
      </c>
      <c r="R1791" s="1" t="s">
        <v>81</v>
      </c>
      <c r="S1791" s="1" t="s">
        <v>3259</v>
      </c>
      <c r="T1791" s="1" t="s">
        <v>1368</v>
      </c>
      <c r="U1791" s="1" t="s">
        <v>3322</v>
      </c>
      <c r="V1791" s="1" t="s">
        <v>39</v>
      </c>
    </row>
    <row r="1792" spans="1:22" x14ac:dyDescent="0.2">
      <c r="A1792" s="7">
        <v>100</v>
      </c>
      <c r="B1792" s="1" t="s">
        <v>20</v>
      </c>
      <c r="C1792" s="1" t="s">
        <v>3262</v>
      </c>
      <c r="D1792" s="1" t="s">
        <v>120</v>
      </c>
      <c r="E1792" s="1" t="s">
        <v>3263</v>
      </c>
      <c r="F1792" s="1" t="s">
        <v>3264</v>
      </c>
      <c r="G1792" s="1" t="s">
        <v>25</v>
      </c>
      <c r="I1792" s="1" t="s">
        <v>3265</v>
      </c>
      <c r="J1792" s="1" t="s">
        <v>28</v>
      </c>
      <c r="K1792" s="1" t="s">
        <v>3259</v>
      </c>
      <c r="L1792" s="1" t="s">
        <v>3259</v>
      </c>
      <c r="M1792" s="1" t="s">
        <v>3266</v>
      </c>
      <c r="N1792" s="1" t="s">
        <v>1091</v>
      </c>
      <c r="O1792" s="1" t="s">
        <v>123</v>
      </c>
      <c r="P1792" s="1" t="s">
        <v>124</v>
      </c>
      <c r="R1792" s="1" t="s">
        <v>1045</v>
      </c>
      <c r="S1792" s="1" t="s">
        <v>3259</v>
      </c>
      <c r="T1792" s="1" t="s">
        <v>3267</v>
      </c>
      <c r="U1792" s="1" t="s">
        <v>3268</v>
      </c>
      <c r="V1792" s="1" t="s">
        <v>39</v>
      </c>
    </row>
    <row r="1793" spans="1:22" x14ac:dyDescent="0.2">
      <c r="A1793" s="7">
        <v>100</v>
      </c>
      <c r="B1793" s="1" t="s">
        <v>20</v>
      </c>
      <c r="C1793" s="1" t="s">
        <v>2201</v>
      </c>
      <c r="D1793" s="1" t="s">
        <v>120</v>
      </c>
      <c r="E1793" s="1" t="s">
        <v>2202</v>
      </c>
      <c r="F1793" s="1" t="s">
        <v>2812</v>
      </c>
      <c r="G1793" s="1" t="s">
        <v>25</v>
      </c>
      <c r="I1793" s="1" t="s">
        <v>3269</v>
      </c>
      <c r="J1793" s="1" t="s">
        <v>28</v>
      </c>
      <c r="K1793" s="1" t="s">
        <v>3259</v>
      </c>
      <c r="L1793" s="1" t="s">
        <v>3259</v>
      </c>
      <c r="M1793" s="1" t="s">
        <v>3270</v>
      </c>
      <c r="N1793" s="1" t="s">
        <v>1091</v>
      </c>
      <c r="O1793" s="1" t="s">
        <v>33</v>
      </c>
      <c r="P1793" s="1" t="s">
        <v>124</v>
      </c>
      <c r="R1793" s="1" t="s">
        <v>193</v>
      </c>
      <c r="S1793" s="1" t="s">
        <v>3259</v>
      </c>
      <c r="T1793" s="1" t="s">
        <v>2205</v>
      </c>
      <c r="U1793" s="1" t="s">
        <v>2206</v>
      </c>
      <c r="V1793" s="1" t="s">
        <v>39</v>
      </c>
    </row>
    <row r="1794" spans="1:22" x14ac:dyDescent="0.2">
      <c r="A1794" s="7">
        <v>0</v>
      </c>
      <c r="B1794" s="1" t="s">
        <v>20</v>
      </c>
      <c r="C1794" s="1" t="s">
        <v>2201</v>
      </c>
      <c r="D1794" s="1" t="s">
        <v>120</v>
      </c>
      <c r="E1794" s="1" t="s">
        <v>2202</v>
      </c>
      <c r="F1794" s="1" t="s">
        <v>2812</v>
      </c>
      <c r="G1794" s="1" t="s">
        <v>25</v>
      </c>
      <c r="I1794" s="1" t="s">
        <v>3271</v>
      </c>
      <c r="K1794" s="1" t="s">
        <v>3259</v>
      </c>
      <c r="L1794" s="1" t="s">
        <v>3259</v>
      </c>
      <c r="M1794" s="1" t="s">
        <v>3272</v>
      </c>
      <c r="N1794" s="1" t="s">
        <v>1091</v>
      </c>
      <c r="O1794" s="1" t="s">
        <v>33</v>
      </c>
      <c r="P1794" s="1" t="s">
        <v>124</v>
      </c>
      <c r="R1794" s="1" t="s">
        <v>81</v>
      </c>
      <c r="S1794" s="1" t="s">
        <v>3259</v>
      </c>
      <c r="T1794" s="1" t="s">
        <v>2205</v>
      </c>
      <c r="U1794" s="1" t="s">
        <v>2206</v>
      </c>
      <c r="V1794" s="1" t="s">
        <v>39</v>
      </c>
    </row>
    <row r="1795" spans="1:22" x14ac:dyDescent="0.2">
      <c r="A1795" s="7">
        <v>100</v>
      </c>
      <c r="B1795" s="1" t="s">
        <v>20</v>
      </c>
      <c r="C1795" s="1" t="s">
        <v>2201</v>
      </c>
      <c r="D1795" s="1" t="s">
        <v>43</v>
      </c>
      <c r="E1795" s="1" t="s">
        <v>2202</v>
      </c>
      <c r="F1795" s="1" t="s">
        <v>2827</v>
      </c>
      <c r="G1795" s="1" t="s">
        <v>25</v>
      </c>
      <c r="I1795" s="1" t="s">
        <v>3273</v>
      </c>
      <c r="J1795" s="1" t="s">
        <v>28</v>
      </c>
      <c r="K1795" s="1" t="s">
        <v>3274</v>
      </c>
      <c r="L1795" s="1" t="s">
        <v>3274</v>
      </c>
      <c r="M1795" s="1" t="s">
        <v>3275</v>
      </c>
      <c r="N1795" s="1" t="s">
        <v>1091</v>
      </c>
      <c r="O1795" s="1" t="s">
        <v>33</v>
      </c>
      <c r="P1795" s="1" t="s">
        <v>124</v>
      </c>
      <c r="R1795" s="1" t="s">
        <v>193</v>
      </c>
      <c r="S1795" s="1" t="s">
        <v>3274</v>
      </c>
      <c r="T1795" s="1" t="s">
        <v>2205</v>
      </c>
      <c r="U1795" s="1" t="s">
        <v>2206</v>
      </c>
      <c r="V1795" s="1" t="s">
        <v>39</v>
      </c>
    </row>
    <row r="1796" spans="1:22" x14ac:dyDescent="0.2">
      <c r="A1796" s="7">
        <v>100</v>
      </c>
      <c r="B1796" s="1" t="s">
        <v>20</v>
      </c>
      <c r="C1796" s="1" t="s">
        <v>3262</v>
      </c>
      <c r="D1796" s="1" t="s">
        <v>120</v>
      </c>
      <c r="E1796" s="1" t="s">
        <v>3263</v>
      </c>
      <c r="F1796" s="1" t="s">
        <v>3276</v>
      </c>
      <c r="G1796" s="1" t="s">
        <v>25</v>
      </c>
      <c r="I1796" s="1" t="s">
        <v>3277</v>
      </c>
      <c r="J1796" s="1" t="s">
        <v>28</v>
      </c>
      <c r="K1796" s="1" t="s">
        <v>3274</v>
      </c>
      <c r="L1796" s="1" t="s">
        <v>3274</v>
      </c>
      <c r="M1796" s="1" t="s">
        <v>3278</v>
      </c>
      <c r="N1796" s="1" t="s">
        <v>1091</v>
      </c>
      <c r="O1796" s="1" t="s">
        <v>123</v>
      </c>
      <c r="P1796" s="1" t="s">
        <v>124</v>
      </c>
      <c r="R1796" s="1" t="s">
        <v>49</v>
      </c>
      <c r="S1796" s="1" t="s">
        <v>3274</v>
      </c>
      <c r="T1796" s="1" t="s">
        <v>3267</v>
      </c>
      <c r="U1796" s="1" t="s">
        <v>3268</v>
      </c>
      <c r="V1796" s="1" t="s">
        <v>3279</v>
      </c>
    </row>
    <row r="1797" spans="1:22" x14ac:dyDescent="0.2">
      <c r="A1797" s="7">
        <v>100</v>
      </c>
      <c r="B1797" s="1" t="s">
        <v>20</v>
      </c>
      <c r="C1797" s="1" t="s">
        <v>1362</v>
      </c>
      <c r="D1797" s="1" t="s">
        <v>120</v>
      </c>
      <c r="E1797" s="1" t="s">
        <v>1363</v>
      </c>
      <c r="F1797" s="1" t="s">
        <v>3170</v>
      </c>
      <c r="G1797" s="1" t="s">
        <v>25</v>
      </c>
      <c r="I1797" s="1" t="s">
        <v>3280</v>
      </c>
      <c r="J1797" s="1" t="s">
        <v>28</v>
      </c>
      <c r="K1797" s="1" t="s">
        <v>3281</v>
      </c>
      <c r="L1797" s="1" t="s">
        <v>3281</v>
      </c>
      <c r="M1797" s="1" t="s">
        <v>3282</v>
      </c>
      <c r="N1797" s="1" t="s">
        <v>1091</v>
      </c>
      <c r="O1797" s="1" t="s">
        <v>156</v>
      </c>
      <c r="P1797" s="1" t="s">
        <v>3283</v>
      </c>
      <c r="R1797" s="1" t="s">
        <v>193</v>
      </c>
      <c r="S1797" s="1" t="s">
        <v>3281</v>
      </c>
      <c r="T1797" s="1" t="s">
        <v>1368</v>
      </c>
      <c r="U1797" s="1" t="s">
        <v>3322</v>
      </c>
      <c r="V1797" s="1" t="s">
        <v>39</v>
      </c>
    </row>
    <row r="1798" spans="1:22" x14ac:dyDescent="0.2">
      <c r="A1798" s="7">
        <v>100</v>
      </c>
      <c r="B1798" s="1" t="s">
        <v>20</v>
      </c>
      <c r="C1798" s="1" t="s">
        <v>1362</v>
      </c>
      <c r="D1798" s="1" t="s">
        <v>120</v>
      </c>
      <c r="E1798" s="1" t="s">
        <v>1363</v>
      </c>
      <c r="F1798" s="1" t="s">
        <v>3170</v>
      </c>
      <c r="G1798" s="1" t="s">
        <v>25</v>
      </c>
      <c r="I1798" s="1" t="s">
        <v>3284</v>
      </c>
      <c r="J1798" s="1" t="s">
        <v>28</v>
      </c>
      <c r="K1798" s="1" t="s">
        <v>3281</v>
      </c>
      <c r="L1798" s="1" t="s">
        <v>3281</v>
      </c>
      <c r="M1798" s="1" t="s">
        <v>3285</v>
      </c>
      <c r="N1798" s="1" t="s">
        <v>1091</v>
      </c>
      <c r="O1798" s="1" t="s">
        <v>33</v>
      </c>
      <c r="R1798" s="1" t="s">
        <v>81</v>
      </c>
      <c r="S1798" s="1" t="s">
        <v>3281</v>
      </c>
      <c r="T1798" s="1" t="s">
        <v>1368</v>
      </c>
      <c r="U1798" s="1" t="s">
        <v>3322</v>
      </c>
      <c r="V1798" s="1" t="s">
        <v>39</v>
      </c>
    </row>
    <row r="1799" spans="1:22" x14ac:dyDescent="0.2">
      <c r="A1799" s="7">
        <v>121.75</v>
      </c>
      <c r="B1799" s="1" t="s">
        <v>20</v>
      </c>
      <c r="C1799" s="1" t="s">
        <v>1362</v>
      </c>
      <c r="D1799" s="1" t="s">
        <v>68</v>
      </c>
      <c r="E1799" s="1" t="s">
        <v>1363</v>
      </c>
      <c r="F1799" s="1" t="s">
        <v>3286</v>
      </c>
      <c r="G1799" s="1" t="s">
        <v>25</v>
      </c>
      <c r="I1799" s="1" t="s">
        <v>3287</v>
      </c>
      <c r="J1799" s="1" t="s">
        <v>28</v>
      </c>
      <c r="K1799" s="1" t="s">
        <v>3288</v>
      </c>
      <c r="L1799" s="1" t="s">
        <v>3288</v>
      </c>
      <c r="M1799" s="1" t="s">
        <v>3289</v>
      </c>
      <c r="N1799" s="1" t="s">
        <v>46</v>
      </c>
      <c r="R1799" s="1" t="s">
        <v>193</v>
      </c>
      <c r="S1799" s="1" t="s">
        <v>3288</v>
      </c>
      <c r="T1799" s="1" t="s">
        <v>1368</v>
      </c>
      <c r="U1799" s="1" t="s">
        <v>3322</v>
      </c>
      <c r="V1799" s="1" t="s">
        <v>39</v>
      </c>
    </row>
    <row r="1800" spans="1:22" x14ac:dyDescent="0.2">
      <c r="A1800" s="7">
        <v>146.1</v>
      </c>
      <c r="B1800" s="1" t="s">
        <v>20</v>
      </c>
      <c r="C1800" s="1" t="s">
        <v>1362</v>
      </c>
      <c r="D1800" s="1" t="s">
        <v>3290</v>
      </c>
      <c r="E1800" s="1" t="s">
        <v>1363</v>
      </c>
      <c r="F1800" s="1" t="s">
        <v>3286</v>
      </c>
      <c r="G1800" s="1" t="s">
        <v>25</v>
      </c>
      <c r="I1800" s="1" t="s">
        <v>3291</v>
      </c>
      <c r="J1800" s="1" t="s">
        <v>28</v>
      </c>
      <c r="K1800" s="1" t="s">
        <v>3288</v>
      </c>
      <c r="L1800" s="1" t="s">
        <v>3288</v>
      </c>
      <c r="M1800" s="1" t="s">
        <v>3292</v>
      </c>
      <c r="N1800" s="1" t="s">
        <v>46</v>
      </c>
      <c r="R1800" s="1" t="s">
        <v>193</v>
      </c>
      <c r="S1800" s="1" t="s">
        <v>3288</v>
      </c>
      <c r="T1800" s="1" t="s">
        <v>1368</v>
      </c>
      <c r="U1800" s="1" t="s">
        <v>3322</v>
      </c>
      <c r="V1800" s="1" t="s">
        <v>39</v>
      </c>
    </row>
    <row r="1801" spans="1:22" x14ac:dyDescent="0.2">
      <c r="A1801" s="7">
        <v>292.2</v>
      </c>
      <c r="B1801" s="1" t="s">
        <v>42</v>
      </c>
      <c r="C1801" s="1" t="s">
        <v>1362</v>
      </c>
      <c r="D1801" s="1" t="s">
        <v>3293</v>
      </c>
      <c r="E1801" s="1" t="s">
        <v>1363</v>
      </c>
      <c r="F1801" s="1" t="s">
        <v>3286</v>
      </c>
      <c r="G1801" s="1" t="s">
        <v>25</v>
      </c>
      <c r="I1801" s="1" t="s">
        <v>3294</v>
      </c>
      <c r="J1801" s="1" t="s">
        <v>28</v>
      </c>
      <c r="K1801" s="1" t="s">
        <v>3288</v>
      </c>
      <c r="L1801" s="1" t="s">
        <v>3288</v>
      </c>
      <c r="M1801" s="1" t="s">
        <v>3295</v>
      </c>
      <c r="N1801" s="1" t="s">
        <v>46</v>
      </c>
      <c r="R1801" s="1" t="s">
        <v>193</v>
      </c>
      <c r="S1801" s="1" t="s">
        <v>3288</v>
      </c>
      <c r="T1801" s="1" t="s">
        <v>1368</v>
      </c>
      <c r="U1801" s="1" t="s">
        <v>3322</v>
      </c>
      <c r="V1801" s="1" t="s">
        <v>39</v>
      </c>
    </row>
    <row r="1802" spans="1:22" x14ac:dyDescent="0.2">
      <c r="A1802" s="7">
        <v>0</v>
      </c>
      <c r="B1802" s="1" t="s">
        <v>20</v>
      </c>
      <c r="C1802" s="1" t="s">
        <v>21</v>
      </c>
      <c r="D1802" s="1" t="s">
        <v>120</v>
      </c>
      <c r="E1802" s="1" t="s">
        <v>1574</v>
      </c>
      <c r="F1802" s="1" t="s">
        <v>3296</v>
      </c>
      <c r="G1802" s="1" t="s">
        <v>25</v>
      </c>
      <c r="I1802" s="1" t="s">
        <v>3297</v>
      </c>
      <c r="K1802" s="1" t="s">
        <v>3288</v>
      </c>
      <c r="L1802" s="1" t="s">
        <v>3286</v>
      </c>
      <c r="N1802" s="1" t="s">
        <v>32</v>
      </c>
      <c r="O1802" s="1" t="s">
        <v>33</v>
      </c>
      <c r="P1802" s="1" t="s">
        <v>124</v>
      </c>
      <c r="R1802" s="1" t="s">
        <v>81</v>
      </c>
      <c r="S1802" s="1" t="s">
        <v>3288</v>
      </c>
      <c r="T1802" s="1" t="s">
        <v>1578</v>
      </c>
      <c r="U1802" s="1" t="s">
        <v>4594</v>
      </c>
      <c r="V1802" s="1" t="s">
        <v>39</v>
      </c>
    </row>
    <row r="1803" spans="1:22" x14ac:dyDescent="0.2">
      <c r="A1803" s="7">
        <v>292.2</v>
      </c>
      <c r="B1803" s="1" t="s">
        <v>20</v>
      </c>
      <c r="C1803" s="1" t="s">
        <v>1362</v>
      </c>
      <c r="D1803" s="1" t="s">
        <v>3293</v>
      </c>
      <c r="E1803" s="1" t="s">
        <v>1363</v>
      </c>
      <c r="F1803" s="1" t="s">
        <v>3286</v>
      </c>
      <c r="G1803" s="1" t="s">
        <v>25</v>
      </c>
      <c r="I1803" s="1" t="s">
        <v>3298</v>
      </c>
      <c r="J1803" s="1" t="s">
        <v>28</v>
      </c>
      <c r="K1803" s="1" t="s">
        <v>3288</v>
      </c>
      <c r="L1803" s="1" t="s">
        <v>3288</v>
      </c>
      <c r="M1803" s="1" t="s">
        <v>3299</v>
      </c>
      <c r="N1803" s="1" t="s">
        <v>46</v>
      </c>
      <c r="R1803" s="1" t="s">
        <v>193</v>
      </c>
      <c r="S1803" s="1" t="s">
        <v>3288</v>
      </c>
      <c r="T1803" s="1" t="s">
        <v>1368</v>
      </c>
      <c r="U1803" s="1" t="s">
        <v>3322</v>
      </c>
      <c r="V1803" s="1" t="s">
        <v>39</v>
      </c>
    </row>
    <row r="1804" spans="1:22" x14ac:dyDescent="0.2">
      <c r="A1804" s="7">
        <v>0</v>
      </c>
      <c r="B1804" s="1" t="s">
        <v>20</v>
      </c>
      <c r="D1804" s="1" t="s">
        <v>120</v>
      </c>
      <c r="G1804" s="1" t="s">
        <v>25</v>
      </c>
      <c r="I1804" s="1" t="s">
        <v>3300</v>
      </c>
      <c r="K1804" s="1" t="s">
        <v>3288</v>
      </c>
      <c r="L1804" s="1" t="s">
        <v>3288</v>
      </c>
      <c r="N1804" s="1" t="s">
        <v>32</v>
      </c>
      <c r="R1804" s="1" t="s">
        <v>81</v>
      </c>
      <c r="S1804" s="1" t="s">
        <v>3288</v>
      </c>
      <c r="V1804" s="1" t="s">
        <v>39</v>
      </c>
    </row>
    <row r="1805" spans="1:22" x14ac:dyDescent="0.2">
      <c r="A1805" s="7">
        <v>0</v>
      </c>
      <c r="B1805" s="1" t="s">
        <v>20</v>
      </c>
      <c r="D1805" s="1" t="s">
        <v>120</v>
      </c>
      <c r="G1805" s="1" t="s">
        <v>25</v>
      </c>
      <c r="I1805" s="1" t="s">
        <v>3301</v>
      </c>
      <c r="K1805" s="1" t="s">
        <v>3288</v>
      </c>
      <c r="L1805" s="1" t="s">
        <v>3288</v>
      </c>
      <c r="N1805" s="1" t="s">
        <v>32</v>
      </c>
      <c r="R1805" s="1" t="s">
        <v>81</v>
      </c>
      <c r="S1805" s="1" t="s">
        <v>3288</v>
      </c>
      <c r="V1805" s="1" t="s">
        <v>39</v>
      </c>
    </row>
    <row r="1806" spans="1:22" x14ac:dyDescent="0.2">
      <c r="A1806" s="7">
        <v>0</v>
      </c>
      <c r="B1806" s="1" t="s">
        <v>20</v>
      </c>
      <c r="D1806" s="1" t="s">
        <v>120</v>
      </c>
      <c r="G1806" s="1" t="s">
        <v>25</v>
      </c>
      <c r="I1806" s="1" t="s">
        <v>3302</v>
      </c>
      <c r="K1806" s="1" t="s">
        <v>3288</v>
      </c>
      <c r="L1806" s="1" t="s">
        <v>3288</v>
      </c>
      <c r="N1806" s="1" t="s">
        <v>32</v>
      </c>
      <c r="R1806" s="1" t="s">
        <v>81</v>
      </c>
      <c r="S1806" s="1" t="s">
        <v>3288</v>
      </c>
      <c r="V1806" s="1" t="s">
        <v>39</v>
      </c>
    </row>
    <row r="1807" spans="1:22" x14ac:dyDescent="0.2">
      <c r="A1807" s="7">
        <v>0</v>
      </c>
      <c r="B1807" s="1" t="s">
        <v>20</v>
      </c>
      <c r="D1807" s="1" t="s">
        <v>120</v>
      </c>
      <c r="G1807" s="1" t="s">
        <v>25</v>
      </c>
      <c r="I1807" s="1" t="s">
        <v>3303</v>
      </c>
      <c r="K1807" s="1" t="s">
        <v>3288</v>
      </c>
      <c r="L1807" s="1" t="s">
        <v>3288</v>
      </c>
      <c r="N1807" s="1" t="s">
        <v>32</v>
      </c>
      <c r="R1807" s="1" t="s">
        <v>81</v>
      </c>
      <c r="S1807" s="1" t="s">
        <v>3288</v>
      </c>
      <c r="V1807" s="1" t="s">
        <v>39</v>
      </c>
    </row>
    <row r="1808" spans="1:22" x14ac:dyDescent="0.2">
      <c r="A1808" s="7">
        <v>0</v>
      </c>
      <c r="B1808" s="1" t="s">
        <v>20</v>
      </c>
      <c r="D1808" s="1" t="s">
        <v>120</v>
      </c>
      <c r="G1808" s="1" t="s">
        <v>25</v>
      </c>
      <c r="I1808" s="1" t="s">
        <v>3304</v>
      </c>
      <c r="K1808" s="1" t="s">
        <v>3288</v>
      </c>
      <c r="L1808" s="1" t="s">
        <v>3288</v>
      </c>
      <c r="N1808" s="1" t="s">
        <v>32</v>
      </c>
      <c r="R1808" s="1" t="s">
        <v>81</v>
      </c>
      <c r="S1808" s="1" t="s">
        <v>3288</v>
      </c>
      <c r="V1808" s="1" t="s">
        <v>39</v>
      </c>
    </row>
    <row r="1809" spans="1:22" x14ac:dyDescent="0.2">
      <c r="A1809" s="7">
        <v>0</v>
      </c>
      <c r="B1809" s="1" t="s">
        <v>20</v>
      </c>
      <c r="D1809" s="1" t="s">
        <v>120</v>
      </c>
      <c r="G1809" s="1" t="s">
        <v>25</v>
      </c>
      <c r="I1809" s="1" t="s">
        <v>3305</v>
      </c>
      <c r="K1809" s="1" t="s">
        <v>3288</v>
      </c>
      <c r="L1809" s="1" t="s">
        <v>3288</v>
      </c>
      <c r="N1809" s="1" t="s">
        <v>32</v>
      </c>
      <c r="R1809" s="1" t="s">
        <v>81</v>
      </c>
      <c r="S1809" s="1" t="s">
        <v>3288</v>
      </c>
      <c r="V1809" s="1" t="s">
        <v>39</v>
      </c>
    </row>
    <row r="1810" spans="1:22" x14ac:dyDescent="0.2">
      <c r="A1810" s="7">
        <v>87.66</v>
      </c>
      <c r="B1810" s="1" t="s">
        <v>20</v>
      </c>
      <c r="C1810" s="1" t="s">
        <v>1362</v>
      </c>
      <c r="D1810" s="1" t="s">
        <v>3307</v>
      </c>
      <c r="E1810" s="1" t="s">
        <v>1363</v>
      </c>
      <c r="F1810" s="1" t="s">
        <v>3286</v>
      </c>
      <c r="G1810" s="1" t="s">
        <v>25</v>
      </c>
      <c r="I1810" s="1" t="s">
        <v>3308</v>
      </c>
      <c r="J1810" s="1" t="s">
        <v>28</v>
      </c>
      <c r="K1810" s="1" t="s">
        <v>3288</v>
      </c>
      <c r="L1810" s="1" t="s">
        <v>3288</v>
      </c>
      <c r="M1810" s="1" t="s">
        <v>3309</v>
      </c>
      <c r="N1810" s="1" t="s">
        <v>46</v>
      </c>
      <c r="R1810" s="1" t="s">
        <v>193</v>
      </c>
      <c r="S1810" s="1" t="s">
        <v>3288</v>
      </c>
      <c r="T1810" s="1" t="s">
        <v>1368</v>
      </c>
      <c r="U1810" s="1" t="s">
        <v>3322</v>
      </c>
      <c r="V1810" s="1" t="s">
        <v>39</v>
      </c>
    </row>
    <row r="1811" spans="1:22" x14ac:dyDescent="0.2">
      <c r="A1811" s="7">
        <v>12</v>
      </c>
      <c r="B1811" s="1" t="s">
        <v>42</v>
      </c>
      <c r="C1811" s="1" t="s">
        <v>1362</v>
      </c>
      <c r="D1811" s="1" t="s">
        <v>2193</v>
      </c>
      <c r="E1811" s="1" t="s">
        <v>1363</v>
      </c>
      <c r="F1811" s="1" t="s">
        <v>3310</v>
      </c>
      <c r="G1811" s="1" t="s">
        <v>25</v>
      </c>
      <c r="I1811" s="1" t="s">
        <v>3311</v>
      </c>
      <c r="J1811" s="1" t="s">
        <v>28</v>
      </c>
      <c r="K1811" s="1" t="s">
        <v>3312</v>
      </c>
      <c r="L1811" s="1" t="s">
        <v>3312</v>
      </c>
      <c r="M1811" s="1" t="s">
        <v>3313</v>
      </c>
      <c r="N1811" s="1" t="s">
        <v>46</v>
      </c>
      <c r="R1811" s="1" t="s">
        <v>193</v>
      </c>
      <c r="S1811" s="1" t="s">
        <v>3312</v>
      </c>
      <c r="T1811" s="1" t="s">
        <v>1368</v>
      </c>
      <c r="U1811" s="1" t="s">
        <v>3322</v>
      </c>
      <c r="V1811" s="1" t="s">
        <v>39</v>
      </c>
    </row>
    <row r="1812" spans="1:22" x14ac:dyDescent="0.2">
      <c r="A1812" s="7">
        <v>100</v>
      </c>
      <c r="B1812" s="1" t="s">
        <v>20</v>
      </c>
      <c r="C1812" s="1" t="s">
        <v>1362</v>
      </c>
      <c r="D1812" s="1" t="s">
        <v>120</v>
      </c>
      <c r="G1812" s="1" t="s">
        <v>25</v>
      </c>
      <c r="I1812" s="1" t="s">
        <v>3314</v>
      </c>
      <c r="J1812" s="1" t="s">
        <v>28</v>
      </c>
      <c r="K1812" s="1" t="s">
        <v>3288</v>
      </c>
      <c r="L1812" s="1" t="s">
        <v>3288</v>
      </c>
      <c r="M1812" s="1" t="s">
        <v>3315</v>
      </c>
      <c r="N1812" s="1" t="s">
        <v>1091</v>
      </c>
      <c r="R1812" s="1" t="s">
        <v>81</v>
      </c>
      <c r="S1812" s="1" t="s">
        <v>3288</v>
      </c>
      <c r="T1812" s="1" t="s">
        <v>1368</v>
      </c>
      <c r="U1812" s="1" t="s">
        <v>3322</v>
      </c>
      <c r="V1812" s="1" t="s">
        <v>3316</v>
      </c>
    </row>
    <row r="1813" spans="1:22" x14ac:dyDescent="0.2">
      <c r="A1813" s="7">
        <v>100</v>
      </c>
      <c r="B1813" s="1" t="s">
        <v>20</v>
      </c>
      <c r="C1813" s="1" t="s">
        <v>1362</v>
      </c>
      <c r="D1813" s="1" t="s">
        <v>43</v>
      </c>
      <c r="F1813" s="1" t="s">
        <v>3212</v>
      </c>
      <c r="G1813" s="1" t="s">
        <v>25</v>
      </c>
      <c r="I1813" s="1" t="s">
        <v>3317</v>
      </c>
      <c r="J1813" s="1" t="s">
        <v>28</v>
      </c>
      <c r="K1813" s="1" t="s">
        <v>3318</v>
      </c>
      <c r="L1813" s="1" t="s">
        <v>3318</v>
      </c>
      <c r="M1813" s="1" t="s">
        <v>3319</v>
      </c>
      <c r="N1813" s="1" t="s">
        <v>1091</v>
      </c>
      <c r="R1813" s="1" t="s">
        <v>81</v>
      </c>
      <c r="S1813" s="1" t="s">
        <v>3318</v>
      </c>
      <c r="T1813" s="1" t="s">
        <v>1368</v>
      </c>
      <c r="U1813" s="1" t="s">
        <v>3322</v>
      </c>
      <c r="V1813" s="1" t="s">
        <v>39</v>
      </c>
    </row>
    <row r="1814" spans="1:22" x14ac:dyDescent="0.2">
      <c r="A1814" s="7">
        <v>100</v>
      </c>
      <c r="B1814" s="1" t="s">
        <v>20</v>
      </c>
      <c r="C1814" s="1" t="s">
        <v>1362</v>
      </c>
      <c r="D1814" s="1" t="s">
        <v>43</v>
      </c>
      <c r="E1814" s="1" t="s">
        <v>1363</v>
      </c>
      <c r="F1814" s="1" t="s">
        <v>3212</v>
      </c>
      <c r="G1814" s="1" t="s">
        <v>25</v>
      </c>
      <c r="I1814" s="1" t="s">
        <v>3320</v>
      </c>
      <c r="J1814" s="1" t="s">
        <v>28</v>
      </c>
      <c r="K1814" s="1" t="s">
        <v>3318</v>
      </c>
      <c r="L1814" s="1" t="s">
        <v>3318</v>
      </c>
      <c r="M1814" s="1" t="s">
        <v>3321</v>
      </c>
      <c r="N1814" s="1" t="s">
        <v>1091</v>
      </c>
      <c r="R1814" s="1" t="s">
        <v>81</v>
      </c>
      <c r="S1814" s="1" t="s">
        <v>3318</v>
      </c>
      <c r="T1814" s="1" t="s">
        <v>1368</v>
      </c>
      <c r="U1814" s="1" t="s">
        <v>3322</v>
      </c>
      <c r="V1814" s="1" t="s">
        <v>39</v>
      </c>
    </row>
    <row r="1815" spans="1:22" x14ac:dyDescent="0.2">
      <c r="A1815" s="7">
        <v>100</v>
      </c>
      <c r="B1815" s="1" t="s">
        <v>42</v>
      </c>
      <c r="C1815" s="1" t="s">
        <v>1362</v>
      </c>
      <c r="D1815" s="1" t="s">
        <v>43</v>
      </c>
      <c r="E1815" s="1" t="s">
        <v>1363</v>
      </c>
      <c r="F1815" s="1" t="s">
        <v>3212</v>
      </c>
      <c r="G1815" s="1" t="s">
        <v>25</v>
      </c>
      <c r="I1815" s="1" t="s">
        <v>3323</v>
      </c>
      <c r="J1815" s="1" t="s">
        <v>28</v>
      </c>
      <c r="K1815" s="1" t="s">
        <v>3318</v>
      </c>
      <c r="L1815" s="1" t="s">
        <v>3318</v>
      </c>
      <c r="M1815" s="1" t="s">
        <v>3324</v>
      </c>
      <c r="N1815" s="1" t="s">
        <v>32</v>
      </c>
      <c r="R1815" s="1" t="s">
        <v>193</v>
      </c>
      <c r="S1815" s="1" t="s">
        <v>3318</v>
      </c>
      <c r="T1815" s="1" t="s">
        <v>1368</v>
      </c>
      <c r="U1815" s="1" t="s">
        <v>3322</v>
      </c>
      <c r="V1815" s="1" t="s">
        <v>39</v>
      </c>
    </row>
    <row r="1816" spans="1:22" x14ac:dyDescent="0.2">
      <c r="A1816" s="7">
        <v>100</v>
      </c>
      <c r="B1816" s="1" t="s">
        <v>20</v>
      </c>
      <c r="C1816" s="1" t="s">
        <v>1362</v>
      </c>
      <c r="D1816" s="1" t="s">
        <v>43</v>
      </c>
      <c r="E1816" s="1" t="s">
        <v>1363</v>
      </c>
      <c r="F1816" s="1" t="s">
        <v>3212</v>
      </c>
      <c r="G1816" s="1" t="s">
        <v>25</v>
      </c>
      <c r="I1816" s="1" t="s">
        <v>3325</v>
      </c>
      <c r="J1816" s="1" t="s">
        <v>28</v>
      </c>
      <c r="K1816" s="1" t="s">
        <v>3318</v>
      </c>
      <c r="L1816" s="1" t="s">
        <v>3318</v>
      </c>
      <c r="M1816" s="1" t="s">
        <v>3326</v>
      </c>
      <c r="N1816" s="1" t="s">
        <v>32</v>
      </c>
      <c r="R1816" s="1" t="s">
        <v>1045</v>
      </c>
      <c r="S1816" s="1" t="s">
        <v>3318</v>
      </c>
      <c r="T1816" s="1" t="s">
        <v>1368</v>
      </c>
      <c r="U1816" s="1" t="s">
        <v>3322</v>
      </c>
      <c r="V1816" s="1" t="s">
        <v>39</v>
      </c>
    </row>
    <row r="1817" spans="1:22" x14ac:dyDescent="0.2">
      <c r="A1817" s="7">
        <v>100</v>
      </c>
      <c r="B1817" s="1" t="s">
        <v>20</v>
      </c>
      <c r="C1817" s="1" t="s">
        <v>2201</v>
      </c>
      <c r="D1817" s="1" t="s">
        <v>43</v>
      </c>
      <c r="E1817" s="1" t="s">
        <v>2202</v>
      </c>
      <c r="F1817" s="1" t="s">
        <v>3031</v>
      </c>
      <c r="G1817" s="1" t="s">
        <v>25</v>
      </c>
      <c r="I1817" s="1" t="s">
        <v>3327</v>
      </c>
      <c r="J1817" s="1" t="s">
        <v>28</v>
      </c>
      <c r="K1817" s="1" t="s">
        <v>3318</v>
      </c>
      <c r="L1817" s="1" t="s">
        <v>3212</v>
      </c>
      <c r="M1817" s="1" t="s">
        <v>3328</v>
      </c>
      <c r="N1817" s="1" t="s">
        <v>32</v>
      </c>
      <c r="O1817" s="1" t="s">
        <v>33</v>
      </c>
      <c r="P1817" s="1" t="s">
        <v>124</v>
      </c>
      <c r="R1817" s="1" t="s">
        <v>1045</v>
      </c>
      <c r="S1817" s="1" t="s">
        <v>3318</v>
      </c>
      <c r="T1817" s="1" t="s">
        <v>2205</v>
      </c>
      <c r="U1817" s="1" t="s">
        <v>2206</v>
      </c>
      <c r="V1817" s="1" t="s">
        <v>39</v>
      </c>
    </row>
    <row r="1818" spans="1:22" x14ac:dyDescent="0.2">
      <c r="A1818" s="7">
        <v>100</v>
      </c>
      <c r="B1818" s="1" t="s">
        <v>20</v>
      </c>
      <c r="C1818" s="1" t="s">
        <v>1362</v>
      </c>
      <c r="D1818" s="1" t="s">
        <v>43</v>
      </c>
      <c r="E1818" s="1" t="s">
        <v>1363</v>
      </c>
      <c r="F1818" s="1" t="s">
        <v>3212</v>
      </c>
      <c r="G1818" s="1" t="s">
        <v>25</v>
      </c>
      <c r="I1818" s="1" t="s">
        <v>3329</v>
      </c>
      <c r="J1818" s="1" t="s">
        <v>28</v>
      </c>
      <c r="K1818" s="1" t="s">
        <v>3318</v>
      </c>
      <c r="L1818" s="1" t="s">
        <v>3318</v>
      </c>
      <c r="M1818" s="1" t="s">
        <v>3330</v>
      </c>
      <c r="N1818" s="1" t="s">
        <v>32</v>
      </c>
      <c r="R1818" s="1" t="s">
        <v>1045</v>
      </c>
      <c r="S1818" s="1" t="s">
        <v>3318</v>
      </c>
      <c r="T1818" s="1" t="s">
        <v>1368</v>
      </c>
      <c r="U1818" s="1" t="s">
        <v>3322</v>
      </c>
      <c r="V1818" s="1" t="s">
        <v>3331</v>
      </c>
    </row>
    <row r="1819" spans="1:22" x14ac:dyDescent="0.2">
      <c r="A1819" s="7">
        <v>100</v>
      </c>
      <c r="B1819" s="1" t="s">
        <v>20</v>
      </c>
      <c r="C1819" s="1" t="s">
        <v>1362</v>
      </c>
      <c r="D1819" s="1" t="s">
        <v>43</v>
      </c>
      <c r="E1819" s="1" t="s">
        <v>1363</v>
      </c>
      <c r="F1819" s="1" t="s">
        <v>3212</v>
      </c>
      <c r="G1819" s="1" t="s">
        <v>25</v>
      </c>
      <c r="I1819" s="1" t="s">
        <v>3332</v>
      </c>
      <c r="J1819" s="1" t="s">
        <v>28</v>
      </c>
      <c r="K1819" s="1" t="s">
        <v>3318</v>
      </c>
      <c r="L1819" s="1" t="s">
        <v>3318</v>
      </c>
      <c r="M1819" s="1" t="s">
        <v>3333</v>
      </c>
      <c r="N1819" s="1" t="s">
        <v>32</v>
      </c>
      <c r="R1819" s="1" t="s">
        <v>81</v>
      </c>
      <c r="S1819" s="1" t="s">
        <v>3318</v>
      </c>
      <c r="T1819" s="1" t="s">
        <v>1368</v>
      </c>
      <c r="U1819" s="1" t="s">
        <v>3322</v>
      </c>
      <c r="V1819" s="1" t="s">
        <v>3334</v>
      </c>
    </row>
    <row r="1820" spans="1:22" x14ac:dyDescent="0.2">
      <c r="A1820" s="7">
        <v>100</v>
      </c>
      <c r="B1820" s="1" t="s">
        <v>20</v>
      </c>
      <c r="C1820" s="1" t="s">
        <v>1362</v>
      </c>
      <c r="D1820" s="1" t="s">
        <v>43</v>
      </c>
      <c r="E1820" s="1" t="s">
        <v>1363</v>
      </c>
      <c r="F1820" s="1" t="s">
        <v>3212</v>
      </c>
      <c r="G1820" s="1" t="s">
        <v>25</v>
      </c>
      <c r="I1820" s="1" t="s">
        <v>3335</v>
      </c>
      <c r="J1820" s="1" t="s">
        <v>28</v>
      </c>
      <c r="K1820" s="1" t="s">
        <v>3318</v>
      </c>
      <c r="L1820" s="1" t="s">
        <v>3318</v>
      </c>
      <c r="M1820" s="1" t="s">
        <v>3336</v>
      </c>
      <c r="N1820" s="1" t="s">
        <v>32</v>
      </c>
      <c r="R1820" s="1" t="s">
        <v>1045</v>
      </c>
      <c r="S1820" s="1" t="s">
        <v>3318</v>
      </c>
      <c r="T1820" s="1" t="s">
        <v>1368</v>
      </c>
      <c r="U1820" s="1" t="s">
        <v>3322</v>
      </c>
      <c r="V1820" s="1" t="s">
        <v>39</v>
      </c>
    </row>
    <row r="1821" spans="1:22" x14ac:dyDescent="0.2">
      <c r="A1821" s="7">
        <v>100</v>
      </c>
      <c r="B1821" s="1" t="s">
        <v>20</v>
      </c>
      <c r="C1821" s="1" t="s">
        <v>1362</v>
      </c>
      <c r="D1821" s="1" t="s">
        <v>43</v>
      </c>
      <c r="E1821" s="1" t="s">
        <v>1363</v>
      </c>
      <c r="F1821" s="1" t="s">
        <v>3212</v>
      </c>
      <c r="G1821" s="1" t="s">
        <v>25</v>
      </c>
      <c r="I1821" s="1" t="s">
        <v>3337</v>
      </c>
      <c r="J1821" s="1" t="s">
        <v>28</v>
      </c>
      <c r="K1821" s="1" t="s">
        <v>3318</v>
      </c>
      <c r="L1821" s="1" t="s">
        <v>3318</v>
      </c>
      <c r="M1821" s="1" t="s">
        <v>3338</v>
      </c>
      <c r="N1821" s="1" t="s">
        <v>32</v>
      </c>
      <c r="R1821" s="1" t="s">
        <v>1045</v>
      </c>
      <c r="S1821" s="1" t="s">
        <v>3318</v>
      </c>
      <c r="T1821" s="1" t="s">
        <v>1368</v>
      </c>
      <c r="U1821" s="1" t="s">
        <v>3322</v>
      </c>
      <c r="V1821" s="1" t="s">
        <v>39</v>
      </c>
    </row>
    <row r="1822" spans="1:22" x14ac:dyDescent="0.2">
      <c r="A1822" s="7">
        <v>0</v>
      </c>
      <c r="B1822" s="1" t="s">
        <v>20</v>
      </c>
      <c r="D1822" s="1" t="s">
        <v>120</v>
      </c>
      <c r="G1822" s="1" t="s">
        <v>25</v>
      </c>
      <c r="I1822" s="1" t="s">
        <v>3339</v>
      </c>
      <c r="K1822" s="1" t="s">
        <v>3318</v>
      </c>
      <c r="L1822" s="1" t="s">
        <v>3318</v>
      </c>
      <c r="N1822" s="1" t="s">
        <v>32</v>
      </c>
      <c r="R1822" s="1" t="s">
        <v>81</v>
      </c>
      <c r="S1822" s="1" t="s">
        <v>3318</v>
      </c>
      <c r="V1822" s="1" t="s">
        <v>39</v>
      </c>
    </row>
    <row r="1823" spans="1:22" x14ac:dyDescent="0.2">
      <c r="A1823" s="7">
        <v>0</v>
      </c>
      <c r="B1823" s="1" t="s">
        <v>20</v>
      </c>
      <c r="D1823" s="1" t="s">
        <v>120</v>
      </c>
      <c r="G1823" s="1" t="s">
        <v>25</v>
      </c>
      <c r="I1823" s="1" t="s">
        <v>3340</v>
      </c>
      <c r="K1823" s="1" t="s">
        <v>3318</v>
      </c>
      <c r="L1823" s="1" t="s">
        <v>3318</v>
      </c>
      <c r="N1823" s="1" t="s">
        <v>32</v>
      </c>
      <c r="R1823" s="1" t="s">
        <v>81</v>
      </c>
      <c r="S1823" s="1" t="s">
        <v>3318</v>
      </c>
      <c r="V1823" s="1" t="s">
        <v>39</v>
      </c>
    </row>
    <row r="1824" spans="1:22" x14ac:dyDescent="0.2">
      <c r="A1824" s="7">
        <v>0</v>
      </c>
      <c r="B1824" s="1" t="s">
        <v>20</v>
      </c>
      <c r="D1824" s="1" t="s">
        <v>120</v>
      </c>
      <c r="G1824" s="1" t="s">
        <v>25</v>
      </c>
      <c r="I1824" s="1" t="s">
        <v>3341</v>
      </c>
      <c r="K1824" s="1" t="s">
        <v>3318</v>
      </c>
      <c r="L1824" s="1" t="s">
        <v>3318</v>
      </c>
      <c r="N1824" s="1" t="s">
        <v>32</v>
      </c>
      <c r="R1824" s="1" t="s">
        <v>81</v>
      </c>
      <c r="S1824" s="1" t="s">
        <v>3318</v>
      </c>
      <c r="V1824" s="1" t="s">
        <v>39</v>
      </c>
    </row>
    <row r="1825" spans="1:22" x14ac:dyDescent="0.2">
      <c r="A1825" s="7">
        <v>0</v>
      </c>
      <c r="B1825" s="1" t="s">
        <v>20</v>
      </c>
      <c r="D1825" s="1" t="s">
        <v>120</v>
      </c>
      <c r="G1825" s="1" t="s">
        <v>25</v>
      </c>
      <c r="I1825" s="1" t="s">
        <v>3342</v>
      </c>
      <c r="K1825" s="1" t="s">
        <v>3318</v>
      </c>
      <c r="L1825" s="1" t="s">
        <v>3318</v>
      </c>
      <c r="N1825" s="1" t="s">
        <v>32</v>
      </c>
      <c r="R1825" s="1" t="s">
        <v>81</v>
      </c>
      <c r="S1825" s="1" t="s">
        <v>3318</v>
      </c>
      <c r="V1825" s="1" t="s">
        <v>39</v>
      </c>
    </row>
    <row r="1826" spans="1:22" x14ac:dyDescent="0.2">
      <c r="A1826" s="7">
        <v>0</v>
      </c>
      <c r="B1826" s="1" t="s">
        <v>20</v>
      </c>
      <c r="D1826" s="1" t="s">
        <v>120</v>
      </c>
      <c r="G1826" s="1" t="s">
        <v>25</v>
      </c>
      <c r="I1826" s="1" t="s">
        <v>3343</v>
      </c>
      <c r="K1826" s="1" t="s">
        <v>3318</v>
      </c>
      <c r="L1826" s="1" t="s">
        <v>3318</v>
      </c>
      <c r="N1826" s="1" t="s">
        <v>32</v>
      </c>
      <c r="R1826" s="1" t="s">
        <v>81</v>
      </c>
      <c r="S1826" s="1" t="s">
        <v>3318</v>
      </c>
      <c r="V1826" s="1" t="s">
        <v>39</v>
      </c>
    </row>
    <row r="1827" spans="1:22" x14ac:dyDescent="0.2">
      <c r="A1827" s="7">
        <v>0</v>
      </c>
      <c r="B1827" s="1" t="s">
        <v>20</v>
      </c>
      <c r="C1827" s="1" t="s">
        <v>1362</v>
      </c>
      <c r="D1827" s="1" t="s">
        <v>120</v>
      </c>
      <c r="E1827" s="1" t="s">
        <v>1363</v>
      </c>
      <c r="F1827" s="1" t="s">
        <v>3212</v>
      </c>
      <c r="G1827" s="1" t="s">
        <v>25</v>
      </c>
      <c r="I1827" s="1" t="s">
        <v>3344</v>
      </c>
      <c r="K1827" s="1" t="s">
        <v>3318</v>
      </c>
      <c r="L1827" s="1" t="s">
        <v>3318</v>
      </c>
      <c r="N1827" s="1" t="s">
        <v>1091</v>
      </c>
      <c r="R1827" s="1" t="s">
        <v>1516</v>
      </c>
      <c r="S1827" s="1" t="s">
        <v>3318</v>
      </c>
      <c r="T1827" s="1" t="s">
        <v>1368</v>
      </c>
      <c r="U1827" s="1" t="s">
        <v>3322</v>
      </c>
      <c r="V1827" s="1" t="s">
        <v>39</v>
      </c>
    </row>
    <row r="1828" spans="1:22" x14ac:dyDescent="0.2">
      <c r="A1828" s="7">
        <v>100</v>
      </c>
      <c r="B1828" s="1" t="s">
        <v>20</v>
      </c>
      <c r="C1828" s="1" t="s">
        <v>1362</v>
      </c>
      <c r="D1828" s="1" t="s">
        <v>43</v>
      </c>
      <c r="E1828" s="1" t="s">
        <v>1363</v>
      </c>
      <c r="F1828" s="1" t="s">
        <v>3212</v>
      </c>
      <c r="G1828" s="1" t="s">
        <v>25</v>
      </c>
      <c r="I1828" s="1" t="s">
        <v>3345</v>
      </c>
      <c r="J1828" s="1" t="s">
        <v>28</v>
      </c>
      <c r="K1828" s="1" t="s">
        <v>3318</v>
      </c>
      <c r="L1828" s="1" t="s">
        <v>3318</v>
      </c>
      <c r="M1828" s="1" t="s">
        <v>3346</v>
      </c>
      <c r="N1828" s="1" t="s">
        <v>1091</v>
      </c>
      <c r="R1828" s="1" t="s">
        <v>49</v>
      </c>
      <c r="S1828" s="1" t="s">
        <v>3318</v>
      </c>
      <c r="T1828" s="1" t="s">
        <v>1368</v>
      </c>
      <c r="U1828" s="1" t="s">
        <v>3322</v>
      </c>
      <c r="V1828" s="1" t="s">
        <v>39</v>
      </c>
    </row>
    <row r="1829" spans="1:22" x14ac:dyDescent="0.2">
      <c r="A1829" s="7">
        <v>100</v>
      </c>
      <c r="B1829" s="1" t="s">
        <v>20</v>
      </c>
      <c r="C1829" s="1" t="s">
        <v>2201</v>
      </c>
      <c r="D1829" s="1" t="s">
        <v>120</v>
      </c>
      <c r="G1829" s="1" t="s">
        <v>25</v>
      </c>
      <c r="I1829" s="1" t="s">
        <v>3347</v>
      </c>
      <c r="J1829" s="1" t="s">
        <v>28</v>
      </c>
      <c r="K1829" s="1" t="s">
        <v>3318</v>
      </c>
      <c r="L1829" s="1" t="s">
        <v>3318</v>
      </c>
      <c r="M1829" s="1" t="s">
        <v>3348</v>
      </c>
      <c r="N1829" s="1" t="s">
        <v>1091</v>
      </c>
      <c r="O1829" s="1" t="s">
        <v>33</v>
      </c>
      <c r="P1829" s="1" t="s">
        <v>124</v>
      </c>
      <c r="R1829" s="1" t="s">
        <v>81</v>
      </c>
      <c r="S1829" s="1" t="s">
        <v>3318</v>
      </c>
      <c r="T1829" s="1" t="s">
        <v>2205</v>
      </c>
      <c r="U1829" s="1" t="s">
        <v>2206</v>
      </c>
      <c r="V1829" s="1" t="s">
        <v>39</v>
      </c>
    </row>
    <row r="1830" spans="1:22" x14ac:dyDescent="0.2">
      <c r="A1830" s="7">
        <v>20.9</v>
      </c>
      <c r="B1830" s="1" t="s">
        <v>20</v>
      </c>
      <c r="C1830" s="1" t="s">
        <v>21</v>
      </c>
      <c r="D1830" s="1" t="s">
        <v>3349</v>
      </c>
      <c r="E1830" s="1" t="s">
        <v>23</v>
      </c>
      <c r="F1830" s="1" t="s">
        <v>3350</v>
      </c>
      <c r="G1830" s="1" t="s">
        <v>25</v>
      </c>
      <c r="H1830" s="1" t="s">
        <v>26</v>
      </c>
      <c r="I1830" s="1" t="s">
        <v>3351</v>
      </c>
      <c r="J1830" s="1" t="s">
        <v>136</v>
      </c>
      <c r="K1830" s="1" t="s">
        <v>3352</v>
      </c>
      <c r="L1830" s="1" t="s">
        <v>3353</v>
      </c>
      <c r="M1830" s="1" t="s">
        <v>3354</v>
      </c>
      <c r="N1830" s="1" t="s">
        <v>32</v>
      </c>
      <c r="O1830" s="1" t="s">
        <v>33</v>
      </c>
      <c r="P1830" s="1" t="s">
        <v>124</v>
      </c>
      <c r="Q1830" s="1" t="s">
        <v>3355</v>
      </c>
      <c r="R1830" s="1" t="s">
        <v>81</v>
      </c>
      <c r="S1830" s="1" t="s">
        <v>3352</v>
      </c>
      <c r="T1830" s="1" t="s">
        <v>37</v>
      </c>
      <c r="U1830" s="1" t="s">
        <v>38</v>
      </c>
      <c r="V1830" s="1" t="s">
        <v>39</v>
      </c>
    </row>
    <row r="1831" spans="1:22" x14ac:dyDescent="0.2">
      <c r="A1831" s="7">
        <v>100</v>
      </c>
      <c r="B1831" s="1" t="s">
        <v>20</v>
      </c>
      <c r="C1831" s="1" t="s">
        <v>1362</v>
      </c>
      <c r="D1831" s="1" t="s">
        <v>43</v>
      </c>
      <c r="E1831" s="1" t="s">
        <v>1363</v>
      </c>
      <c r="F1831" s="1" t="s">
        <v>3212</v>
      </c>
      <c r="G1831" s="1" t="s">
        <v>25</v>
      </c>
      <c r="I1831" s="1" t="s">
        <v>3356</v>
      </c>
      <c r="J1831" s="1" t="s">
        <v>28</v>
      </c>
      <c r="K1831" s="1" t="s">
        <v>3318</v>
      </c>
      <c r="L1831" s="1" t="s">
        <v>3318</v>
      </c>
      <c r="M1831" s="1" t="s">
        <v>3357</v>
      </c>
      <c r="N1831" s="1" t="s">
        <v>1091</v>
      </c>
      <c r="R1831" s="1" t="s">
        <v>1045</v>
      </c>
      <c r="S1831" s="1" t="s">
        <v>3318</v>
      </c>
      <c r="T1831" s="1" t="s">
        <v>1368</v>
      </c>
      <c r="U1831" s="1" t="s">
        <v>3322</v>
      </c>
      <c r="V1831" s="1" t="s">
        <v>3358</v>
      </c>
    </row>
    <row r="1832" spans="1:22" x14ac:dyDescent="0.2">
      <c r="A1832" s="7">
        <v>100</v>
      </c>
      <c r="B1832" s="1" t="s">
        <v>20</v>
      </c>
      <c r="C1832" s="1" t="s">
        <v>1362</v>
      </c>
      <c r="D1832" s="1" t="s">
        <v>120</v>
      </c>
      <c r="G1832" s="1" t="s">
        <v>25</v>
      </c>
      <c r="I1832" s="1" t="s">
        <v>3359</v>
      </c>
      <c r="J1832" s="1" t="s">
        <v>28</v>
      </c>
      <c r="K1832" s="1" t="s">
        <v>3318</v>
      </c>
      <c r="L1832" s="1" t="s">
        <v>3318</v>
      </c>
      <c r="M1832" s="1" t="s">
        <v>3360</v>
      </c>
      <c r="N1832" s="1" t="s">
        <v>1091</v>
      </c>
      <c r="O1832" s="1" t="s">
        <v>33</v>
      </c>
      <c r="R1832" s="1" t="s">
        <v>49</v>
      </c>
      <c r="S1832" s="1" t="s">
        <v>3318</v>
      </c>
      <c r="T1832" s="1" t="s">
        <v>1368</v>
      </c>
      <c r="U1832" s="1" t="s">
        <v>3322</v>
      </c>
      <c r="V1832" s="1" t="s">
        <v>39</v>
      </c>
    </row>
    <row r="1833" spans="1:22" x14ac:dyDescent="0.2">
      <c r="A1833" s="7">
        <v>100</v>
      </c>
      <c r="B1833" s="1" t="s">
        <v>20</v>
      </c>
      <c r="C1833" s="1" t="s">
        <v>1362</v>
      </c>
      <c r="D1833" s="1" t="s">
        <v>120</v>
      </c>
      <c r="E1833" s="1" t="s">
        <v>1363</v>
      </c>
      <c r="F1833" s="1" t="s">
        <v>3212</v>
      </c>
      <c r="G1833" s="1" t="s">
        <v>25</v>
      </c>
      <c r="I1833" s="1" t="s">
        <v>3361</v>
      </c>
      <c r="J1833" s="1" t="s">
        <v>28</v>
      </c>
      <c r="K1833" s="1" t="s">
        <v>3318</v>
      </c>
      <c r="L1833" s="1" t="s">
        <v>3318</v>
      </c>
      <c r="M1833" s="1" t="s">
        <v>3362</v>
      </c>
      <c r="N1833" s="1" t="s">
        <v>1091</v>
      </c>
      <c r="O1833" s="1" t="s">
        <v>156</v>
      </c>
      <c r="P1833" s="1" t="s">
        <v>3363</v>
      </c>
      <c r="R1833" s="1" t="s">
        <v>49</v>
      </c>
      <c r="S1833" s="1" t="s">
        <v>3318</v>
      </c>
      <c r="T1833" s="1" t="s">
        <v>1368</v>
      </c>
      <c r="U1833" s="1" t="s">
        <v>3322</v>
      </c>
      <c r="V1833" s="1" t="s">
        <v>39</v>
      </c>
    </row>
    <row r="1834" spans="1:22" x14ac:dyDescent="0.2">
      <c r="A1834" s="7">
        <v>0</v>
      </c>
      <c r="B1834" s="1" t="s">
        <v>20</v>
      </c>
      <c r="C1834" s="1" t="s">
        <v>1362</v>
      </c>
      <c r="D1834" s="1" t="s">
        <v>120</v>
      </c>
      <c r="E1834" s="1" t="s">
        <v>1363</v>
      </c>
      <c r="F1834" s="1" t="s">
        <v>3212</v>
      </c>
      <c r="G1834" s="1" t="s">
        <v>25</v>
      </c>
      <c r="I1834" s="1" t="s">
        <v>3364</v>
      </c>
      <c r="K1834" s="1" t="s">
        <v>3318</v>
      </c>
      <c r="L1834" s="1" t="s">
        <v>3318</v>
      </c>
      <c r="N1834" s="1" t="s">
        <v>1091</v>
      </c>
      <c r="R1834" s="1" t="s">
        <v>81</v>
      </c>
      <c r="S1834" s="1" t="s">
        <v>3318</v>
      </c>
      <c r="T1834" s="1" t="s">
        <v>1368</v>
      </c>
      <c r="U1834" s="1" t="s">
        <v>3322</v>
      </c>
      <c r="V1834" s="1" t="s">
        <v>39</v>
      </c>
    </row>
    <row r="1835" spans="1:22" x14ac:dyDescent="0.2">
      <c r="A1835" s="7">
        <v>251</v>
      </c>
      <c r="B1835" s="1" t="s">
        <v>20</v>
      </c>
      <c r="C1835" s="1" t="s">
        <v>2201</v>
      </c>
      <c r="D1835" s="1" t="s">
        <v>3365</v>
      </c>
      <c r="E1835" s="1" t="s">
        <v>2202</v>
      </c>
      <c r="F1835" s="1" t="s">
        <v>3031</v>
      </c>
      <c r="G1835" s="1" t="s">
        <v>25</v>
      </c>
      <c r="I1835" s="1" t="s">
        <v>3366</v>
      </c>
      <c r="J1835" s="1" t="s">
        <v>28</v>
      </c>
      <c r="K1835" s="1" t="s">
        <v>3318</v>
      </c>
      <c r="L1835" s="1" t="s">
        <v>3318</v>
      </c>
      <c r="M1835" s="1" t="s">
        <v>3367</v>
      </c>
      <c r="N1835" s="1" t="s">
        <v>1091</v>
      </c>
      <c r="O1835" s="1" t="s">
        <v>33</v>
      </c>
      <c r="P1835" s="1" t="s">
        <v>124</v>
      </c>
      <c r="R1835" s="1" t="s">
        <v>1045</v>
      </c>
      <c r="S1835" s="1" t="s">
        <v>3318</v>
      </c>
      <c r="T1835" s="1" t="s">
        <v>2205</v>
      </c>
      <c r="U1835" s="1" t="s">
        <v>2206</v>
      </c>
      <c r="V1835" s="1" t="s">
        <v>3368</v>
      </c>
    </row>
    <row r="1836" spans="1:22" x14ac:dyDescent="0.2">
      <c r="A1836" s="7">
        <v>0</v>
      </c>
      <c r="B1836" s="1" t="s">
        <v>20</v>
      </c>
      <c r="C1836" s="1" t="s">
        <v>2201</v>
      </c>
      <c r="D1836" s="1" t="s">
        <v>120</v>
      </c>
      <c r="E1836" s="1" t="s">
        <v>2202</v>
      </c>
      <c r="F1836" s="1" t="s">
        <v>3031</v>
      </c>
      <c r="G1836" s="1" t="s">
        <v>25</v>
      </c>
      <c r="I1836" s="1" t="s">
        <v>3369</v>
      </c>
      <c r="K1836" s="1" t="s">
        <v>3318</v>
      </c>
      <c r="L1836" s="1" t="s">
        <v>3318</v>
      </c>
      <c r="M1836" s="1" t="s">
        <v>3370</v>
      </c>
      <c r="N1836" s="1" t="s">
        <v>1091</v>
      </c>
      <c r="O1836" s="1" t="s">
        <v>33</v>
      </c>
      <c r="P1836" s="1" t="s">
        <v>124</v>
      </c>
      <c r="R1836" s="1" t="s">
        <v>81</v>
      </c>
      <c r="S1836" s="1" t="s">
        <v>3318</v>
      </c>
      <c r="T1836" s="1" t="s">
        <v>2205</v>
      </c>
      <c r="U1836" s="1" t="s">
        <v>2206</v>
      </c>
      <c r="V1836" s="1" t="s">
        <v>39</v>
      </c>
    </row>
    <row r="1837" spans="1:22" x14ac:dyDescent="0.2">
      <c r="A1837" s="7">
        <v>100</v>
      </c>
      <c r="B1837" s="1" t="s">
        <v>20</v>
      </c>
      <c r="C1837" s="1" t="s">
        <v>1362</v>
      </c>
      <c r="D1837" s="1" t="s">
        <v>43</v>
      </c>
      <c r="E1837" s="1" t="s">
        <v>1363</v>
      </c>
      <c r="F1837" s="1" t="s">
        <v>3218</v>
      </c>
      <c r="G1837" s="1" t="s">
        <v>25</v>
      </c>
      <c r="I1837" s="1" t="s">
        <v>3371</v>
      </c>
      <c r="J1837" s="1" t="s">
        <v>28</v>
      </c>
      <c r="K1837" s="1" t="s">
        <v>3372</v>
      </c>
      <c r="L1837" s="1" t="s">
        <v>3372</v>
      </c>
      <c r="M1837" s="1" t="s">
        <v>3373</v>
      </c>
      <c r="N1837" s="1" t="s">
        <v>1091</v>
      </c>
      <c r="O1837" s="1" t="s">
        <v>33</v>
      </c>
      <c r="P1837" s="1" t="s">
        <v>3283</v>
      </c>
      <c r="R1837" s="1" t="s">
        <v>81</v>
      </c>
      <c r="S1837" s="1" t="s">
        <v>3372</v>
      </c>
      <c r="T1837" s="1" t="s">
        <v>1368</v>
      </c>
      <c r="U1837" s="1" t="s">
        <v>3322</v>
      </c>
      <c r="V1837" s="1" t="s">
        <v>39</v>
      </c>
    </row>
    <row r="1838" spans="1:22" x14ac:dyDescent="0.2">
      <c r="A1838" s="7">
        <v>100</v>
      </c>
      <c r="B1838" s="1" t="s">
        <v>20</v>
      </c>
      <c r="C1838" s="1" t="s">
        <v>1362</v>
      </c>
      <c r="D1838" s="1" t="s">
        <v>120</v>
      </c>
      <c r="G1838" s="1" t="s">
        <v>25</v>
      </c>
      <c r="I1838" s="1" t="s">
        <v>3374</v>
      </c>
      <c r="J1838" s="1" t="s">
        <v>28</v>
      </c>
      <c r="K1838" s="1" t="s">
        <v>3372</v>
      </c>
      <c r="L1838" s="1" t="s">
        <v>3372</v>
      </c>
      <c r="M1838" s="1" t="s">
        <v>3375</v>
      </c>
      <c r="N1838" s="1" t="s">
        <v>1091</v>
      </c>
      <c r="R1838" s="1" t="s">
        <v>81</v>
      </c>
      <c r="S1838" s="1" t="s">
        <v>3372</v>
      </c>
      <c r="T1838" s="1" t="s">
        <v>1368</v>
      </c>
      <c r="U1838" s="1" t="s">
        <v>3322</v>
      </c>
      <c r="V1838" s="1" t="s">
        <v>39</v>
      </c>
    </row>
    <row r="1839" spans="1:22" x14ac:dyDescent="0.2">
      <c r="A1839" s="7">
        <v>251</v>
      </c>
      <c r="B1839" s="1" t="s">
        <v>20</v>
      </c>
      <c r="C1839" s="1" t="s">
        <v>21</v>
      </c>
      <c r="D1839" s="1" t="s">
        <v>3376</v>
      </c>
      <c r="E1839" s="1" t="s">
        <v>1574</v>
      </c>
      <c r="F1839" s="1" t="s">
        <v>3377</v>
      </c>
      <c r="G1839" s="1" t="s">
        <v>25</v>
      </c>
      <c r="I1839" s="1" t="s">
        <v>3378</v>
      </c>
      <c r="J1839" s="1" t="s">
        <v>28</v>
      </c>
      <c r="K1839" s="1" t="s">
        <v>3372</v>
      </c>
      <c r="L1839" s="1" t="s">
        <v>3372</v>
      </c>
      <c r="M1839" s="1" t="s">
        <v>3379</v>
      </c>
      <c r="N1839" s="1" t="s">
        <v>1091</v>
      </c>
      <c r="O1839" s="1" t="s">
        <v>33</v>
      </c>
      <c r="P1839" s="1" t="s">
        <v>124</v>
      </c>
      <c r="R1839" s="1" t="s">
        <v>49</v>
      </c>
      <c r="S1839" s="1" t="s">
        <v>3372</v>
      </c>
      <c r="T1839" s="1" t="s">
        <v>1578</v>
      </c>
      <c r="U1839" s="1" t="s">
        <v>4594</v>
      </c>
      <c r="V1839" s="1" t="s">
        <v>39</v>
      </c>
    </row>
    <row r="1840" spans="1:22" x14ac:dyDescent="0.2">
      <c r="A1840" s="7">
        <v>100</v>
      </c>
      <c r="B1840" s="1" t="s">
        <v>20</v>
      </c>
      <c r="C1840" s="1" t="s">
        <v>2201</v>
      </c>
      <c r="D1840" s="1" t="s">
        <v>1573</v>
      </c>
      <c r="E1840" s="1" t="s">
        <v>1574</v>
      </c>
      <c r="F1840" s="1" t="s">
        <v>3377</v>
      </c>
      <c r="G1840" s="1" t="s">
        <v>25</v>
      </c>
      <c r="I1840" s="1" t="s">
        <v>3380</v>
      </c>
      <c r="J1840" s="1" t="s">
        <v>28</v>
      </c>
      <c r="K1840" s="1" t="s">
        <v>3372</v>
      </c>
      <c r="L1840" s="1" t="s">
        <v>3372</v>
      </c>
      <c r="M1840" s="1" t="s">
        <v>3381</v>
      </c>
      <c r="N1840" s="1" t="s">
        <v>1091</v>
      </c>
      <c r="O1840" s="1" t="s">
        <v>33</v>
      </c>
      <c r="P1840" s="1" t="s">
        <v>3363</v>
      </c>
      <c r="R1840" s="1" t="s">
        <v>81</v>
      </c>
      <c r="S1840" s="1" t="s">
        <v>3372</v>
      </c>
      <c r="T1840" s="1" t="s">
        <v>2205</v>
      </c>
      <c r="U1840" s="1" t="s">
        <v>2206</v>
      </c>
      <c r="V1840" s="1" t="s">
        <v>39</v>
      </c>
    </row>
    <row r="1841" spans="1:22" x14ac:dyDescent="0.2">
      <c r="A1841" s="7">
        <v>251</v>
      </c>
      <c r="B1841" s="1" t="s">
        <v>20</v>
      </c>
      <c r="C1841" s="1" t="s">
        <v>1362</v>
      </c>
      <c r="D1841" s="1" t="s">
        <v>3365</v>
      </c>
      <c r="E1841" s="1" t="s">
        <v>1363</v>
      </c>
      <c r="F1841" s="1" t="s">
        <v>3218</v>
      </c>
      <c r="G1841" s="1" t="s">
        <v>25</v>
      </c>
      <c r="I1841" s="1" t="s">
        <v>3382</v>
      </c>
      <c r="J1841" s="1" t="s">
        <v>28</v>
      </c>
      <c r="K1841" s="1" t="s">
        <v>3372</v>
      </c>
      <c r="L1841" s="1" t="s">
        <v>3372</v>
      </c>
      <c r="M1841" s="1" t="s">
        <v>3383</v>
      </c>
      <c r="N1841" s="1" t="s">
        <v>1091</v>
      </c>
      <c r="R1841" s="1" t="s">
        <v>193</v>
      </c>
      <c r="S1841" s="1" t="s">
        <v>3372</v>
      </c>
      <c r="T1841" s="1" t="s">
        <v>1368</v>
      </c>
      <c r="U1841" s="1" t="s">
        <v>3322</v>
      </c>
      <c r="V1841" s="1" t="s">
        <v>39</v>
      </c>
    </row>
    <row r="1842" spans="1:22" x14ac:dyDescent="0.2">
      <c r="A1842" s="7">
        <v>251</v>
      </c>
      <c r="B1842" s="1" t="s">
        <v>20</v>
      </c>
      <c r="C1842" s="1" t="s">
        <v>1362</v>
      </c>
      <c r="D1842" s="1" t="s">
        <v>3365</v>
      </c>
      <c r="E1842" s="1" t="s">
        <v>1363</v>
      </c>
      <c r="F1842" s="1" t="s">
        <v>3310</v>
      </c>
      <c r="G1842" s="1" t="s">
        <v>25</v>
      </c>
      <c r="I1842" s="1" t="s">
        <v>3384</v>
      </c>
      <c r="J1842" s="1" t="s">
        <v>28</v>
      </c>
      <c r="K1842" s="1" t="s">
        <v>3312</v>
      </c>
      <c r="L1842" s="1" t="s">
        <v>3312</v>
      </c>
      <c r="M1842" s="1" t="s">
        <v>3385</v>
      </c>
      <c r="N1842" s="1" t="s">
        <v>32</v>
      </c>
      <c r="R1842" s="1" t="s">
        <v>193</v>
      </c>
      <c r="S1842" s="1" t="s">
        <v>3312</v>
      </c>
      <c r="T1842" s="1" t="s">
        <v>1368</v>
      </c>
      <c r="U1842" s="1" t="s">
        <v>3322</v>
      </c>
      <c r="V1842" s="1" t="s">
        <v>39</v>
      </c>
    </row>
    <row r="1843" spans="1:22" x14ac:dyDescent="0.2">
      <c r="A1843" s="7">
        <v>12</v>
      </c>
      <c r="B1843" s="1" t="s">
        <v>20</v>
      </c>
      <c r="C1843" s="1" t="s">
        <v>1362</v>
      </c>
      <c r="D1843" s="1" t="s">
        <v>2193</v>
      </c>
      <c r="E1843" s="1" t="s">
        <v>1363</v>
      </c>
      <c r="F1843" s="1" t="s">
        <v>3310</v>
      </c>
      <c r="G1843" s="1" t="s">
        <v>25</v>
      </c>
      <c r="I1843" s="1" t="s">
        <v>3386</v>
      </c>
      <c r="J1843" s="1" t="s">
        <v>28</v>
      </c>
      <c r="K1843" s="1" t="s">
        <v>3312</v>
      </c>
      <c r="L1843" s="1" t="s">
        <v>3312</v>
      </c>
      <c r="M1843" s="1" t="s">
        <v>3387</v>
      </c>
      <c r="N1843" s="1" t="s">
        <v>32</v>
      </c>
      <c r="R1843" s="1" t="s">
        <v>81</v>
      </c>
      <c r="S1843" s="1" t="s">
        <v>3312</v>
      </c>
      <c r="T1843" s="1" t="s">
        <v>1368</v>
      </c>
      <c r="U1843" s="1" t="s">
        <v>3322</v>
      </c>
      <c r="V1843" s="1" t="s">
        <v>39</v>
      </c>
    </row>
    <row r="1844" spans="1:22" x14ac:dyDescent="0.2">
      <c r="A1844" s="7">
        <v>12</v>
      </c>
      <c r="B1844" s="1" t="s">
        <v>20</v>
      </c>
      <c r="C1844" s="1" t="s">
        <v>1362</v>
      </c>
      <c r="D1844" s="1" t="s">
        <v>2193</v>
      </c>
      <c r="E1844" s="1" t="s">
        <v>1363</v>
      </c>
      <c r="F1844" s="1" t="s">
        <v>3310</v>
      </c>
      <c r="G1844" s="1" t="s">
        <v>25</v>
      </c>
      <c r="I1844" s="1" t="s">
        <v>3388</v>
      </c>
      <c r="J1844" s="1" t="s">
        <v>28</v>
      </c>
      <c r="K1844" s="1" t="s">
        <v>3312</v>
      </c>
      <c r="L1844" s="1" t="s">
        <v>3312</v>
      </c>
      <c r="M1844" s="1" t="s">
        <v>3389</v>
      </c>
      <c r="N1844" s="1" t="s">
        <v>32</v>
      </c>
      <c r="R1844" s="1" t="s">
        <v>81</v>
      </c>
      <c r="S1844" s="1" t="s">
        <v>3312</v>
      </c>
      <c r="T1844" s="1" t="s">
        <v>1368</v>
      </c>
      <c r="U1844" s="1" t="s">
        <v>3322</v>
      </c>
      <c r="V1844" s="1" t="s">
        <v>39</v>
      </c>
    </row>
    <row r="1845" spans="1:22" x14ac:dyDescent="0.2">
      <c r="A1845" s="7">
        <v>300</v>
      </c>
      <c r="B1845" s="1" t="s">
        <v>20</v>
      </c>
      <c r="C1845" s="1" t="s">
        <v>2201</v>
      </c>
      <c r="D1845" s="1" t="s">
        <v>3390</v>
      </c>
      <c r="E1845" s="1" t="s">
        <v>2202</v>
      </c>
      <c r="F1845" s="1" t="s">
        <v>2782</v>
      </c>
      <c r="G1845" s="1" t="s">
        <v>25</v>
      </c>
      <c r="I1845" s="1" t="s">
        <v>3391</v>
      </c>
      <c r="J1845" s="1" t="s">
        <v>28</v>
      </c>
      <c r="K1845" s="1" t="s">
        <v>3392</v>
      </c>
      <c r="L1845" s="1" t="s">
        <v>3226</v>
      </c>
      <c r="M1845" s="1" t="s">
        <v>3393</v>
      </c>
      <c r="N1845" s="1" t="s">
        <v>32</v>
      </c>
      <c r="O1845" s="1" t="s">
        <v>33</v>
      </c>
      <c r="P1845" s="1" t="s">
        <v>124</v>
      </c>
      <c r="R1845" s="1" t="s">
        <v>1045</v>
      </c>
      <c r="S1845" s="1" t="s">
        <v>3392</v>
      </c>
      <c r="T1845" s="1" t="s">
        <v>2205</v>
      </c>
      <c r="U1845" s="1" t="s">
        <v>2206</v>
      </c>
      <c r="V1845" s="1" t="s">
        <v>3394</v>
      </c>
    </row>
    <row r="1846" spans="1:22" x14ac:dyDescent="0.2">
      <c r="A1846" s="7">
        <v>100</v>
      </c>
      <c r="B1846" s="1" t="s">
        <v>20</v>
      </c>
      <c r="C1846" s="1" t="s">
        <v>1362</v>
      </c>
      <c r="D1846" s="1" t="s">
        <v>120</v>
      </c>
      <c r="G1846" s="1" t="s">
        <v>25</v>
      </c>
      <c r="I1846" s="1" t="s">
        <v>3395</v>
      </c>
      <c r="J1846" s="1" t="s">
        <v>28</v>
      </c>
      <c r="K1846" s="1" t="s">
        <v>3392</v>
      </c>
      <c r="L1846" s="1" t="s">
        <v>3392</v>
      </c>
      <c r="M1846" s="1" t="s">
        <v>3396</v>
      </c>
      <c r="N1846" s="1" t="s">
        <v>1091</v>
      </c>
      <c r="R1846" s="1" t="s">
        <v>81</v>
      </c>
      <c r="S1846" s="1" t="s">
        <v>3392</v>
      </c>
      <c r="T1846" s="1" t="s">
        <v>1368</v>
      </c>
      <c r="U1846" s="1" t="s">
        <v>3322</v>
      </c>
      <c r="V1846" s="1" t="s">
        <v>39</v>
      </c>
    </row>
    <row r="1847" spans="1:22" x14ac:dyDescent="0.2">
      <c r="A1847" s="7">
        <v>100</v>
      </c>
      <c r="B1847" s="1" t="s">
        <v>20</v>
      </c>
      <c r="C1847" s="1" t="s">
        <v>1362</v>
      </c>
      <c r="D1847" s="1" t="s">
        <v>120</v>
      </c>
      <c r="G1847" s="1" t="s">
        <v>25</v>
      </c>
      <c r="I1847" s="1" t="s">
        <v>3397</v>
      </c>
      <c r="J1847" s="1" t="s">
        <v>28</v>
      </c>
      <c r="K1847" s="1" t="s">
        <v>3392</v>
      </c>
      <c r="L1847" s="1" t="s">
        <v>3392</v>
      </c>
      <c r="M1847" s="1" t="s">
        <v>3398</v>
      </c>
      <c r="N1847" s="1" t="s">
        <v>1091</v>
      </c>
      <c r="O1847" s="1" t="s">
        <v>33</v>
      </c>
      <c r="R1847" s="1" t="s">
        <v>81</v>
      </c>
      <c r="S1847" s="1" t="s">
        <v>3392</v>
      </c>
      <c r="T1847" s="1" t="s">
        <v>1368</v>
      </c>
      <c r="U1847" s="1" t="s">
        <v>3322</v>
      </c>
      <c r="V1847" s="1" t="s">
        <v>39</v>
      </c>
    </row>
    <row r="1848" spans="1:22" x14ac:dyDescent="0.2">
      <c r="A1848" s="7">
        <v>100</v>
      </c>
      <c r="B1848" s="1" t="s">
        <v>20</v>
      </c>
      <c r="C1848" s="1" t="s">
        <v>1362</v>
      </c>
      <c r="D1848" s="1" t="s">
        <v>120</v>
      </c>
      <c r="G1848" s="1" t="s">
        <v>25</v>
      </c>
      <c r="I1848" s="1" t="s">
        <v>3399</v>
      </c>
      <c r="J1848" s="1" t="s">
        <v>28</v>
      </c>
      <c r="K1848" s="1" t="s">
        <v>3392</v>
      </c>
      <c r="L1848" s="1" t="s">
        <v>3392</v>
      </c>
      <c r="M1848" s="1" t="s">
        <v>3400</v>
      </c>
      <c r="N1848" s="1" t="s">
        <v>1091</v>
      </c>
      <c r="R1848" s="1" t="s">
        <v>49</v>
      </c>
      <c r="S1848" s="1" t="s">
        <v>3392</v>
      </c>
      <c r="T1848" s="1" t="s">
        <v>1368</v>
      </c>
      <c r="U1848" s="1" t="s">
        <v>3322</v>
      </c>
      <c r="V1848" s="1" t="s">
        <v>3401</v>
      </c>
    </row>
    <row r="1849" spans="1:22" x14ac:dyDescent="0.2">
      <c r="A1849" s="7">
        <v>100</v>
      </c>
      <c r="B1849" s="1" t="s">
        <v>20</v>
      </c>
      <c r="C1849" s="1" t="s">
        <v>2201</v>
      </c>
      <c r="D1849" s="1" t="s">
        <v>120</v>
      </c>
      <c r="E1849" s="1" t="s">
        <v>2202</v>
      </c>
      <c r="F1849" s="1" t="s">
        <v>2782</v>
      </c>
      <c r="G1849" s="1" t="s">
        <v>25</v>
      </c>
      <c r="I1849" s="1" t="s">
        <v>3402</v>
      </c>
      <c r="J1849" s="1" t="s">
        <v>28</v>
      </c>
      <c r="K1849" s="1" t="s">
        <v>3392</v>
      </c>
      <c r="L1849" s="1" t="s">
        <v>3392</v>
      </c>
      <c r="M1849" s="1" t="s">
        <v>3403</v>
      </c>
      <c r="N1849" s="1" t="s">
        <v>1091</v>
      </c>
      <c r="O1849" s="1" t="s">
        <v>33</v>
      </c>
      <c r="P1849" s="1" t="s">
        <v>124</v>
      </c>
      <c r="R1849" s="1" t="s">
        <v>1045</v>
      </c>
      <c r="S1849" s="1" t="s">
        <v>3392</v>
      </c>
      <c r="T1849" s="1" t="s">
        <v>2205</v>
      </c>
      <c r="U1849" s="1" t="s">
        <v>2206</v>
      </c>
      <c r="V1849" s="1" t="s">
        <v>39</v>
      </c>
    </row>
    <row r="1850" spans="1:22" x14ac:dyDescent="0.2">
      <c r="A1850" s="7">
        <v>100</v>
      </c>
      <c r="B1850" s="1" t="s">
        <v>20</v>
      </c>
      <c r="C1850" s="1" t="s">
        <v>21</v>
      </c>
      <c r="D1850" s="1" t="s">
        <v>1752</v>
      </c>
      <c r="E1850" s="1" t="s">
        <v>2028</v>
      </c>
      <c r="F1850" s="1" t="s">
        <v>3288</v>
      </c>
      <c r="G1850" s="1" t="s">
        <v>25</v>
      </c>
      <c r="I1850" s="1" t="s">
        <v>3404</v>
      </c>
      <c r="J1850" s="1" t="s">
        <v>28</v>
      </c>
      <c r="K1850" s="1" t="s">
        <v>3405</v>
      </c>
      <c r="L1850" s="1" t="s">
        <v>3406</v>
      </c>
      <c r="M1850" s="1" t="s">
        <v>3407</v>
      </c>
      <c r="N1850" s="1" t="s">
        <v>32</v>
      </c>
      <c r="O1850" s="1" t="s">
        <v>33</v>
      </c>
      <c r="P1850" s="1" t="s">
        <v>124</v>
      </c>
      <c r="R1850" s="1" t="s">
        <v>49</v>
      </c>
      <c r="S1850" s="1" t="s">
        <v>3405</v>
      </c>
      <c r="T1850" s="1" t="s">
        <v>2031</v>
      </c>
      <c r="U1850" s="1" t="s">
        <v>2032</v>
      </c>
      <c r="V1850" s="1" t="s">
        <v>39</v>
      </c>
    </row>
    <row r="1851" spans="1:22" x14ac:dyDescent="0.2">
      <c r="A1851" s="7">
        <v>100</v>
      </c>
      <c r="B1851" s="1" t="s">
        <v>20</v>
      </c>
      <c r="C1851" s="1" t="s">
        <v>2201</v>
      </c>
      <c r="D1851" s="1" t="s">
        <v>43</v>
      </c>
      <c r="E1851" s="1" t="s">
        <v>2202</v>
      </c>
      <c r="F1851" s="1" t="s">
        <v>2916</v>
      </c>
      <c r="G1851" s="1" t="s">
        <v>25</v>
      </c>
      <c r="I1851" s="1" t="s">
        <v>3408</v>
      </c>
      <c r="J1851" s="1" t="s">
        <v>28</v>
      </c>
      <c r="K1851" s="1" t="s">
        <v>3405</v>
      </c>
      <c r="L1851" s="1" t="s">
        <v>3406</v>
      </c>
      <c r="M1851" s="1" t="s">
        <v>3409</v>
      </c>
      <c r="N1851" s="1" t="s">
        <v>32</v>
      </c>
      <c r="O1851" s="1" t="s">
        <v>33</v>
      </c>
      <c r="P1851" s="1" t="s">
        <v>124</v>
      </c>
      <c r="R1851" s="1" t="s">
        <v>81</v>
      </c>
      <c r="S1851" s="1" t="s">
        <v>3405</v>
      </c>
      <c r="T1851" s="1" t="s">
        <v>2205</v>
      </c>
      <c r="U1851" s="1" t="s">
        <v>2206</v>
      </c>
      <c r="V1851" s="1" t="s">
        <v>39</v>
      </c>
    </row>
    <row r="1852" spans="1:22" x14ac:dyDescent="0.2">
      <c r="A1852" s="7">
        <v>100</v>
      </c>
      <c r="B1852" s="1" t="s">
        <v>20</v>
      </c>
      <c r="C1852" s="1" t="s">
        <v>1362</v>
      </c>
      <c r="D1852" s="1" t="s">
        <v>43</v>
      </c>
      <c r="E1852" s="1" t="s">
        <v>1363</v>
      </c>
      <c r="F1852" s="1" t="s">
        <v>3406</v>
      </c>
      <c r="G1852" s="1" t="s">
        <v>25</v>
      </c>
      <c r="I1852" s="1" t="s">
        <v>3410</v>
      </c>
      <c r="J1852" s="1" t="s">
        <v>28</v>
      </c>
      <c r="K1852" s="1" t="s">
        <v>3405</v>
      </c>
      <c r="L1852" s="1" t="s">
        <v>3405</v>
      </c>
      <c r="M1852" s="1" t="s">
        <v>3411</v>
      </c>
      <c r="N1852" s="1" t="s">
        <v>32</v>
      </c>
      <c r="R1852" s="1" t="s">
        <v>49</v>
      </c>
      <c r="S1852" s="1" t="s">
        <v>3405</v>
      </c>
      <c r="T1852" s="1" t="s">
        <v>1368</v>
      </c>
      <c r="U1852" s="1" t="s">
        <v>3322</v>
      </c>
      <c r="V1852" s="1" t="s">
        <v>39</v>
      </c>
    </row>
    <row r="1853" spans="1:22" x14ac:dyDescent="0.2">
      <c r="A1853" s="7">
        <v>0</v>
      </c>
      <c r="B1853" s="1" t="s">
        <v>20</v>
      </c>
      <c r="D1853" s="1" t="s">
        <v>120</v>
      </c>
      <c r="G1853" s="1" t="s">
        <v>25</v>
      </c>
      <c r="I1853" s="1" t="s">
        <v>3412</v>
      </c>
      <c r="K1853" s="1" t="s">
        <v>3405</v>
      </c>
      <c r="L1853" s="1" t="s">
        <v>3405</v>
      </c>
      <c r="N1853" s="1" t="s">
        <v>32</v>
      </c>
      <c r="R1853" s="1" t="s">
        <v>81</v>
      </c>
      <c r="S1853" s="1" t="s">
        <v>3405</v>
      </c>
      <c r="V1853" s="1" t="s">
        <v>39</v>
      </c>
    </row>
    <row r="1854" spans="1:22" x14ac:dyDescent="0.2">
      <c r="A1854" s="7">
        <v>0</v>
      </c>
      <c r="B1854" s="1" t="s">
        <v>20</v>
      </c>
      <c r="D1854" s="1" t="s">
        <v>120</v>
      </c>
      <c r="G1854" s="1" t="s">
        <v>25</v>
      </c>
      <c r="I1854" s="1" t="s">
        <v>3413</v>
      </c>
      <c r="K1854" s="1" t="s">
        <v>3405</v>
      </c>
      <c r="L1854" s="1" t="s">
        <v>3405</v>
      </c>
      <c r="N1854" s="1" t="s">
        <v>32</v>
      </c>
      <c r="R1854" s="1" t="s">
        <v>81</v>
      </c>
      <c r="S1854" s="1" t="s">
        <v>3405</v>
      </c>
      <c r="V1854" s="1" t="s">
        <v>39</v>
      </c>
    </row>
    <row r="1855" spans="1:22" x14ac:dyDescent="0.2">
      <c r="A1855" s="7">
        <v>0</v>
      </c>
      <c r="B1855" s="1" t="s">
        <v>20</v>
      </c>
      <c r="D1855" s="1" t="s">
        <v>120</v>
      </c>
      <c r="G1855" s="1" t="s">
        <v>25</v>
      </c>
      <c r="I1855" s="1" t="s">
        <v>3414</v>
      </c>
      <c r="K1855" s="1" t="s">
        <v>3405</v>
      </c>
      <c r="L1855" s="1" t="s">
        <v>3405</v>
      </c>
      <c r="N1855" s="1" t="s">
        <v>32</v>
      </c>
      <c r="R1855" s="1" t="s">
        <v>81</v>
      </c>
      <c r="S1855" s="1" t="s">
        <v>3405</v>
      </c>
      <c r="V1855" s="1" t="s">
        <v>39</v>
      </c>
    </row>
    <row r="1856" spans="1:22" x14ac:dyDescent="0.2">
      <c r="A1856" s="7">
        <v>0</v>
      </c>
      <c r="B1856" s="1" t="s">
        <v>20</v>
      </c>
      <c r="D1856" s="1" t="s">
        <v>120</v>
      </c>
      <c r="G1856" s="1" t="s">
        <v>25</v>
      </c>
      <c r="I1856" s="1" t="s">
        <v>3415</v>
      </c>
      <c r="K1856" s="1" t="s">
        <v>3405</v>
      </c>
      <c r="L1856" s="1" t="s">
        <v>3405</v>
      </c>
      <c r="N1856" s="1" t="s">
        <v>32</v>
      </c>
      <c r="R1856" s="1" t="s">
        <v>81</v>
      </c>
      <c r="S1856" s="1" t="s">
        <v>3405</v>
      </c>
      <c r="V1856" s="1" t="s">
        <v>39</v>
      </c>
    </row>
    <row r="1857" spans="1:22" x14ac:dyDescent="0.2">
      <c r="A1857" s="7">
        <v>0</v>
      </c>
      <c r="B1857" s="1" t="s">
        <v>20</v>
      </c>
      <c r="D1857" s="1" t="s">
        <v>120</v>
      </c>
      <c r="G1857" s="1" t="s">
        <v>25</v>
      </c>
      <c r="I1857" s="1" t="s">
        <v>3416</v>
      </c>
      <c r="K1857" s="1" t="s">
        <v>3405</v>
      </c>
      <c r="L1857" s="1" t="s">
        <v>3405</v>
      </c>
      <c r="N1857" s="1" t="s">
        <v>32</v>
      </c>
      <c r="R1857" s="1" t="s">
        <v>81</v>
      </c>
      <c r="S1857" s="1" t="s">
        <v>3405</v>
      </c>
      <c r="V1857" s="1" t="s">
        <v>39</v>
      </c>
    </row>
    <row r="1858" spans="1:22" x14ac:dyDescent="0.2">
      <c r="A1858" s="7">
        <v>0</v>
      </c>
      <c r="B1858" s="1" t="s">
        <v>20</v>
      </c>
      <c r="D1858" s="1" t="s">
        <v>120</v>
      </c>
      <c r="G1858" s="1" t="s">
        <v>25</v>
      </c>
      <c r="I1858" s="1" t="s">
        <v>3417</v>
      </c>
      <c r="K1858" s="1" t="s">
        <v>3405</v>
      </c>
      <c r="L1858" s="1" t="s">
        <v>3405</v>
      </c>
      <c r="N1858" s="1" t="s">
        <v>32</v>
      </c>
      <c r="R1858" s="1" t="s">
        <v>81</v>
      </c>
      <c r="S1858" s="1" t="s">
        <v>3405</v>
      </c>
      <c r="V1858" s="1" t="s">
        <v>39</v>
      </c>
    </row>
    <row r="1859" spans="1:22" x14ac:dyDescent="0.2">
      <c r="A1859" s="7">
        <v>0</v>
      </c>
      <c r="B1859" s="1" t="s">
        <v>20</v>
      </c>
      <c r="D1859" s="1" t="s">
        <v>120</v>
      </c>
      <c r="G1859" s="1" t="s">
        <v>25</v>
      </c>
      <c r="I1859" s="1" t="s">
        <v>3418</v>
      </c>
      <c r="K1859" s="1" t="s">
        <v>3405</v>
      </c>
      <c r="L1859" s="1" t="s">
        <v>3405</v>
      </c>
      <c r="N1859" s="1" t="s">
        <v>32</v>
      </c>
      <c r="R1859" s="1" t="s">
        <v>81</v>
      </c>
      <c r="S1859" s="1" t="s">
        <v>3405</v>
      </c>
      <c r="V1859" s="1" t="s">
        <v>39</v>
      </c>
    </row>
    <row r="1860" spans="1:22" x14ac:dyDescent="0.2">
      <c r="A1860" s="7">
        <v>0</v>
      </c>
      <c r="B1860" s="1" t="s">
        <v>20</v>
      </c>
      <c r="D1860" s="1" t="s">
        <v>120</v>
      </c>
      <c r="G1860" s="1" t="s">
        <v>25</v>
      </c>
      <c r="I1860" s="1" t="s">
        <v>3419</v>
      </c>
      <c r="K1860" s="1" t="s">
        <v>3405</v>
      </c>
      <c r="L1860" s="1" t="s">
        <v>3405</v>
      </c>
      <c r="N1860" s="1" t="s">
        <v>32</v>
      </c>
      <c r="R1860" s="1" t="s">
        <v>81</v>
      </c>
      <c r="S1860" s="1" t="s">
        <v>3405</v>
      </c>
      <c r="V1860" s="1" t="s">
        <v>39</v>
      </c>
    </row>
    <row r="1861" spans="1:22" x14ac:dyDescent="0.2">
      <c r="A1861" s="7">
        <v>0</v>
      </c>
      <c r="B1861" s="1" t="s">
        <v>20</v>
      </c>
      <c r="C1861" s="1" t="s">
        <v>2201</v>
      </c>
      <c r="D1861" s="1" t="s">
        <v>120</v>
      </c>
      <c r="E1861" s="1" t="s">
        <v>2202</v>
      </c>
      <c r="F1861" s="1" t="s">
        <v>2916</v>
      </c>
      <c r="G1861" s="1" t="s">
        <v>25</v>
      </c>
      <c r="I1861" s="1" t="s">
        <v>3420</v>
      </c>
      <c r="K1861" s="1" t="s">
        <v>3405</v>
      </c>
      <c r="L1861" s="1" t="s">
        <v>3406</v>
      </c>
      <c r="N1861" s="1" t="s">
        <v>32</v>
      </c>
      <c r="O1861" s="1" t="s">
        <v>33</v>
      </c>
      <c r="P1861" s="1" t="s">
        <v>124</v>
      </c>
      <c r="R1861" s="1" t="s">
        <v>81</v>
      </c>
      <c r="S1861" s="1" t="s">
        <v>3405</v>
      </c>
      <c r="T1861" s="1" t="s">
        <v>2205</v>
      </c>
      <c r="U1861" s="1" t="s">
        <v>2206</v>
      </c>
      <c r="V1861" s="1" t="s">
        <v>39</v>
      </c>
    </row>
    <row r="1862" spans="1:22" x14ac:dyDescent="0.2">
      <c r="A1862" s="7">
        <v>90</v>
      </c>
      <c r="B1862" s="1" t="s">
        <v>20</v>
      </c>
      <c r="C1862" s="1" t="s">
        <v>1362</v>
      </c>
      <c r="D1862" s="1" t="s">
        <v>120</v>
      </c>
      <c r="E1862" s="1" t="s">
        <v>1363</v>
      </c>
      <c r="F1862" s="1" t="s">
        <v>3406</v>
      </c>
      <c r="G1862" s="1" t="s">
        <v>25</v>
      </c>
      <c r="I1862" s="1" t="s">
        <v>3421</v>
      </c>
      <c r="J1862" s="1" t="s">
        <v>28</v>
      </c>
      <c r="K1862" s="1" t="s">
        <v>3405</v>
      </c>
      <c r="L1862" s="1" t="s">
        <v>3405</v>
      </c>
      <c r="M1862" s="1" t="s">
        <v>3422</v>
      </c>
      <c r="N1862" s="1" t="s">
        <v>1091</v>
      </c>
      <c r="O1862" s="1" t="s">
        <v>33</v>
      </c>
      <c r="R1862" s="1" t="s">
        <v>81</v>
      </c>
      <c r="S1862" s="1" t="s">
        <v>3405</v>
      </c>
      <c r="T1862" s="1" t="s">
        <v>1368</v>
      </c>
      <c r="U1862" s="1" t="s">
        <v>3322</v>
      </c>
      <c r="V1862" s="1" t="s">
        <v>39</v>
      </c>
    </row>
    <row r="1863" spans="1:22" x14ac:dyDescent="0.2">
      <c r="A1863" s="7">
        <v>500</v>
      </c>
      <c r="B1863" s="1" t="s">
        <v>20</v>
      </c>
      <c r="C1863" s="1" t="s">
        <v>180</v>
      </c>
      <c r="D1863" s="1" t="s">
        <v>120</v>
      </c>
      <c r="G1863" s="1" t="s">
        <v>25</v>
      </c>
      <c r="I1863" s="1" t="s">
        <v>3423</v>
      </c>
      <c r="J1863" s="1" t="s">
        <v>28</v>
      </c>
      <c r="K1863" s="1" t="s">
        <v>3405</v>
      </c>
      <c r="L1863" s="1" t="s">
        <v>3405</v>
      </c>
      <c r="M1863" s="1" t="s">
        <v>3424</v>
      </c>
      <c r="N1863" s="1" t="s">
        <v>1091</v>
      </c>
      <c r="O1863" s="1" t="s">
        <v>33</v>
      </c>
      <c r="P1863" s="1" t="s">
        <v>124</v>
      </c>
      <c r="R1863" s="1" t="s">
        <v>193</v>
      </c>
      <c r="S1863" s="1" t="s">
        <v>3405</v>
      </c>
      <c r="T1863" s="1" t="s">
        <v>183</v>
      </c>
      <c r="U1863" s="1" t="s">
        <v>183</v>
      </c>
      <c r="V1863" s="1" t="s">
        <v>39</v>
      </c>
    </row>
    <row r="1864" spans="1:22" x14ac:dyDescent="0.2">
      <c r="A1864" s="7">
        <v>300</v>
      </c>
      <c r="B1864" s="1" t="s">
        <v>20</v>
      </c>
      <c r="C1864" s="1" t="s">
        <v>1362</v>
      </c>
      <c r="D1864" s="1" t="s">
        <v>3390</v>
      </c>
      <c r="E1864" s="1" t="s">
        <v>1363</v>
      </c>
      <c r="F1864" s="1" t="s">
        <v>3406</v>
      </c>
      <c r="G1864" s="1" t="s">
        <v>25</v>
      </c>
      <c r="I1864" s="1" t="s">
        <v>3425</v>
      </c>
      <c r="J1864" s="1" t="s">
        <v>28</v>
      </c>
      <c r="K1864" s="1" t="s">
        <v>3405</v>
      </c>
      <c r="L1864" s="1" t="s">
        <v>3405</v>
      </c>
      <c r="M1864" s="1" t="s">
        <v>3426</v>
      </c>
      <c r="N1864" s="1" t="s">
        <v>1091</v>
      </c>
      <c r="O1864" s="1" t="s">
        <v>33</v>
      </c>
      <c r="R1864" s="1" t="s">
        <v>193</v>
      </c>
      <c r="S1864" s="1" t="s">
        <v>3405</v>
      </c>
      <c r="T1864" s="1" t="s">
        <v>1368</v>
      </c>
      <c r="U1864" s="1" t="s">
        <v>3322</v>
      </c>
      <c r="V1864" s="1" t="s">
        <v>39</v>
      </c>
    </row>
    <row r="1865" spans="1:22" x14ac:dyDescent="0.2">
      <c r="A1865" s="7">
        <v>200</v>
      </c>
      <c r="B1865" s="1" t="s">
        <v>20</v>
      </c>
      <c r="C1865" s="1" t="s">
        <v>1362</v>
      </c>
      <c r="D1865" s="1" t="s">
        <v>1722</v>
      </c>
      <c r="E1865" s="1" t="s">
        <v>1363</v>
      </c>
      <c r="F1865" s="1" t="s">
        <v>3406</v>
      </c>
      <c r="G1865" s="1" t="s">
        <v>25</v>
      </c>
      <c r="I1865" s="1" t="s">
        <v>3427</v>
      </c>
      <c r="J1865" s="1" t="s">
        <v>28</v>
      </c>
      <c r="K1865" s="1" t="s">
        <v>3405</v>
      </c>
      <c r="L1865" s="1" t="s">
        <v>3405</v>
      </c>
      <c r="M1865" s="1" t="s">
        <v>3428</v>
      </c>
      <c r="N1865" s="1" t="s">
        <v>1091</v>
      </c>
      <c r="O1865" s="1" t="s">
        <v>33</v>
      </c>
      <c r="R1865" s="1" t="s">
        <v>193</v>
      </c>
      <c r="S1865" s="1" t="s">
        <v>163</v>
      </c>
      <c r="T1865" s="1" t="s">
        <v>1368</v>
      </c>
      <c r="U1865" s="1" t="s">
        <v>3322</v>
      </c>
      <c r="V1865" s="1" t="s">
        <v>39</v>
      </c>
    </row>
    <row r="1866" spans="1:22" x14ac:dyDescent="0.2">
      <c r="A1866" s="7">
        <v>40</v>
      </c>
      <c r="B1866" s="1" t="s">
        <v>20</v>
      </c>
      <c r="C1866" s="1" t="s">
        <v>1362</v>
      </c>
      <c r="D1866" s="1" t="s">
        <v>3429</v>
      </c>
      <c r="E1866" s="1" t="s">
        <v>1363</v>
      </c>
      <c r="F1866" s="1" t="s">
        <v>3406</v>
      </c>
      <c r="G1866" s="1" t="s">
        <v>25</v>
      </c>
      <c r="I1866" s="1" t="s">
        <v>3430</v>
      </c>
      <c r="J1866" s="1" t="s">
        <v>28</v>
      </c>
      <c r="K1866" s="1" t="s">
        <v>3405</v>
      </c>
      <c r="L1866" s="1" t="s">
        <v>3405</v>
      </c>
      <c r="M1866" s="1" t="s">
        <v>3431</v>
      </c>
      <c r="N1866" s="1" t="s">
        <v>1091</v>
      </c>
      <c r="O1866" s="1" t="s">
        <v>33</v>
      </c>
      <c r="R1866" s="1" t="s">
        <v>49</v>
      </c>
      <c r="S1866" s="1" t="s">
        <v>3405</v>
      </c>
      <c r="T1866" s="1" t="s">
        <v>1368</v>
      </c>
      <c r="U1866" s="1" t="s">
        <v>3322</v>
      </c>
      <c r="V1866" s="1" t="s">
        <v>39</v>
      </c>
    </row>
    <row r="1867" spans="1:22" x14ac:dyDescent="0.2">
      <c r="A1867" s="7">
        <v>60</v>
      </c>
      <c r="B1867" s="1" t="s">
        <v>20</v>
      </c>
      <c r="C1867" s="1" t="s">
        <v>1362</v>
      </c>
      <c r="D1867" s="1" t="s">
        <v>3433</v>
      </c>
      <c r="E1867" s="1" t="s">
        <v>1363</v>
      </c>
      <c r="F1867" s="1" t="s">
        <v>3406</v>
      </c>
      <c r="G1867" s="1" t="s">
        <v>25</v>
      </c>
      <c r="I1867" s="1" t="s">
        <v>3434</v>
      </c>
      <c r="J1867" s="1" t="s">
        <v>28</v>
      </c>
      <c r="K1867" s="1" t="s">
        <v>3405</v>
      </c>
      <c r="L1867" s="1" t="s">
        <v>3405</v>
      </c>
      <c r="M1867" s="1" t="s">
        <v>3435</v>
      </c>
      <c r="N1867" s="1" t="s">
        <v>1091</v>
      </c>
      <c r="O1867" s="1" t="s">
        <v>33</v>
      </c>
      <c r="R1867" s="1" t="s">
        <v>193</v>
      </c>
      <c r="S1867" s="1" t="s">
        <v>3405</v>
      </c>
      <c r="T1867" s="1" t="s">
        <v>1368</v>
      </c>
      <c r="U1867" s="1" t="s">
        <v>3322</v>
      </c>
      <c r="V1867" s="1" t="s">
        <v>39</v>
      </c>
    </row>
    <row r="1868" spans="1:22" x14ac:dyDescent="0.2">
      <c r="A1868" s="7">
        <v>-20</v>
      </c>
      <c r="B1868" s="1" t="s">
        <v>20</v>
      </c>
      <c r="C1868" s="1" t="s">
        <v>1362</v>
      </c>
      <c r="D1868" s="1" t="s">
        <v>3436</v>
      </c>
      <c r="E1868" s="1" t="s">
        <v>1363</v>
      </c>
      <c r="F1868" s="1" t="s">
        <v>3406</v>
      </c>
      <c r="G1868" s="1" t="s">
        <v>25</v>
      </c>
      <c r="I1868" s="1" t="s">
        <v>3437</v>
      </c>
      <c r="J1868" s="1" t="s">
        <v>28</v>
      </c>
      <c r="K1868" s="1" t="s">
        <v>3405</v>
      </c>
      <c r="L1868" s="1" t="s">
        <v>3405</v>
      </c>
      <c r="M1868" s="1" t="s">
        <v>3438</v>
      </c>
      <c r="N1868" s="1" t="s">
        <v>1091</v>
      </c>
      <c r="O1868" s="1" t="s">
        <v>33</v>
      </c>
      <c r="R1868" s="1" t="s">
        <v>193</v>
      </c>
      <c r="S1868" s="1" t="s">
        <v>3405</v>
      </c>
      <c r="T1868" s="1" t="s">
        <v>1368</v>
      </c>
      <c r="U1868" s="1" t="s">
        <v>3322</v>
      </c>
      <c r="V1868" s="1" t="s">
        <v>39</v>
      </c>
    </row>
    <row r="1869" spans="1:22" x14ac:dyDescent="0.2">
      <c r="A1869" s="7">
        <v>100</v>
      </c>
      <c r="B1869" s="1" t="s">
        <v>20</v>
      </c>
      <c r="C1869" s="1" t="s">
        <v>1362</v>
      </c>
      <c r="D1869" s="1" t="s">
        <v>43</v>
      </c>
      <c r="E1869" s="1" t="s">
        <v>1363</v>
      </c>
      <c r="F1869" s="1" t="s">
        <v>3406</v>
      </c>
      <c r="G1869" s="1" t="s">
        <v>25</v>
      </c>
      <c r="I1869" s="1" t="s">
        <v>3439</v>
      </c>
      <c r="J1869" s="1" t="s">
        <v>28</v>
      </c>
      <c r="K1869" s="1" t="s">
        <v>3405</v>
      </c>
      <c r="L1869" s="1" t="s">
        <v>3405</v>
      </c>
      <c r="M1869" s="1" t="s">
        <v>3440</v>
      </c>
      <c r="N1869" s="1" t="s">
        <v>1091</v>
      </c>
      <c r="O1869" s="1" t="s">
        <v>33</v>
      </c>
      <c r="R1869" s="1" t="s">
        <v>193</v>
      </c>
      <c r="S1869" s="1" t="s">
        <v>3405</v>
      </c>
      <c r="T1869" s="1" t="s">
        <v>1368</v>
      </c>
      <c r="U1869" s="1" t="s">
        <v>3322</v>
      </c>
      <c r="V1869" s="1" t="s">
        <v>39</v>
      </c>
    </row>
    <row r="1870" spans="1:22" x14ac:dyDescent="0.2">
      <c r="A1870" s="7">
        <v>0</v>
      </c>
      <c r="B1870" s="1" t="s">
        <v>20</v>
      </c>
      <c r="C1870" s="1" t="s">
        <v>2201</v>
      </c>
      <c r="D1870" s="1" t="s">
        <v>120</v>
      </c>
      <c r="E1870" s="1" t="s">
        <v>2202</v>
      </c>
      <c r="F1870" s="1" t="s">
        <v>2916</v>
      </c>
      <c r="G1870" s="1" t="s">
        <v>25</v>
      </c>
      <c r="I1870" s="1" t="s">
        <v>3441</v>
      </c>
      <c r="K1870" s="1" t="s">
        <v>3405</v>
      </c>
      <c r="L1870" s="1" t="s">
        <v>3405</v>
      </c>
      <c r="M1870" s="1" t="s">
        <v>3442</v>
      </c>
      <c r="N1870" s="1" t="s">
        <v>1091</v>
      </c>
      <c r="O1870" s="1" t="s">
        <v>33</v>
      </c>
      <c r="P1870" s="1" t="s">
        <v>124</v>
      </c>
      <c r="R1870" s="1" t="s">
        <v>81</v>
      </c>
      <c r="S1870" s="1" t="s">
        <v>3405</v>
      </c>
      <c r="T1870" s="1" t="s">
        <v>2205</v>
      </c>
      <c r="U1870" s="1" t="s">
        <v>2206</v>
      </c>
      <c r="V1870" s="1" t="s">
        <v>39</v>
      </c>
    </row>
    <row r="1871" spans="1:22" x14ac:dyDescent="0.2">
      <c r="A1871" s="7">
        <v>100</v>
      </c>
      <c r="B1871" s="1" t="s">
        <v>20</v>
      </c>
      <c r="C1871" s="1" t="s">
        <v>1362</v>
      </c>
      <c r="D1871" s="1" t="s">
        <v>120</v>
      </c>
      <c r="G1871" s="1" t="s">
        <v>25</v>
      </c>
      <c r="I1871" s="1" t="s">
        <v>3443</v>
      </c>
      <c r="J1871" s="1" t="s">
        <v>28</v>
      </c>
      <c r="K1871" s="1" t="s">
        <v>3405</v>
      </c>
      <c r="L1871" s="1" t="s">
        <v>3405</v>
      </c>
      <c r="M1871" s="1" t="s">
        <v>3444</v>
      </c>
      <c r="N1871" s="1" t="s">
        <v>1091</v>
      </c>
      <c r="O1871" s="1" t="s">
        <v>33</v>
      </c>
      <c r="Q1871" s="1" t="s">
        <v>3445</v>
      </c>
      <c r="R1871" s="1" t="s">
        <v>193</v>
      </c>
      <c r="S1871" s="1" t="s">
        <v>3405</v>
      </c>
      <c r="T1871" s="1" t="s">
        <v>1368</v>
      </c>
      <c r="U1871" s="1" t="s">
        <v>3322</v>
      </c>
      <c r="V1871" s="1" t="s">
        <v>39</v>
      </c>
    </row>
    <row r="1872" spans="1:22" x14ac:dyDescent="0.2">
      <c r="A1872" s="7">
        <v>10000</v>
      </c>
      <c r="B1872" s="1" t="s">
        <v>20</v>
      </c>
      <c r="C1872" s="1" t="s">
        <v>1362</v>
      </c>
      <c r="D1872" s="1" t="s">
        <v>120</v>
      </c>
      <c r="E1872" s="1" t="s">
        <v>1363</v>
      </c>
      <c r="F1872" s="1" t="s">
        <v>3406</v>
      </c>
      <c r="G1872" s="1" t="s">
        <v>25</v>
      </c>
      <c r="I1872" s="1" t="s">
        <v>3446</v>
      </c>
      <c r="J1872" s="1" t="s">
        <v>28</v>
      </c>
      <c r="K1872" s="1" t="s">
        <v>3405</v>
      </c>
      <c r="L1872" s="1" t="s">
        <v>3405</v>
      </c>
      <c r="M1872" s="1" t="s">
        <v>3447</v>
      </c>
      <c r="N1872" s="1" t="s">
        <v>1091</v>
      </c>
      <c r="O1872" s="1" t="s">
        <v>33</v>
      </c>
      <c r="R1872" s="1" t="s">
        <v>193</v>
      </c>
      <c r="S1872" s="1" t="s">
        <v>3405</v>
      </c>
      <c r="T1872" s="1" t="s">
        <v>1368</v>
      </c>
      <c r="U1872" s="1" t="s">
        <v>3322</v>
      </c>
      <c r="V1872" s="1" t="s">
        <v>39</v>
      </c>
    </row>
    <row r="1873" spans="1:22" x14ac:dyDescent="0.2">
      <c r="A1873" s="7">
        <v>100</v>
      </c>
      <c r="B1873" s="1" t="s">
        <v>20</v>
      </c>
      <c r="C1873" s="1" t="s">
        <v>1362</v>
      </c>
      <c r="D1873" s="1" t="s">
        <v>120</v>
      </c>
      <c r="G1873" s="1" t="s">
        <v>25</v>
      </c>
      <c r="I1873" s="1" t="s">
        <v>3448</v>
      </c>
      <c r="J1873" s="1" t="s">
        <v>28</v>
      </c>
      <c r="K1873" s="1" t="s">
        <v>3405</v>
      </c>
      <c r="L1873" s="1" t="s">
        <v>3405</v>
      </c>
      <c r="M1873" s="1" t="s">
        <v>3449</v>
      </c>
      <c r="N1873" s="1" t="s">
        <v>1091</v>
      </c>
      <c r="O1873" s="1" t="s">
        <v>33</v>
      </c>
      <c r="R1873" s="1" t="s">
        <v>193</v>
      </c>
      <c r="S1873" s="1" t="s">
        <v>3405</v>
      </c>
      <c r="T1873" s="1" t="s">
        <v>1368</v>
      </c>
      <c r="U1873" s="1" t="s">
        <v>3322</v>
      </c>
      <c r="V1873" s="1" t="s">
        <v>39</v>
      </c>
    </row>
    <row r="1874" spans="1:22" x14ac:dyDescent="0.2">
      <c r="A1874" s="7">
        <v>100</v>
      </c>
      <c r="B1874" s="1" t="s">
        <v>20</v>
      </c>
      <c r="C1874" s="1" t="s">
        <v>1362</v>
      </c>
      <c r="D1874" s="1" t="s">
        <v>43</v>
      </c>
      <c r="E1874" s="1" t="s">
        <v>1363</v>
      </c>
      <c r="F1874" s="1" t="s">
        <v>3406</v>
      </c>
      <c r="G1874" s="1" t="s">
        <v>25</v>
      </c>
      <c r="I1874" s="1" t="s">
        <v>3450</v>
      </c>
      <c r="J1874" s="1" t="s">
        <v>28</v>
      </c>
      <c r="K1874" s="1" t="s">
        <v>3405</v>
      </c>
      <c r="L1874" s="1" t="s">
        <v>3405</v>
      </c>
      <c r="M1874" s="1" t="s">
        <v>3451</v>
      </c>
      <c r="N1874" s="1" t="s">
        <v>1091</v>
      </c>
      <c r="O1874" s="1" t="s">
        <v>33</v>
      </c>
      <c r="R1874" s="1" t="s">
        <v>193</v>
      </c>
      <c r="S1874" s="1" t="s">
        <v>3405</v>
      </c>
      <c r="T1874" s="1" t="s">
        <v>1368</v>
      </c>
      <c r="U1874" s="1" t="s">
        <v>3322</v>
      </c>
      <c r="V1874" s="1" t="s">
        <v>39</v>
      </c>
    </row>
    <row r="1875" spans="1:22" x14ac:dyDescent="0.2">
      <c r="A1875" s="7">
        <v>100</v>
      </c>
      <c r="B1875" s="1" t="s">
        <v>20</v>
      </c>
      <c r="C1875" s="1" t="s">
        <v>1362</v>
      </c>
      <c r="D1875" s="1" t="s">
        <v>1573</v>
      </c>
      <c r="E1875" s="1" t="s">
        <v>3239</v>
      </c>
      <c r="F1875" s="1" t="s">
        <v>3406</v>
      </c>
      <c r="G1875" s="1" t="s">
        <v>25</v>
      </c>
      <c r="I1875" s="1" t="s">
        <v>3452</v>
      </c>
      <c r="J1875" s="1" t="s">
        <v>136</v>
      </c>
      <c r="K1875" s="1" t="s">
        <v>3405</v>
      </c>
      <c r="L1875" s="1" t="s">
        <v>3405</v>
      </c>
      <c r="M1875" s="1" t="s">
        <v>3453</v>
      </c>
      <c r="N1875" s="1" t="s">
        <v>1091</v>
      </c>
      <c r="O1875" s="1" t="s">
        <v>33</v>
      </c>
      <c r="R1875" s="1" t="s">
        <v>193</v>
      </c>
      <c r="S1875" s="1" t="s">
        <v>3405</v>
      </c>
      <c r="T1875" s="1" t="s">
        <v>1368</v>
      </c>
      <c r="U1875" s="1" t="s">
        <v>3322</v>
      </c>
      <c r="V1875" s="1" t="s">
        <v>39</v>
      </c>
    </row>
    <row r="1876" spans="1:22" x14ac:dyDescent="0.2">
      <c r="A1876" s="7">
        <v>100</v>
      </c>
      <c r="B1876" s="1" t="s">
        <v>20</v>
      </c>
      <c r="C1876" s="1" t="s">
        <v>1362</v>
      </c>
      <c r="D1876" s="1" t="s">
        <v>1573</v>
      </c>
      <c r="E1876" s="1" t="s">
        <v>1574</v>
      </c>
      <c r="F1876" s="1" t="s">
        <v>3281</v>
      </c>
      <c r="G1876" s="1" t="s">
        <v>25</v>
      </c>
      <c r="I1876" s="1" t="s">
        <v>3454</v>
      </c>
      <c r="J1876" s="1" t="s">
        <v>28</v>
      </c>
      <c r="K1876" s="1" t="s">
        <v>3405</v>
      </c>
      <c r="L1876" s="1" t="s">
        <v>3405</v>
      </c>
      <c r="M1876" s="1" t="s">
        <v>3455</v>
      </c>
      <c r="N1876" s="1" t="s">
        <v>1091</v>
      </c>
      <c r="O1876" s="1" t="s">
        <v>156</v>
      </c>
      <c r="R1876" s="1" t="s">
        <v>193</v>
      </c>
      <c r="S1876" s="1" t="s">
        <v>3405</v>
      </c>
      <c r="T1876" s="1" t="s">
        <v>1368</v>
      </c>
      <c r="U1876" s="1" t="s">
        <v>3322</v>
      </c>
      <c r="V1876" s="1" t="s">
        <v>39</v>
      </c>
    </row>
    <row r="1877" spans="1:22" x14ac:dyDescent="0.2">
      <c r="A1877" s="7">
        <v>-100</v>
      </c>
      <c r="B1877" s="1" t="s">
        <v>20</v>
      </c>
      <c r="C1877" s="1" t="s">
        <v>1362</v>
      </c>
      <c r="D1877" s="1" t="s">
        <v>120</v>
      </c>
      <c r="G1877" s="1" t="s">
        <v>25</v>
      </c>
      <c r="I1877" s="1" t="s">
        <v>3456</v>
      </c>
      <c r="J1877" s="1" t="s">
        <v>28</v>
      </c>
      <c r="K1877" s="1" t="s">
        <v>3405</v>
      </c>
      <c r="L1877" s="1" t="s">
        <v>3405</v>
      </c>
      <c r="M1877" s="1" t="s">
        <v>3457</v>
      </c>
      <c r="N1877" s="1" t="s">
        <v>1091</v>
      </c>
      <c r="O1877" s="1" t="s">
        <v>33</v>
      </c>
      <c r="R1877" s="1" t="s">
        <v>193</v>
      </c>
      <c r="S1877" s="1" t="s">
        <v>3405</v>
      </c>
      <c r="T1877" s="1" t="s">
        <v>1368</v>
      </c>
      <c r="U1877" s="1" t="s">
        <v>3322</v>
      </c>
      <c r="V1877" s="1" t="s">
        <v>39</v>
      </c>
    </row>
    <row r="1878" spans="1:22" x14ac:dyDescent="0.2">
      <c r="A1878" s="7">
        <v>100</v>
      </c>
      <c r="B1878" s="1" t="s">
        <v>20</v>
      </c>
      <c r="C1878" s="1" t="s">
        <v>1362</v>
      </c>
      <c r="D1878" s="1" t="s">
        <v>120</v>
      </c>
      <c r="E1878" s="1" t="s">
        <v>1363</v>
      </c>
      <c r="F1878" s="1" t="s">
        <v>3406</v>
      </c>
      <c r="G1878" s="1" t="s">
        <v>25</v>
      </c>
      <c r="I1878" s="1" t="s">
        <v>3458</v>
      </c>
      <c r="J1878" s="1" t="s">
        <v>28</v>
      </c>
      <c r="K1878" s="1" t="s">
        <v>3405</v>
      </c>
      <c r="L1878" s="1" t="s">
        <v>3405</v>
      </c>
      <c r="M1878" s="1" t="s">
        <v>3459</v>
      </c>
      <c r="N1878" s="1" t="s">
        <v>1091</v>
      </c>
      <c r="O1878" s="1" t="s">
        <v>33</v>
      </c>
      <c r="R1878" s="1" t="s">
        <v>49</v>
      </c>
      <c r="S1878" s="1" t="s">
        <v>3405</v>
      </c>
      <c r="T1878" s="1" t="s">
        <v>1368</v>
      </c>
      <c r="U1878" s="1" t="s">
        <v>3322</v>
      </c>
      <c r="V1878" s="1" t="s">
        <v>39</v>
      </c>
    </row>
    <row r="1879" spans="1:22" x14ac:dyDescent="0.2">
      <c r="A1879" s="7">
        <v>50</v>
      </c>
      <c r="B1879" s="1" t="s">
        <v>20</v>
      </c>
      <c r="C1879" s="1" t="s">
        <v>1362</v>
      </c>
      <c r="D1879" s="1" t="s">
        <v>1752</v>
      </c>
      <c r="E1879" s="1" t="s">
        <v>1363</v>
      </c>
      <c r="F1879" s="1" t="s">
        <v>3406</v>
      </c>
      <c r="G1879" s="1" t="s">
        <v>25</v>
      </c>
      <c r="I1879" s="1" t="s">
        <v>3461</v>
      </c>
      <c r="J1879" s="1" t="s">
        <v>28</v>
      </c>
      <c r="K1879" s="1" t="s">
        <v>3405</v>
      </c>
      <c r="L1879" s="1" t="s">
        <v>3405</v>
      </c>
      <c r="M1879" s="1" t="s">
        <v>3459</v>
      </c>
      <c r="N1879" s="1" t="s">
        <v>1091</v>
      </c>
      <c r="O1879" s="1" t="s">
        <v>33</v>
      </c>
      <c r="R1879" s="1" t="s">
        <v>193</v>
      </c>
      <c r="S1879" s="1" t="s">
        <v>3405</v>
      </c>
      <c r="T1879" s="1" t="s">
        <v>1368</v>
      </c>
      <c r="U1879" s="1" t="s">
        <v>3322</v>
      </c>
      <c r="V1879" s="1" t="s">
        <v>39</v>
      </c>
    </row>
    <row r="1880" spans="1:22" x14ac:dyDescent="0.2">
      <c r="A1880" s="7">
        <v>50</v>
      </c>
      <c r="B1880" s="1" t="s">
        <v>20</v>
      </c>
      <c r="C1880" s="1" t="s">
        <v>1362</v>
      </c>
      <c r="D1880" s="1" t="s">
        <v>120</v>
      </c>
      <c r="G1880" s="1" t="s">
        <v>25</v>
      </c>
      <c r="I1880" s="1" t="s">
        <v>3462</v>
      </c>
      <c r="J1880" s="1" t="s">
        <v>28</v>
      </c>
      <c r="K1880" s="1" t="s">
        <v>3405</v>
      </c>
      <c r="L1880" s="1" t="s">
        <v>3405</v>
      </c>
      <c r="M1880" s="1" t="s">
        <v>3463</v>
      </c>
      <c r="N1880" s="1" t="s">
        <v>1091</v>
      </c>
      <c r="O1880" s="1" t="s">
        <v>33</v>
      </c>
      <c r="R1880" s="1" t="s">
        <v>193</v>
      </c>
      <c r="S1880" s="1" t="s">
        <v>3405</v>
      </c>
      <c r="T1880" s="1" t="s">
        <v>1368</v>
      </c>
      <c r="U1880" s="1" t="s">
        <v>3322</v>
      </c>
      <c r="V1880" s="1" t="s">
        <v>39</v>
      </c>
    </row>
    <row r="1881" spans="1:22" x14ac:dyDescent="0.2">
      <c r="A1881" s="7">
        <v>100</v>
      </c>
      <c r="B1881" s="1" t="s">
        <v>20</v>
      </c>
      <c r="C1881" s="1" t="s">
        <v>21</v>
      </c>
      <c r="D1881" s="1" t="s">
        <v>120</v>
      </c>
      <c r="G1881" s="1" t="s">
        <v>25</v>
      </c>
      <c r="I1881" s="1" t="s">
        <v>3464</v>
      </c>
      <c r="J1881" s="1" t="s">
        <v>28</v>
      </c>
      <c r="K1881" s="1" t="s">
        <v>3405</v>
      </c>
      <c r="L1881" s="1" t="s">
        <v>3405</v>
      </c>
      <c r="M1881" s="1" t="s">
        <v>3465</v>
      </c>
      <c r="N1881" s="1" t="s">
        <v>1091</v>
      </c>
      <c r="O1881" s="1" t="s">
        <v>156</v>
      </c>
      <c r="P1881" s="1" t="s">
        <v>124</v>
      </c>
      <c r="R1881" s="1" t="s">
        <v>193</v>
      </c>
      <c r="S1881" s="1" t="s">
        <v>3405</v>
      </c>
      <c r="T1881" s="1" t="s">
        <v>157</v>
      </c>
      <c r="U1881" s="1" t="s">
        <v>158</v>
      </c>
      <c r="V1881" s="1" t="s">
        <v>39</v>
      </c>
    </row>
    <row r="1882" spans="1:22" x14ac:dyDescent="0.2">
      <c r="A1882" s="7">
        <v>50</v>
      </c>
      <c r="B1882" s="1" t="s">
        <v>20</v>
      </c>
      <c r="C1882" s="1" t="s">
        <v>1362</v>
      </c>
      <c r="D1882" s="1" t="s">
        <v>120</v>
      </c>
      <c r="G1882" s="1" t="s">
        <v>25</v>
      </c>
      <c r="I1882" s="1" t="s">
        <v>3466</v>
      </c>
      <c r="J1882" s="1" t="s">
        <v>28</v>
      </c>
      <c r="K1882" s="1" t="s">
        <v>3405</v>
      </c>
      <c r="L1882" s="1" t="s">
        <v>3405</v>
      </c>
      <c r="M1882" s="1" t="s">
        <v>3467</v>
      </c>
      <c r="N1882" s="1" t="s">
        <v>1091</v>
      </c>
      <c r="O1882" s="1" t="s">
        <v>33</v>
      </c>
      <c r="R1882" s="1" t="s">
        <v>193</v>
      </c>
      <c r="S1882" s="1" t="s">
        <v>3405</v>
      </c>
      <c r="T1882" s="1" t="s">
        <v>1368</v>
      </c>
      <c r="U1882" s="1" t="s">
        <v>3322</v>
      </c>
      <c r="V1882" s="1" t="s">
        <v>39</v>
      </c>
    </row>
    <row r="1883" spans="1:22" x14ac:dyDescent="0.2">
      <c r="A1883" s="7">
        <v>50</v>
      </c>
      <c r="B1883" s="1" t="s">
        <v>20</v>
      </c>
      <c r="C1883" s="1" t="s">
        <v>1362</v>
      </c>
      <c r="D1883" s="1" t="s">
        <v>1752</v>
      </c>
      <c r="E1883" s="1" t="s">
        <v>1363</v>
      </c>
      <c r="F1883" s="1" t="s">
        <v>3406</v>
      </c>
      <c r="G1883" s="1" t="s">
        <v>25</v>
      </c>
      <c r="I1883" s="1" t="s">
        <v>3468</v>
      </c>
      <c r="J1883" s="1" t="s">
        <v>28</v>
      </c>
      <c r="K1883" s="1" t="s">
        <v>3405</v>
      </c>
      <c r="L1883" s="1" t="s">
        <v>3405</v>
      </c>
      <c r="M1883" s="1" t="s">
        <v>3469</v>
      </c>
      <c r="N1883" s="1" t="s">
        <v>1091</v>
      </c>
      <c r="O1883" s="1" t="s">
        <v>33</v>
      </c>
      <c r="R1883" s="1" t="s">
        <v>193</v>
      </c>
      <c r="S1883" s="1" t="s">
        <v>3405</v>
      </c>
      <c r="T1883" s="1" t="s">
        <v>1368</v>
      </c>
      <c r="U1883" s="1" t="s">
        <v>3322</v>
      </c>
      <c r="V1883" s="1" t="s">
        <v>39</v>
      </c>
    </row>
    <row r="1884" spans="1:22" x14ac:dyDescent="0.2">
      <c r="A1884" s="7">
        <v>100</v>
      </c>
      <c r="B1884" s="1" t="s">
        <v>20</v>
      </c>
      <c r="C1884" s="1" t="s">
        <v>21</v>
      </c>
      <c r="D1884" s="1" t="s">
        <v>120</v>
      </c>
      <c r="G1884" s="1" t="s">
        <v>25</v>
      </c>
      <c r="I1884" s="1" t="s">
        <v>3470</v>
      </c>
      <c r="J1884" s="1" t="s">
        <v>28</v>
      </c>
      <c r="K1884" s="1" t="s">
        <v>3405</v>
      </c>
      <c r="L1884" s="1" t="s">
        <v>3405</v>
      </c>
      <c r="M1884" s="1" t="s">
        <v>3471</v>
      </c>
      <c r="N1884" s="1" t="s">
        <v>1091</v>
      </c>
      <c r="O1884" s="1" t="s">
        <v>33</v>
      </c>
      <c r="R1884" s="1" t="s">
        <v>81</v>
      </c>
      <c r="S1884" s="1" t="s">
        <v>3405</v>
      </c>
      <c r="T1884" s="1" t="s">
        <v>1578</v>
      </c>
      <c r="U1884" s="1" t="s">
        <v>4594</v>
      </c>
      <c r="V1884" s="1" t="s">
        <v>39</v>
      </c>
    </row>
    <row r="1885" spans="1:22" x14ac:dyDescent="0.2">
      <c r="A1885" s="7">
        <v>1000</v>
      </c>
      <c r="B1885" s="1" t="s">
        <v>20</v>
      </c>
      <c r="C1885" s="1" t="s">
        <v>1362</v>
      </c>
      <c r="D1885" s="1" t="s">
        <v>2737</v>
      </c>
      <c r="E1885" s="1" t="s">
        <v>1363</v>
      </c>
      <c r="F1885" s="1" t="s">
        <v>3472</v>
      </c>
      <c r="G1885" s="1" t="s">
        <v>25</v>
      </c>
      <c r="I1885" s="1" t="s">
        <v>3473</v>
      </c>
      <c r="J1885" s="1" t="s">
        <v>28</v>
      </c>
      <c r="K1885" s="1" t="s">
        <v>3474</v>
      </c>
      <c r="L1885" s="1" t="s">
        <v>3474</v>
      </c>
      <c r="M1885" s="1" t="s">
        <v>3475</v>
      </c>
      <c r="N1885" s="1" t="s">
        <v>32</v>
      </c>
      <c r="O1885" s="1" t="s">
        <v>33</v>
      </c>
      <c r="R1885" s="1" t="s">
        <v>193</v>
      </c>
      <c r="S1885" s="1" t="s">
        <v>3474</v>
      </c>
      <c r="T1885" s="1" t="s">
        <v>1368</v>
      </c>
      <c r="U1885" s="1" t="s">
        <v>3322</v>
      </c>
      <c r="V1885" s="1" t="s">
        <v>39</v>
      </c>
    </row>
    <row r="1886" spans="1:22" x14ac:dyDescent="0.2">
      <c r="A1886" s="7">
        <v>1</v>
      </c>
      <c r="B1886" s="1" t="s">
        <v>20</v>
      </c>
      <c r="C1886" s="1" t="s">
        <v>1362</v>
      </c>
      <c r="D1886" s="1" t="s">
        <v>120</v>
      </c>
      <c r="G1886" s="1" t="s">
        <v>25</v>
      </c>
      <c r="I1886" s="1" t="s">
        <v>3476</v>
      </c>
      <c r="J1886" s="1" t="s">
        <v>28</v>
      </c>
      <c r="K1886" s="1" t="s">
        <v>3474</v>
      </c>
      <c r="L1886" s="1" t="s">
        <v>3474</v>
      </c>
      <c r="M1886" s="1" t="s">
        <v>3477</v>
      </c>
      <c r="N1886" s="1" t="s">
        <v>1091</v>
      </c>
      <c r="O1886" s="1" t="s">
        <v>33</v>
      </c>
      <c r="R1886" s="1" t="s">
        <v>81</v>
      </c>
      <c r="S1886" s="1" t="s">
        <v>3474</v>
      </c>
      <c r="T1886" s="1" t="s">
        <v>1368</v>
      </c>
      <c r="U1886" s="1" t="s">
        <v>3322</v>
      </c>
      <c r="V1886" s="1" t="s">
        <v>39</v>
      </c>
    </row>
    <row r="1887" spans="1:22" x14ac:dyDescent="0.2">
      <c r="A1887" s="7">
        <v>100</v>
      </c>
      <c r="B1887" s="1" t="s">
        <v>20</v>
      </c>
      <c r="C1887" s="1" t="s">
        <v>1362</v>
      </c>
      <c r="D1887" s="1" t="s">
        <v>43</v>
      </c>
      <c r="E1887" s="1" t="s">
        <v>3478</v>
      </c>
      <c r="F1887" s="1" t="s">
        <v>3479</v>
      </c>
      <c r="G1887" s="1" t="s">
        <v>25</v>
      </c>
      <c r="I1887" s="1" t="s">
        <v>3480</v>
      </c>
      <c r="J1887" s="1" t="s">
        <v>28</v>
      </c>
      <c r="K1887" s="1" t="s">
        <v>3474</v>
      </c>
      <c r="L1887" s="1" t="s">
        <v>3474</v>
      </c>
      <c r="M1887" s="1" t="s">
        <v>3481</v>
      </c>
      <c r="N1887" s="1" t="s">
        <v>1091</v>
      </c>
      <c r="Q1887" s="1" t="s">
        <v>3482</v>
      </c>
      <c r="R1887" s="1" t="s">
        <v>193</v>
      </c>
      <c r="S1887" s="1" t="s">
        <v>3474</v>
      </c>
      <c r="T1887" s="1" t="s">
        <v>1368</v>
      </c>
      <c r="U1887" s="1" t="s">
        <v>3322</v>
      </c>
      <c r="V1887" s="1" t="s">
        <v>39</v>
      </c>
    </row>
    <row r="1888" spans="1:22" x14ac:dyDescent="0.2">
      <c r="A1888" s="7">
        <v>70</v>
      </c>
      <c r="B1888" s="1" t="s">
        <v>20</v>
      </c>
      <c r="C1888" s="1" t="s">
        <v>1362</v>
      </c>
      <c r="D1888" s="1" t="s">
        <v>120</v>
      </c>
      <c r="G1888" s="1" t="s">
        <v>25</v>
      </c>
      <c r="I1888" s="1" t="s">
        <v>3483</v>
      </c>
      <c r="J1888" s="1" t="s">
        <v>28</v>
      </c>
      <c r="K1888" s="1" t="s">
        <v>3474</v>
      </c>
      <c r="L1888" s="1" t="s">
        <v>3472</v>
      </c>
      <c r="M1888" s="1" t="s">
        <v>3484</v>
      </c>
      <c r="N1888" s="1" t="s">
        <v>1091</v>
      </c>
      <c r="O1888" s="1" t="s">
        <v>33</v>
      </c>
      <c r="P1888" s="1" t="s">
        <v>124</v>
      </c>
      <c r="R1888" s="1" t="s">
        <v>81</v>
      </c>
      <c r="S1888" s="1" t="s">
        <v>3474</v>
      </c>
      <c r="T1888" s="1" t="s">
        <v>1368</v>
      </c>
      <c r="U1888" s="1" t="s">
        <v>3322</v>
      </c>
      <c r="V1888" s="1" t="s">
        <v>39</v>
      </c>
    </row>
    <row r="1889" spans="1:22" x14ac:dyDescent="0.2">
      <c r="A1889" s="7">
        <v>100</v>
      </c>
      <c r="B1889" s="1" t="s">
        <v>20</v>
      </c>
      <c r="C1889" s="1" t="s">
        <v>21</v>
      </c>
      <c r="D1889" s="1" t="s">
        <v>1573</v>
      </c>
      <c r="E1889" s="1" t="s">
        <v>1574</v>
      </c>
      <c r="F1889" s="1" t="s">
        <v>3485</v>
      </c>
      <c r="G1889" s="1" t="s">
        <v>25</v>
      </c>
      <c r="I1889" s="1" t="s">
        <v>3486</v>
      </c>
      <c r="J1889" s="1" t="s">
        <v>28</v>
      </c>
      <c r="K1889" s="1" t="s">
        <v>3474</v>
      </c>
      <c r="L1889" s="1" t="s">
        <v>3474</v>
      </c>
      <c r="M1889" s="1" t="s">
        <v>3487</v>
      </c>
      <c r="N1889" s="1" t="s">
        <v>1091</v>
      </c>
      <c r="O1889" s="1" t="s">
        <v>33</v>
      </c>
      <c r="P1889" s="1" t="s">
        <v>124</v>
      </c>
      <c r="Q1889" s="1" t="s">
        <v>3488</v>
      </c>
      <c r="R1889" s="1" t="s">
        <v>49</v>
      </c>
      <c r="S1889" s="1" t="s">
        <v>3474</v>
      </c>
      <c r="T1889" s="1" t="s">
        <v>1578</v>
      </c>
      <c r="U1889" s="1" t="s">
        <v>4594</v>
      </c>
      <c r="V1889" s="1" t="s">
        <v>39</v>
      </c>
    </row>
    <row r="1890" spans="1:22" x14ac:dyDescent="0.2">
      <c r="A1890" s="7">
        <v>1000</v>
      </c>
      <c r="B1890" s="1" t="s">
        <v>20</v>
      </c>
      <c r="C1890" s="1" t="s">
        <v>2201</v>
      </c>
      <c r="D1890" s="1" t="s">
        <v>2737</v>
      </c>
      <c r="E1890" s="1" t="s">
        <v>2202</v>
      </c>
      <c r="F1890" s="1" t="s">
        <v>2966</v>
      </c>
      <c r="G1890" s="1" t="s">
        <v>25</v>
      </c>
      <c r="I1890" s="1" t="s">
        <v>3489</v>
      </c>
      <c r="J1890" s="1" t="s">
        <v>28</v>
      </c>
      <c r="K1890" s="1" t="s">
        <v>3474</v>
      </c>
      <c r="L1890" s="1" t="s">
        <v>3474</v>
      </c>
      <c r="M1890" s="1" t="s">
        <v>3490</v>
      </c>
      <c r="N1890" s="1" t="s">
        <v>1091</v>
      </c>
      <c r="O1890" s="1" t="s">
        <v>33</v>
      </c>
      <c r="P1890" s="1" t="s">
        <v>124</v>
      </c>
      <c r="R1890" s="1" t="s">
        <v>193</v>
      </c>
      <c r="S1890" s="1" t="s">
        <v>3474</v>
      </c>
      <c r="T1890" s="1" t="s">
        <v>2205</v>
      </c>
      <c r="U1890" s="1" t="s">
        <v>2206</v>
      </c>
      <c r="V1890" s="1" t="s">
        <v>39</v>
      </c>
    </row>
    <row r="1891" spans="1:22" x14ac:dyDescent="0.2">
      <c r="A1891" s="7">
        <v>90</v>
      </c>
      <c r="B1891" s="1" t="s">
        <v>20</v>
      </c>
      <c r="C1891" s="1" t="s">
        <v>1362</v>
      </c>
      <c r="D1891" s="1" t="s">
        <v>120</v>
      </c>
      <c r="G1891" s="1" t="s">
        <v>25</v>
      </c>
      <c r="I1891" s="1" t="s">
        <v>3491</v>
      </c>
      <c r="J1891" s="1" t="s">
        <v>28</v>
      </c>
      <c r="K1891" s="1" t="s">
        <v>3492</v>
      </c>
      <c r="L1891" s="1" t="s">
        <v>3492</v>
      </c>
      <c r="M1891" s="1" t="s">
        <v>3493</v>
      </c>
      <c r="N1891" s="1" t="s">
        <v>1091</v>
      </c>
      <c r="O1891" s="1" t="s">
        <v>33</v>
      </c>
      <c r="R1891" s="1" t="s">
        <v>193</v>
      </c>
      <c r="S1891" s="1" t="s">
        <v>3492</v>
      </c>
      <c r="T1891" s="1" t="s">
        <v>1368</v>
      </c>
      <c r="U1891" s="1" t="s">
        <v>3322</v>
      </c>
      <c r="V1891" s="1" t="s">
        <v>39</v>
      </c>
    </row>
    <row r="1892" spans="1:22" x14ac:dyDescent="0.2">
      <c r="A1892" s="7">
        <v>251</v>
      </c>
      <c r="B1892" s="1" t="s">
        <v>20</v>
      </c>
      <c r="C1892" s="1" t="s">
        <v>21</v>
      </c>
      <c r="D1892" s="1" t="s">
        <v>3376</v>
      </c>
      <c r="E1892" s="1" t="s">
        <v>1574</v>
      </c>
      <c r="F1892" s="1" t="s">
        <v>3494</v>
      </c>
      <c r="G1892" s="1" t="s">
        <v>25</v>
      </c>
      <c r="I1892" s="1" t="s">
        <v>3495</v>
      </c>
      <c r="J1892" s="1" t="s">
        <v>28</v>
      </c>
      <c r="K1892" s="1" t="s">
        <v>3492</v>
      </c>
      <c r="L1892" s="1" t="s">
        <v>3492</v>
      </c>
      <c r="M1892" s="1" t="s">
        <v>3496</v>
      </c>
      <c r="N1892" s="1" t="s">
        <v>1091</v>
      </c>
      <c r="O1892" s="1" t="s">
        <v>33</v>
      </c>
      <c r="P1892" s="1" t="s">
        <v>124</v>
      </c>
      <c r="R1892" s="1" t="s">
        <v>81</v>
      </c>
      <c r="S1892" s="1" t="s">
        <v>3492</v>
      </c>
      <c r="T1892" s="1" t="s">
        <v>1578</v>
      </c>
      <c r="U1892" s="1" t="s">
        <v>4594</v>
      </c>
      <c r="V1892" s="1" t="s">
        <v>39</v>
      </c>
    </row>
    <row r="1893" spans="1:22" x14ac:dyDescent="0.2">
      <c r="A1893" s="7">
        <v>70</v>
      </c>
      <c r="B1893" s="1" t="s">
        <v>20</v>
      </c>
      <c r="C1893" s="1" t="s">
        <v>1362</v>
      </c>
      <c r="D1893" s="1" t="s">
        <v>3497</v>
      </c>
      <c r="E1893" s="1" t="s">
        <v>1363</v>
      </c>
      <c r="F1893" s="1" t="s">
        <v>3498</v>
      </c>
      <c r="G1893" s="1" t="s">
        <v>25</v>
      </c>
      <c r="I1893" s="1" t="s">
        <v>3499</v>
      </c>
      <c r="J1893" s="1" t="s">
        <v>28</v>
      </c>
      <c r="K1893" s="1" t="s">
        <v>3492</v>
      </c>
      <c r="L1893" s="1" t="s">
        <v>3492</v>
      </c>
      <c r="M1893" s="1" t="s">
        <v>3500</v>
      </c>
      <c r="N1893" s="1" t="s">
        <v>1091</v>
      </c>
      <c r="O1893" s="1" t="s">
        <v>33</v>
      </c>
      <c r="R1893" s="1" t="s">
        <v>193</v>
      </c>
      <c r="S1893" s="1" t="s">
        <v>3492</v>
      </c>
      <c r="T1893" s="1" t="s">
        <v>1368</v>
      </c>
      <c r="U1893" s="1" t="s">
        <v>3322</v>
      </c>
      <c r="V1893" s="1" t="s">
        <v>39</v>
      </c>
    </row>
    <row r="1894" spans="1:22" x14ac:dyDescent="0.2">
      <c r="A1894" s="7">
        <v>100</v>
      </c>
      <c r="B1894" s="1" t="s">
        <v>20</v>
      </c>
      <c r="C1894" s="1" t="s">
        <v>1362</v>
      </c>
      <c r="D1894" s="1" t="s">
        <v>43</v>
      </c>
      <c r="E1894" s="1" t="s">
        <v>1363</v>
      </c>
      <c r="F1894" s="1" t="s">
        <v>3498</v>
      </c>
      <c r="G1894" s="1" t="s">
        <v>25</v>
      </c>
      <c r="I1894" s="1" t="s">
        <v>3501</v>
      </c>
      <c r="J1894" s="1" t="s">
        <v>28</v>
      </c>
      <c r="K1894" s="1" t="s">
        <v>3492</v>
      </c>
      <c r="L1894" s="1" t="s">
        <v>3492</v>
      </c>
      <c r="M1894" s="1" t="s">
        <v>3502</v>
      </c>
      <c r="N1894" s="1" t="s">
        <v>32</v>
      </c>
      <c r="R1894" s="1" t="s">
        <v>81</v>
      </c>
      <c r="S1894" s="1" t="s">
        <v>3492</v>
      </c>
      <c r="T1894" s="1" t="s">
        <v>1368</v>
      </c>
      <c r="U1894" s="1" t="s">
        <v>3322</v>
      </c>
      <c r="V1894" s="1" t="s">
        <v>39</v>
      </c>
    </row>
    <row r="1895" spans="1:22" x14ac:dyDescent="0.2">
      <c r="A1895" s="7">
        <v>100</v>
      </c>
      <c r="B1895" s="1" t="s">
        <v>20</v>
      </c>
      <c r="C1895" s="1" t="s">
        <v>1362</v>
      </c>
      <c r="D1895" s="1" t="s">
        <v>43</v>
      </c>
      <c r="E1895" s="1" t="s">
        <v>1363</v>
      </c>
      <c r="F1895" s="1" t="s">
        <v>3498</v>
      </c>
      <c r="G1895" s="1" t="s">
        <v>25</v>
      </c>
      <c r="I1895" s="1" t="s">
        <v>3503</v>
      </c>
      <c r="J1895" s="1" t="s">
        <v>28</v>
      </c>
      <c r="K1895" s="1" t="s">
        <v>3492</v>
      </c>
      <c r="L1895" s="1" t="s">
        <v>3492</v>
      </c>
      <c r="M1895" s="1" t="s">
        <v>3504</v>
      </c>
      <c r="N1895" s="1" t="s">
        <v>32</v>
      </c>
      <c r="R1895" s="1" t="s">
        <v>81</v>
      </c>
      <c r="S1895" s="1" t="s">
        <v>3492</v>
      </c>
      <c r="T1895" s="1" t="s">
        <v>1368</v>
      </c>
      <c r="U1895" s="1" t="s">
        <v>3322</v>
      </c>
      <c r="V1895" s="1" t="s">
        <v>39</v>
      </c>
    </row>
    <row r="1896" spans="1:22" x14ac:dyDescent="0.2">
      <c r="A1896" s="7">
        <v>100</v>
      </c>
      <c r="B1896" s="1" t="s">
        <v>20</v>
      </c>
      <c r="C1896" s="1" t="s">
        <v>1362</v>
      </c>
      <c r="D1896" s="1" t="s">
        <v>43</v>
      </c>
      <c r="E1896" s="1" t="s">
        <v>1363</v>
      </c>
      <c r="F1896" s="1" t="s">
        <v>3498</v>
      </c>
      <c r="G1896" s="1" t="s">
        <v>25</v>
      </c>
      <c r="I1896" s="1" t="s">
        <v>3505</v>
      </c>
      <c r="J1896" s="1" t="s">
        <v>28</v>
      </c>
      <c r="K1896" s="1" t="s">
        <v>3492</v>
      </c>
      <c r="L1896" s="1" t="s">
        <v>3492</v>
      </c>
      <c r="M1896" s="1" t="s">
        <v>3506</v>
      </c>
      <c r="N1896" s="1" t="s">
        <v>32</v>
      </c>
      <c r="R1896" s="1" t="s">
        <v>49</v>
      </c>
      <c r="S1896" s="1" t="s">
        <v>3492</v>
      </c>
      <c r="T1896" s="1" t="s">
        <v>1368</v>
      </c>
      <c r="U1896" s="1" t="s">
        <v>3322</v>
      </c>
      <c r="V1896" s="1" t="s">
        <v>39</v>
      </c>
    </row>
    <row r="1897" spans="1:22" x14ac:dyDescent="0.2">
      <c r="A1897" s="7">
        <v>518.27</v>
      </c>
      <c r="B1897" s="1" t="s">
        <v>20</v>
      </c>
      <c r="C1897" s="1" t="s">
        <v>1362</v>
      </c>
      <c r="D1897" s="1" t="s">
        <v>3507</v>
      </c>
      <c r="E1897" s="1" t="s">
        <v>1363</v>
      </c>
      <c r="F1897" s="1" t="s">
        <v>3498</v>
      </c>
      <c r="G1897" s="1" t="s">
        <v>25</v>
      </c>
      <c r="I1897" s="1" t="s">
        <v>3508</v>
      </c>
      <c r="J1897" s="1" t="s">
        <v>28</v>
      </c>
      <c r="K1897" s="1" t="s">
        <v>3492</v>
      </c>
      <c r="L1897" s="1" t="s">
        <v>3492</v>
      </c>
      <c r="M1897" s="1" t="s">
        <v>3509</v>
      </c>
      <c r="N1897" s="1" t="s">
        <v>32</v>
      </c>
      <c r="R1897" s="1" t="s">
        <v>1045</v>
      </c>
      <c r="S1897" s="1" t="s">
        <v>3492</v>
      </c>
      <c r="T1897" s="1" t="s">
        <v>1368</v>
      </c>
      <c r="U1897" s="1" t="s">
        <v>3322</v>
      </c>
      <c r="V1897" s="1" t="s">
        <v>39</v>
      </c>
    </row>
    <row r="1898" spans="1:22" x14ac:dyDescent="0.2">
      <c r="A1898" s="7">
        <v>100</v>
      </c>
      <c r="B1898" s="1" t="s">
        <v>20</v>
      </c>
      <c r="C1898" s="1" t="s">
        <v>1362</v>
      </c>
      <c r="D1898" s="1" t="s">
        <v>1573</v>
      </c>
      <c r="E1898" s="1" t="s">
        <v>1574</v>
      </c>
      <c r="F1898" s="1" t="s">
        <v>3494</v>
      </c>
      <c r="G1898" s="1" t="s">
        <v>25</v>
      </c>
      <c r="I1898" s="1" t="s">
        <v>3510</v>
      </c>
      <c r="J1898" s="1" t="s">
        <v>28</v>
      </c>
      <c r="K1898" s="1" t="s">
        <v>3492</v>
      </c>
      <c r="L1898" s="1" t="s">
        <v>3492</v>
      </c>
      <c r="M1898" s="1" t="s">
        <v>3511</v>
      </c>
      <c r="N1898" s="1" t="s">
        <v>32</v>
      </c>
      <c r="R1898" s="1" t="s">
        <v>81</v>
      </c>
      <c r="S1898" s="1" t="s">
        <v>3492</v>
      </c>
      <c r="T1898" s="1" t="s">
        <v>1368</v>
      </c>
      <c r="U1898" s="1" t="s">
        <v>3322</v>
      </c>
      <c r="V1898" s="1" t="s">
        <v>39</v>
      </c>
    </row>
    <row r="1899" spans="1:22" x14ac:dyDescent="0.2">
      <c r="A1899" s="7">
        <v>0</v>
      </c>
      <c r="B1899" s="1" t="s">
        <v>20</v>
      </c>
      <c r="D1899" s="1" t="s">
        <v>120</v>
      </c>
      <c r="G1899" s="1" t="s">
        <v>25</v>
      </c>
      <c r="I1899" s="1" t="s">
        <v>3512</v>
      </c>
      <c r="K1899" s="1" t="s">
        <v>3492</v>
      </c>
      <c r="L1899" s="1" t="s">
        <v>3492</v>
      </c>
      <c r="N1899" s="1" t="s">
        <v>32</v>
      </c>
      <c r="R1899" s="1" t="s">
        <v>81</v>
      </c>
      <c r="S1899" s="1" t="s">
        <v>3492</v>
      </c>
      <c r="V1899" s="1" t="s">
        <v>39</v>
      </c>
    </row>
    <row r="1900" spans="1:22" x14ac:dyDescent="0.2">
      <c r="A1900" s="7">
        <v>0</v>
      </c>
      <c r="B1900" s="1" t="s">
        <v>20</v>
      </c>
      <c r="D1900" s="1" t="s">
        <v>120</v>
      </c>
      <c r="G1900" s="1" t="s">
        <v>25</v>
      </c>
      <c r="I1900" s="1" t="s">
        <v>3513</v>
      </c>
      <c r="K1900" s="1" t="s">
        <v>3492</v>
      </c>
      <c r="L1900" s="1" t="s">
        <v>3492</v>
      </c>
      <c r="N1900" s="1" t="s">
        <v>32</v>
      </c>
      <c r="R1900" s="1" t="s">
        <v>81</v>
      </c>
      <c r="S1900" s="1" t="s">
        <v>3492</v>
      </c>
      <c r="V1900" s="1" t="s">
        <v>39</v>
      </c>
    </row>
    <row r="1901" spans="1:22" x14ac:dyDescent="0.2">
      <c r="A1901" s="7">
        <v>0</v>
      </c>
      <c r="B1901" s="1" t="s">
        <v>20</v>
      </c>
      <c r="D1901" s="1" t="s">
        <v>120</v>
      </c>
      <c r="G1901" s="1" t="s">
        <v>25</v>
      </c>
      <c r="I1901" s="1" t="s">
        <v>3514</v>
      </c>
      <c r="K1901" s="1" t="s">
        <v>3492</v>
      </c>
      <c r="L1901" s="1" t="s">
        <v>3492</v>
      </c>
      <c r="N1901" s="1" t="s">
        <v>32</v>
      </c>
      <c r="R1901" s="1" t="s">
        <v>81</v>
      </c>
      <c r="S1901" s="1" t="s">
        <v>3492</v>
      </c>
      <c r="V1901" s="1" t="s">
        <v>39</v>
      </c>
    </row>
    <row r="1902" spans="1:22" x14ac:dyDescent="0.2">
      <c r="A1902" s="7">
        <v>0</v>
      </c>
      <c r="B1902" s="1" t="s">
        <v>20</v>
      </c>
      <c r="D1902" s="1" t="s">
        <v>120</v>
      </c>
      <c r="G1902" s="1" t="s">
        <v>25</v>
      </c>
      <c r="I1902" s="1" t="s">
        <v>3515</v>
      </c>
      <c r="K1902" s="1" t="s">
        <v>3492</v>
      </c>
      <c r="L1902" s="1" t="s">
        <v>3492</v>
      </c>
      <c r="N1902" s="1" t="s">
        <v>32</v>
      </c>
      <c r="R1902" s="1" t="s">
        <v>81</v>
      </c>
      <c r="S1902" s="1" t="s">
        <v>3492</v>
      </c>
      <c r="V1902" s="1" t="s">
        <v>39</v>
      </c>
    </row>
    <row r="1903" spans="1:22" x14ac:dyDescent="0.2">
      <c r="A1903" s="7">
        <v>0</v>
      </c>
      <c r="B1903" s="1" t="s">
        <v>20</v>
      </c>
      <c r="D1903" s="1" t="s">
        <v>120</v>
      </c>
      <c r="G1903" s="1" t="s">
        <v>25</v>
      </c>
      <c r="I1903" s="1" t="s">
        <v>3516</v>
      </c>
      <c r="K1903" s="1" t="s">
        <v>3492</v>
      </c>
      <c r="L1903" s="1" t="s">
        <v>3492</v>
      </c>
      <c r="N1903" s="1" t="s">
        <v>32</v>
      </c>
      <c r="R1903" s="1" t="s">
        <v>81</v>
      </c>
      <c r="S1903" s="1" t="s">
        <v>3492</v>
      </c>
      <c r="V1903" s="1" t="s">
        <v>39</v>
      </c>
    </row>
    <row r="1904" spans="1:22" x14ac:dyDescent="0.2">
      <c r="A1904" s="7">
        <v>0</v>
      </c>
      <c r="B1904" s="1" t="s">
        <v>20</v>
      </c>
      <c r="D1904" s="1" t="s">
        <v>120</v>
      </c>
      <c r="G1904" s="1" t="s">
        <v>25</v>
      </c>
      <c r="I1904" s="1" t="s">
        <v>3517</v>
      </c>
      <c r="K1904" s="1" t="s">
        <v>3492</v>
      </c>
      <c r="L1904" s="1" t="s">
        <v>3492</v>
      </c>
      <c r="N1904" s="1" t="s">
        <v>32</v>
      </c>
      <c r="R1904" s="1" t="s">
        <v>81</v>
      </c>
      <c r="S1904" s="1" t="s">
        <v>3492</v>
      </c>
      <c r="V1904" s="1" t="s">
        <v>39</v>
      </c>
    </row>
    <row r="1905" spans="1:22" x14ac:dyDescent="0.2">
      <c r="A1905" s="7">
        <v>0</v>
      </c>
      <c r="B1905" s="1" t="s">
        <v>20</v>
      </c>
      <c r="D1905" s="1" t="s">
        <v>120</v>
      </c>
      <c r="G1905" s="1" t="s">
        <v>25</v>
      </c>
      <c r="I1905" s="1" t="s">
        <v>3518</v>
      </c>
      <c r="K1905" s="1" t="s">
        <v>3492</v>
      </c>
      <c r="L1905" s="1" t="s">
        <v>3492</v>
      </c>
      <c r="N1905" s="1" t="s">
        <v>32</v>
      </c>
      <c r="R1905" s="1" t="s">
        <v>81</v>
      </c>
      <c r="S1905" s="1" t="s">
        <v>3492</v>
      </c>
      <c r="V1905" s="1" t="s">
        <v>39</v>
      </c>
    </row>
    <row r="1906" spans="1:22" x14ac:dyDescent="0.2">
      <c r="A1906" s="7">
        <v>5</v>
      </c>
      <c r="B1906" s="1" t="s">
        <v>20</v>
      </c>
      <c r="C1906" s="1" t="s">
        <v>21</v>
      </c>
      <c r="D1906" s="1" t="s">
        <v>3519</v>
      </c>
      <c r="E1906" s="1" t="s">
        <v>1574</v>
      </c>
      <c r="F1906" s="1" t="s">
        <v>3288</v>
      </c>
      <c r="G1906" s="1" t="s">
        <v>25</v>
      </c>
      <c r="H1906" s="1" t="s">
        <v>3520</v>
      </c>
      <c r="I1906" s="1" t="s">
        <v>3521</v>
      </c>
      <c r="J1906" s="1" t="s">
        <v>28</v>
      </c>
      <c r="K1906" s="1" t="s">
        <v>3522</v>
      </c>
      <c r="L1906" s="1" t="s">
        <v>3259</v>
      </c>
      <c r="M1906" s="1" t="s">
        <v>3523</v>
      </c>
      <c r="N1906" s="1" t="s">
        <v>1091</v>
      </c>
      <c r="O1906" s="1" t="s">
        <v>33</v>
      </c>
      <c r="P1906" s="1" t="s">
        <v>124</v>
      </c>
      <c r="Q1906" s="1" t="s">
        <v>3524</v>
      </c>
      <c r="R1906" s="1" t="s">
        <v>81</v>
      </c>
      <c r="S1906" s="1" t="s">
        <v>3525</v>
      </c>
      <c r="T1906" s="1" t="s">
        <v>1578</v>
      </c>
      <c r="U1906" s="1" t="s">
        <v>4594</v>
      </c>
      <c r="V1906" s="1" t="s">
        <v>39</v>
      </c>
    </row>
    <row r="1907" spans="1:22" x14ac:dyDescent="0.2">
      <c r="A1907" s="7">
        <v>100</v>
      </c>
      <c r="B1907" s="1" t="s">
        <v>20</v>
      </c>
      <c r="C1907" s="1" t="s">
        <v>1362</v>
      </c>
      <c r="D1907" s="1" t="s">
        <v>43</v>
      </c>
      <c r="E1907" s="1" t="s">
        <v>1363</v>
      </c>
      <c r="F1907" s="1" t="s">
        <v>3276</v>
      </c>
      <c r="G1907" s="1" t="s">
        <v>25</v>
      </c>
      <c r="I1907" s="1" t="s">
        <v>3526</v>
      </c>
      <c r="J1907" s="1" t="s">
        <v>28</v>
      </c>
      <c r="K1907" s="1" t="s">
        <v>3527</v>
      </c>
      <c r="L1907" s="1" t="s">
        <v>3527</v>
      </c>
      <c r="M1907" s="1" t="s">
        <v>3528</v>
      </c>
      <c r="N1907" s="1" t="s">
        <v>32</v>
      </c>
      <c r="R1907" s="1" t="s">
        <v>193</v>
      </c>
      <c r="S1907" s="1" t="s">
        <v>3527</v>
      </c>
      <c r="T1907" s="1" t="s">
        <v>1368</v>
      </c>
      <c r="U1907" s="1" t="s">
        <v>3322</v>
      </c>
      <c r="V1907" s="1" t="s">
        <v>39</v>
      </c>
    </row>
    <row r="1908" spans="1:22" x14ac:dyDescent="0.2">
      <c r="A1908" s="7">
        <v>100</v>
      </c>
      <c r="B1908" s="1" t="s">
        <v>20</v>
      </c>
      <c r="C1908" s="1" t="s">
        <v>1362</v>
      </c>
      <c r="D1908" s="1" t="s">
        <v>43</v>
      </c>
      <c r="E1908" s="1" t="s">
        <v>1363</v>
      </c>
      <c r="F1908" s="1" t="s">
        <v>3276</v>
      </c>
      <c r="G1908" s="1" t="s">
        <v>25</v>
      </c>
      <c r="I1908" s="1" t="s">
        <v>3529</v>
      </c>
      <c r="J1908" s="1" t="s">
        <v>28</v>
      </c>
      <c r="K1908" s="1" t="s">
        <v>3527</v>
      </c>
      <c r="L1908" s="1" t="s">
        <v>3527</v>
      </c>
      <c r="M1908" s="1" t="s">
        <v>3530</v>
      </c>
      <c r="N1908" s="1" t="s">
        <v>32</v>
      </c>
      <c r="R1908" s="1" t="s">
        <v>193</v>
      </c>
      <c r="S1908" s="1" t="s">
        <v>3527</v>
      </c>
      <c r="T1908" s="1" t="s">
        <v>1368</v>
      </c>
      <c r="U1908" s="1" t="s">
        <v>3322</v>
      </c>
      <c r="V1908" s="1" t="s">
        <v>39</v>
      </c>
    </row>
    <row r="1909" spans="1:22" x14ac:dyDescent="0.2">
      <c r="A1909" s="7">
        <v>100</v>
      </c>
      <c r="B1909" s="1" t="s">
        <v>20</v>
      </c>
      <c r="C1909" s="1" t="s">
        <v>1362</v>
      </c>
      <c r="D1909" s="1" t="s">
        <v>43</v>
      </c>
      <c r="E1909" s="1" t="s">
        <v>1363</v>
      </c>
      <c r="F1909" s="1" t="s">
        <v>3276</v>
      </c>
      <c r="G1909" s="1" t="s">
        <v>25</v>
      </c>
      <c r="I1909" s="1" t="s">
        <v>3531</v>
      </c>
      <c r="J1909" s="1" t="s">
        <v>28</v>
      </c>
      <c r="K1909" s="1" t="s">
        <v>3527</v>
      </c>
      <c r="L1909" s="1" t="s">
        <v>3527</v>
      </c>
      <c r="M1909" s="1" t="s">
        <v>3532</v>
      </c>
      <c r="N1909" s="1" t="s">
        <v>32</v>
      </c>
      <c r="R1909" s="1" t="s">
        <v>193</v>
      </c>
      <c r="S1909" s="1" t="s">
        <v>3527</v>
      </c>
      <c r="T1909" s="1" t="s">
        <v>1368</v>
      </c>
      <c r="U1909" s="1" t="s">
        <v>3322</v>
      </c>
      <c r="V1909" s="1" t="s">
        <v>39</v>
      </c>
    </row>
    <row r="1910" spans="1:22" x14ac:dyDescent="0.2">
      <c r="A1910" s="7">
        <v>100</v>
      </c>
      <c r="B1910" s="1" t="s">
        <v>20</v>
      </c>
      <c r="C1910" s="1" t="s">
        <v>1362</v>
      </c>
      <c r="D1910" s="1" t="s">
        <v>43</v>
      </c>
      <c r="E1910" s="1" t="s">
        <v>1363</v>
      </c>
      <c r="F1910" s="1" t="s">
        <v>3276</v>
      </c>
      <c r="G1910" s="1" t="s">
        <v>25</v>
      </c>
      <c r="I1910" s="1" t="s">
        <v>3533</v>
      </c>
      <c r="J1910" s="1" t="s">
        <v>28</v>
      </c>
      <c r="K1910" s="1" t="s">
        <v>3527</v>
      </c>
      <c r="L1910" s="1" t="s">
        <v>3527</v>
      </c>
      <c r="M1910" s="1" t="s">
        <v>3534</v>
      </c>
      <c r="N1910" s="1" t="s">
        <v>32</v>
      </c>
      <c r="R1910" s="1" t="s">
        <v>193</v>
      </c>
      <c r="S1910" s="1" t="s">
        <v>3527</v>
      </c>
      <c r="T1910" s="1" t="s">
        <v>1368</v>
      </c>
      <c r="U1910" s="1" t="s">
        <v>3322</v>
      </c>
      <c r="V1910" s="1" t="s">
        <v>39</v>
      </c>
    </row>
    <row r="1911" spans="1:22" x14ac:dyDescent="0.2">
      <c r="A1911" s="7">
        <v>146.1</v>
      </c>
      <c r="B1911" s="1" t="s">
        <v>20</v>
      </c>
      <c r="C1911" s="1" t="s">
        <v>1362</v>
      </c>
      <c r="D1911" s="1" t="s">
        <v>3290</v>
      </c>
      <c r="E1911" s="1" t="s">
        <v>1363</v>
      </c>
      <c r="F1911" s="1" t="s">
        <v>3276</v>
      </c>
      <c r="G1911" s="1" t="s">
        <v>25</v>
      </c>
      <c r="I1911" s="1" t="s">
        <v>3535</v>
      </c>
      <c r="J1911" s="1" t="s">
        <v>28</v>
      </c>
      <c r="K1911" s="1" t="s">
        <v>3527</v>
      </c>
      <c r="L1911" s="1" t="s">
        <v>3527</v>
      </c>
      <c r="M1911" s="1" t="s">
        <v>3536</v>
      </c>
      <c r="N1911" s="1" t="s">
        <v>46</v>
      </c>
      <c r="R1911" s="1" t="s">
        <v>193</v>
      </c>
      <c r="S1911" s="1" t="s">
        <v>3527</v>
      </c>
      <c r="T1911" s="1" t="s">
        <v>1368</v>
      </c>
      <c r="U1911" s="1" t="s">
        <v>3322</v>
      </c>
      <c r="V1911" s="1" t="s">
        <v>39</v>
      </c>
    </row>
    <row r="1912" spans="1:22" x14ac:dyDescent="0.2">
      <c r="A1912" s="7">
        <v>14.61</v>
      </c>
      <c r="B1912" s="1" t="s">
        <v>20</v>
      </c>
      <c r="C1912" s="1" t="s">
        <v>1362</v>
      </c>
      <c r="D1912" s="1" t="s">
        <v>3537</v>
      </c>
      <c r="E1912" s="1" t="s">
        <v>1363</v>
      </c>
      <c r="F1912" s="1" t="s">
        <v>3276</v>
      </c>
      <c r="G1912" s="1" t="s">
        <v>25</v>
      </c>
      <c r="I1912" s="1" t="s">
        <v>3538</v>
      </c>
      <c r="J1912" s="1" t="s">
        <v>28</v>
      </c>
      <c r="K1912" s="1" t="s">
        <v>3527</v>
      </c>
      <c r="L1912" s="1" t="s">
        <v>3527</v>
      </c>
      <c r="M1912" s="1" t="s">
        <v>3539</v>
      </c>
      <c r="N1912" s="1" t="s">
        <v>46</v>
      </c>
      <c r="R1912" s="1" t="s">
        <v>193</v>
      </c>
      <c r="S1912" s="1" t="s">
        <v>3527</v>
      </c>
      <c r="T1912" s="1" t="s">
        <v>1368</v>
      </c>
      <c r="U1912" s="1" t="s">
        <v>3322</v>
      </c>
      <c r="V1912" s="1" t="s">
        <v>39</v>
      </c>
    </row>
    <row r="1913" spans="1:22" x14ac:dyDescent="0.2">
      <c r="A1913" s="7">
        <v>100</v>
      </c>
      <c r="B1913" s="1" t="s">
        <v>20</v>
      </c>
      <c r="C1913" s="1" t="s">
        <v>1362</v>
      </c>
      <c r="D1913" s="1" t="s">
        <v>43</v>
      </c>
      <c r="E1913" s="1" t="s">
        <v>1363</v>
      </c>
      <c r="F1913" s="1" t="s">
        <v>3276</v>
      </c>
      <c r="G1913" s="1" t="s">
        <v>25</v>
      </c>
      <c r="I1913" s="1" t="s">
        <v>3540</v>
      </c>
      <c r="J1913" s="1" t="s">
        <v>28</v>
      </c>
      <c r="K1913" s="1" t="s">
        <v>3527</v>
      </c>
      <c r="L1913" s="1" t="s">
        <v>3527</v>
      </c>
      <c r="M1913" s="1" t="s">
        <v>3541</v>
      </c>
      <c r="N1913" s="1" t="s">
        <v>32</v>
      </c>
      <c r="R1913" s="1" t="s">
        <v>193</v>
      </c>
      <c r="S1913" s="1" t="s">
        <v>3527</v>
      </c>
      <c r="T1913" s="1" t="s">
        <v>1368</v>
      </c>
      <c r="U1913" s="1" t="s">
        <v>3322</v>
      </c>
      <c r="V1913" s="1" t="s">
        <v>39</v>
      </c>
    </row>
    <row r="1914" spans="1:22" x14ac:dyDescent="0.2">
      <c r="A1914" s="7">
        <v>100</v>
      </c>
      <c r="B1914" s="1" t="s">
        <v>20</v>
      </c>
      <c r="C1914" s="1" t="s">
        <v>1362</v>
      </c>
      <c r="D1914" s="1" t="s">
        <v>43</v>
      </c>
      <c r="E1914" s="1" t="s">
        <v>1363</v>
      </c>
      <c r="F1914" s="1" t="s">
        <v>3276</v>
      </c>
      <c r="G1914" s="1" t="s">
        <v>25</v>
      </c>
      <c r="I1914" s="1" t="s">
        <v>3542</v>
      </c>
      <c r="J1914" s="1" t="s">
        <v>28</v>
      </c>
      <c r="K1914" s="1" t="s">
        <v>3527</v>
      </c>
      <c r="L1914" s="1" t="s">
        <v>3527</v>
      </c>
      <c r="M1914" s="1" t="s">
        <v>3543</v>
      </c>
      <c r="N1914" s="1" t="s">
        <v>32</v>
      </c>
      <c r="R1914" s="1" t="s">
        <v>193</v>
      </c>
      <c r="S1914" s="1" t="s">
        <v>3527</v>
      </c>
      <c r="T1914" s="1" t="s">
        <v>1368</v>
      </c>
      <c r="U1914" s="1" t="s">
        <v>3322</v>
      </c>
      <c r="V1914" s="1" t="s">
        <v>39</v>
      </c>
    </row>
    <row r="1915" spans="1:22" x14ac:dyDescent="0.2">
      <c r="A1915" s="7">
        <v>0</v>
      </c>
      <c r="B1915" s="1" t="s">
        <v>20</v>
      </c>
      <c r="C1915" s="1" t="s">
        <v>1362</v>
      </c>
      <c r="D1915" s="1" t="s">
        <v>120</v>
      </c>
      <c r="E1915" s="1" t="s">
        <v>1363</v>
      </c>
      <c r="F1915" s="1" t="s">
        <v>3276</v>
      </c>
      <c r="G1915" s="1" t="s">
        <v>25</v>
      </c>
      <c r="I1915" s="1" t="s">
        <v>3544</v>
      </c>
      <c r="K1915" s="1" t="s">
        <v>3527</v>
      </c>
      <c r="L1915" s="1" t="s">
        <v>3527</v>
      </c>
      <c r="N1915" s="1" t="s">
        <v>32</v>
      </c>
      <c r="R1915" s="1" t="s">
        <v>81</v>
      </c>
      <c r="S1915" s="1" t="s">
        <v>3527</v>
      </c>
      <c r="T1915" s="1" t="s">
        <v>1368</v>
      </c>
      <c r="U1915" s="1" t="s">
        <v>3322</v>
      </c>
      <c r="V1915" s="1" t="s">
        <v>39</v>
      </c>
    </row>
    <row r="1916" spans="1:22" x14ac:dyDescent="0.2">
      <c r="A1916" s="7">
        <v>100</v>
      </c>
      <c r="B1916" s="1" t="s">
        <v>20</v>
      </c>
      <c r="C1916" s="1" t="s">
        <v>1362</v>
      </c>
      <c r="D1916" s="1" t="s">
        <v>43</v>
      </c>
      <c r="E1916" s="1" t="s">
        <v>1363</v>
      </c>
      <c r="F1916" s="1" t="s">
        <v>3276</v>
      </c>
      <c r="G1916" s="1" t="s">
        <v>25</v>
      </c>
      <c r="I1916" s="1" t="s">
        <v>3545</v>
      </c>
      <c r="J1916" s="1" t="s">
        <v>28</v>
      </c>
      <c r="K1916" s="1" t="s">
        <v>3527</v>
      </c>
      <c r="L1916" s="1" t="s">
        <v>3527</v>
      </c>
      <c r="M1916" s="1" t="s">
        <v>3546</v>
      </c>
      <c r="N1916" s="1" t="s">
        <v>32</v>
      </c>
      <c r="R1916" s="1" t="s">
        <v>81</v>
      </c>
      <c r="S1916" s="1" t="s">
        <v>3527</v>
      </c>
      <c r="T1916" s="1" t="s">
        <v>1368</v>
      </c>
      <c r="U1916" s="1" t="s">
        <v>3322</v>
      </c>
      <c r="V1916" s="1" t="s">
        <v>39</v>
      </c>
    </row>
    <row r="1917" spans="1:22" x14ac:dyDescent="0.2">
      <c r="A1917" s="7">
        <v>0</v>
      </c>
      <c r="B1917" s="1" t="s">
        <v>20</v>
      </c>
      <c r="D1917" s="1" t="s">
        <v>120</v>
      </c>
      <c r="G1917" s="1" t="s">
        <v>25</v>
      </c>
      <c r="I1917" s="1" t="s">
        <v>3547</v>
      </c>
      <c r="K1917" s="1" t="s">
        <v>3527</v>
      </c>
      <c r="L1917" s="1" t="s">
        <v>3527</v>
      </c>
      <c r="N1917" s="1" t="s">
        <v>32</v>
      </c>
      <c r="R1917" s="1" t="s">
        <v>81</v>
      </c>
      <c r="S1917" s="1" t="s">
        <v>3527</v>
      </c>
      <c r="V1917" s="1" t="s">
        <v>39</v>
      </c>
    </row>
    <row r="1918" spans="1:22" x14ac:dyDescent="0.2">
      <c r="A1918" s="7">
        <v>0</v>
      </c>
      <c r="B1918" s="1" t="s">
        <v>20</v>
      </c>
      <c r="D1918" s="1" t="s">
        <v>120</v>
      </c>
      <c r="G1918" s="1" t="s">
        <v>25</v>
      </c>
      <c r="I1918" s="1" t="s">
        <v>3548</v>
      </c>
      <c r="K1918" s="1" t="s">
        <v>3527</v>
      </c>
      <c r="L1918" s="1" t="s">
        <v>3527</v>
      </c>
      <c r="N1918" s="1" t="s">
        <v>32</v>
      </c>
      <c r="R1918" s="1" t="s">
        <v>81</v>
      </c>
      <c r="S1918" s="1" t="s">
        <v>3527</v>
      </c>
      <c r="V1918" s="1" t="s">
        <v>39</v>
      </c>
    </row>
    <row r="1919" spans="1:22" x14ac:dyDescent="0.2">
      <c r="A1919" s="7">
        <v>0</v>
      </c>
      <c r="B1919" s="1" t="s">
        <v>20</v>
      </c>
      <c r="D1919" s="1" t="s">
        <v>120</v>
      </c>
      <c r="G1919" s="1" t="s">
        <v>25</v>
      </c>
      <c r="I1919" s="1" t="s">
        <v>3549</v>
      </c>
      <c r="K1919" s="1" t="s">
        <v>3550</v>
      </c>
      <c r="L1919" s="1" t="s">
        <v>3550</v>
      </c>
      <c r="N1919" s="1" t="s">
        <v>32</v>
      </c>
      <c r="R1919" s="1" t="s">
        <v>81</v>
      </c>
      <c r="S1919" s="1" t="s">
        <v>3550</v>
      </c>
      <c r="V1919" s="1" t="s">
        <v>39</v>
      </c>
    </row>
    <row r="1920" spans="1:22" x14ac:dyDescent="0.2">
      <c r="A1920" s="7">
        <v>0</v>
      </c>
      <c r="B1920" s="1" t="s">
        <v>20</v>
      </c>
      <c r="D1920" s="1" t="s">
        <v>120</v>
      </c>
      <c r="G1920" s="1" t="s">
        <v>25</v>
      </c>
      <c r="I1920" s="1" t="s">
        <v>3551</v>
      </c>
      <c r="K1920" s="1" t="s">
        <v>3552</v>
      </c>
      <c r="L1920" s="1" t="s">
        <v>3552</v>
      </c>
      <c r="N1920" s="1" t="s">
        <v>32</v>
      </c>
      <c r="R1920" s="1" t="s">
        <v>81</v>
      </c>
      <c r="S1920" s="1" t="s">
        <v>3552</v>
      </c>
      <c r="V1920" s="1" t="s">
        <v>39</v>
      </c>
    </row>
    <row r="1921" spans="1:22" x14ac:dyDescent="0.2">
      <c r="A1921" s="7">
        <v>100</v>
      </c>
      <c r="B1921" s="1" t="s">
        <v>20</v>
      </c>
      <c r="C1921" s="1" t="s">
        <v>1362</v>
      </c>
      <c r="D1921" s="1" t="s">
        <v>43</v>
      </c>
      <c r="E1921" s="1" t="s">
        <v>1363</v>
      </c>
      <c r="F1921" s="1" t="s">
        <v>3553</v>
      </c>
      <c r="G1921" s="1" t="s">
        <v>25</v>
      </c>
      <c r="I1921" s="1" t="s">
        <v>3554</v>
      </c>
      <c r="J1921" s="1" t="s">
        <v>28</v>
      </c>
      <c r="K1921" s="1" t="s">
        <v>3552</v>
      </c>
      <c r="L1921" s="1" t="s">
        <v>3552</v>
      </c>
      <c r="M1921" s="1" t="s">
        <v>3555</v>
      </c>
      <c r="N1921" s="1" t="s">
        <v>32</v>
      </c>
      <c r="R1921" s="1" t="s">
        <v>1045</v>
      </c>
      <c r="S1921" s="1" t="s">
        <v>3552</v>
      </c>
      <c r="T1921" s="1" t="s">
        <v>1368</v>
      </c>
      <c r="U1921" s="1" t="s">
        <v>3322</v>
      </c>
      <c r="V1921" s="1" t="s">
        <v>39</v>
      </c>
    </row>
    <row r="1922" spans="1:22" x14ac:dyDescent="0.2">
      <c r="A1922" s="7">
        <v>100</v>
      </c>
      <c r="B1922" s="1" t="s">
        <v>20</v>
      </c>
      <c r="C1922" s="1" t="s">
        <v>1362</v>
      </c>
      <c r="D1922" s="1" t="s">
        <v>43</v>
      </c>
      <c r="E1922" s="1" t="s">
        <v>1363</v>
      </c>
      <c r="F1922" s="1" t="s">
        <v>3553</v>
      </c>
      <c r="G1922" s="1" t="s">
        <v>25</v>
      </c>
      <c r="I1922" s="1" t="s">
        <v>3556</v>
      </c>
      <c r="J1922" s="1" t="s">
        <v>28</v>
      </c>
      <c r="K1922" s="1" t="s">
        <v>3552</v>
      </c>
      <c r="L1922" s="1" t="s">
        <v>3552</v>
      </c>
      <c r="M1922" s="1" t="s">
        <v>3557</v>
      </c>
      <c r="N1922" s="1" t="s">
        <v>32</v>
      </c>
      <c r="R1922" s="1" t="s">
        <v>1045</v>
      </c>
      <c r="S1922" s="1" t="s">
        <v>3552</v>
      </c>
      <c r="T1922" s="1" t="s">
        <v>1368</v>
      </c>
      <c r="U1922" s="1" t="s">
        <v>3322</v>
      </c>
      <c r="V1922" s="1" t="s">
        <v>39</v>
      </c>
    </row>
    <row r="1923" spans="1:22" x14ac:dyDescent="0.2">
      <c r="A1923" s="7">
        <v>100</v>
      </c>
      <c r="B1923" s="1" t="s">
        <v>20</v>
      </c>
      <c r="C1923" s="1" t="s">
        <v>1362</v>
      </c>
      <c r="D1923" s="1" t="s">
        <v>43</v>
      </c>
      <c r="E1923" s="1" t="s">
        <v>1363</v>
      </c>
      <c r="F1923" s="1" t="s">
        <v>3553</v>
      </c>
      <c r="G1923" s="1" t="s">
        <v>25</v>
      </c>
      <c r="I1923" s="1" t="s">
        <v>3558</v>
      </c>
      <c r="J1923" s="1" t="s">
        <v>28</v>
      </c>
      <c r="K1923" s="1" t="s">
        <v>3552</v>
      </c>
      <c r="L1923" s="1" t="s">
        <v>3552</v>
      </c>
      <c r="M1923" s="1" t="s">
        <v>3559</v>
      </c>
      <c r="N1923" s="1" t="s">
        <v>32</v>
      </c>
      <c r="R1923" s="1" t="s">
        <v>49</v>
      </c>
      <c r="S1923" s="1" t="s">
        <v>3552</v>
      </c>
      <c r="T1923" s="1" t="s">
        <v>1368</v>
      </c>
      <c r="U1923" s="1" t="s">
        <v>3322</v>
      </c>
      <c r="V1923" s="1" t="s">
        <v>39</v>
      </c>
    </row>
    <row r="1924" spans="1:22" x14ac:dyDescent="0.2">
      <c r="A1924" s="7">
        <v>0</v>
      </c>
      <c r="B1924" s="1" t="s">
        <v>20</v>
      </c>
      <c r="D1924" s="1" t="s">
        <v>120</v>
      </c>
      <c r="G1924" s="1" t="s">
        <v>25</v>
      </c>
      <c r="I1924" s="1" t="s">
        <v>3560</v>
      </c>
      <c r="K1924" s="1" t="s">
        <v>3552</v>
      </c>
      <c r="L1924" s="1" t="s">
        <v>3552</v>
      </c>
      <c r="N1924" s="1" t="s">
        <v>32</v>
      </c>
      <c r="R1924" s="1" t="s">
        <v>81</v>
      </c>
      <c r="S1924" s="1" t="s">
        <v>3552</v>
      </c>
      <c r="V1924" s="1" t="s">
        <v>39</v>
      </c>
    </row>
    <row r="1925" spans="1:22" x14ac:dyDescent="0.2">
      <c r="A1925" s="7">
        <v>0</v>
      </c>
      <c r="B1925" s="1" t="s">
        <v>20</v>
      </c>
      <c r="D1925" s="1" t="s">
        <v>120</v>
      </c>
      <c r="G1925" s="1" t="s">
        <v>25</v>
      </c>
      <c r="I1925" s="1" t="s">
        <v>3561</v>
      </c>
      <c r="K1925" s="1" t="s">
        <v>3552</v>
      </c>
      <c r="L1925" s="1" t="s">
        <v>3552</v>
      </c>
      <c r="N1925" s="1" t="s">
        <v>32</v>
      </c>
      <c r="R1925" s="1" t="s">
        <v>81</v>
      </c>
      <c r="S1925" s="1" t="s">
        <v>3552</v>
      </c>
      <c r="V1925" s="1" t="s">
        <v>39</v>
      </c>
    </row>
    <row r="1926" spans="1:22" x14ac:dyDescent="0.2">
      <c r="A1926" s="7">
        <v>0</v>
      </c>
      <c r="B1926" s="1" t="s">
        <v>20</v>
      </c>
      <c r="D1926" s="1" t="s">
        <v>120</v>
      </c>
      <c r="G1926" s="1" t="s">
        <v>25</v>
      </c>
      <c r="I1926" s="1" t="s">
        <v>3562</v>
      </c>
      <c r="K1926" s="1" t="s">
        <v>3552</v>
      </c>
      <c r="L1926" s="1" t="s">
        <v>3552</v>
      </c>
      <c r="N1926" s="1" t="s">
        <v>32</v>
      </c>
      <c r="R1926" s="1" t="s">
        <v>81</v>
      </c>
      <c r="S1926" s="1" t="s">
        <v>3552</v>
      </c>
      <c r="V1926" s="1" t="s">
        <v>39</v>
      </c>
    </row>
    <row r="1927" spans="1:22" x14ac:dyDescent="0.2">
      <c r="A1927" s="7">
        <v>0</v>
      </c>
      <c r="B1927" s="1" t="s">
        <v>20</v>
      </c>
      <c r="D1927" s="1" t="s">
        <v>120</v>
      </c>
      <c r="G1927" s="1" t="s">
        <v>25</v>
      </c>
      <c r="I1927" s="1" t="s">
        <v>3563</v>
      </c>
      <c r="K1927" s="1" t="s">
        <v>3552</v>
      </c>
      <c r="L1927" s="1" t="s">
        <v>3552</v>
      </c>
      <c r="N1927" s="1" t="s">
        <v>32</v>
      </c>
      <c r="R1927" s="1" t="s">
        <v>81</v>
      </c>
      <c r="S1927" s="1" t="s">
        <v>3552</v>
      </c>
      <c r="V1927" s="1" t="s">
        <v>39</v>
      </c>
    </row>
    <row r="1928" spans="1:22" x14ac:dyDescent="0.2">
      <c r="A1928" s="7">
        <v>100</v>
      </c>
      <c r="B1928" s="1" t="s">
        <v>20</v>
      </c>
      <c r="C1928" s="1" t="s">
        <v>1362</v>
      </c>
      <c r="D1928" s="1" t="s">
        <v>43</v>
      </c>
      <c r="E1928" s="1" t="s">
        <v>1363</v>
      </c>
      <c r="F1928" s="1" t="s">
        <v>3553</v>
      </c>
      <c r="G1928" s="1" t="s">
        <v>25</v>
      </c>
      <c r="I1928" s="1" t="s">
        <v>3564</v>
      </c>
      <c r="J1928" s="1" t="s">
        <v>28</v>
      </c>
      <c r="K1928" s="1" t="s">
        <v>3552</v>
      </c>
      <c r="L1928" s="1" t="s">
        <v>3552</v>
      </c>
      <c r="M1928" s="1" t="s">
        <v>3565</v>
      </c>
      <c r="N1928" s="1" t="s">
        <v>32</v>
      </c>
      <c r="R1928" s="1" t="s">
        <v>1045</v>
      </c>
      <c r="S1928" s="1" t="s">
        <v>3552</v>
      </c>
      <c r="T1928" s="1" t="s">
        <v>1368</v>
      </c>
      <c r="U1928" s="1" t="s">
        <v>3322</v>
      </c>
      <c r="V1928" s="1" t="s">
        <v>39</v>
      </c>
    </row>
    <row r="1929" spans="1:22" x14ac:dyDescent="0.2">
      <c r="A1929" s="7">
        <v>0</v>
      </c>
      <c r="B1929" s="1" t="s">
        <v>20</v>
      </c>
      <c r="D1929" s="1" t="s">
        <v>120</v>
      </c>
      <c r="G1929" s="1" t="s">
        <v>25</v>
      </c>
      <c r="I1929" s="1" t="s">
        <v>3566</v>
      </c>
      <c r="K1929" s="1" t="s">
        <v>3552</v>
      </c>
      <c r="L1929" s="1" t="s">
        <v>3552</v>
      </c>
      <c r="N1929" s="1" t="s">
        <v>32</v>
      </c>
      <c r="R1929" s="1" t="s">
        <v>81</v>
      </c>
      <c r="S1929" s="1" t="s">
        <v>3552</v>
      </c>
      <c r="V1929" s="1" t="s">
        <v>39</v>
      </c>
    </row>
    <row r="1930" spans="1:22" x14ac:dyDescent="0.2">
      <c r="A1930" s="7">
        <v>0</v>
      </c>
      <c r="B1930" s="1" t="s">
        <v>20</v>
      </c>
      <c r="D1930" s="1" t="s">
        <v>120</v>
      </c>
      <c r="G1930" s="1" t="s">
        <v>25</v>
      </c>
      <c r="I1930" s="1" t="s">
        <v>3567</v>
      </c>
      <c r="K1930" s="1" t="s">
        <v>3552</v>
      </c>
      <c r="L1930" s="1" t="s">
        <v>3552</v>
      </c>
      <c r="N1930" s="1" t="s">
        <v>32</v>
      </c>
      <c r="R1930" s="1" t="s">
        <v>81</v>
      </c>
      <c r="S1930" s="1" t="s">
        <v>3552</v>
      </c>
      <c r="V1930" s="1" t="s">
        <v>39</v>
      </c>
    </row>
    <row r="1931" spans="1:22" x14ac:dyDescent="0.2">
      <c r="A1931" s="7">
        <v>150</v>
      </c>
      <c r="B1931" s="1" t="s">
        <v>20</v>
      </c>
      <c r="C1931" s="1" t="s">
        <v>2201</v>
      </c>
      <c r="D1931" s="1" t="s">
        <v>2983</v>
      </c>
      <c r="E1931" s="1" t="s">
        <v>2202</v>
      </c>
      <c r="F1931" s="1" t="s">
        <v>3216</v>
      </c>
      <c r="G1931" s="1" t="s">
        <v>25</v>
      </c>
      <c r="I1931" s="1" t="s">
        <v>3568</v>
      </c>
      <c r="J1931" s="1" t="s">
        <v>3569</v>
      </c>
      <c r="K1931" s="1" t="s">
        <v>3570</v>
      </c>
      <c r="L1931" s="1" t="s">
        <v>3377</v>
      </c>
      <c r="M1931" s="1" t="s">
        <v>3571</v>
      </c>
      <c r="N1931" s="1" t="s">
        <v>32</v>
      </c>
      <c r="O1931" s="1" t="s">
        <v>33</v>
      </c>
      <c r="P1931" s="1" t="s">
        <v>124</v>
      </c>
      <c r="R1931" s="1" t="s">
        <v>1045</v>
      </c>
      <c r="S1931" s="1" t="s">
        <v>3570</v>
      </c>
      <c r="T1931" s="1" t="s">
        <v>2205</v>
      </c>
      <c r="U1931" s="1" t="s">
        <v>2206</v>
      </c>
      <c r="V1931" s="1" t="s">
        <v>39</v>
      </c>
    </row>
    <row r="1932" spans="1:22" x14ac:dyDescent="0.2">
      <c r="A1932" s="7">
        <v>0</v>
      </c>
      <c r="B1932" s="1" t="s">
        <v>20</v>
      </c>
      <c r="D1932" s="1" t="s">
        <v>120</v>
      </c>
      <c r="G1932" s="1" t="s">
        <v>25</v>
      </c>
      <c r="I1932" s="1" t="s">
        <v>3572</v>
      </c>
      <c r="K1932" s="1" t="s">
        <v>3570</v>
      </c>
      <c r="L1932" s="1" t="s">
        <v>3570</v>
      </c>
      <c r="N1932" s="1" t="s">
        <v>32</v>
      </c>
      <c r="R1932" s="1" t="s">
        <v>81</v>
      </c>
      <c r="S1932" s="1" t="s">
        <v>3570</v>
      </c>
      <c r="V1932" s="1" t="s">
        <v>39</v>
      </c>
    </row>
    <row r="1933" spans="1:22" x14ac:dyDescent="0.2">
      <c r="A1933" s="7">
        <v>150</v>
      </c>
      <c r="B1933" s="1" t="s">
        <v>20</v>
      </c>
      <c r="C1933" s="1" t="s">
        <v>2201</v>
      </c>
      <c r="D1933" s="1" t="s">
        <v>2983</v>
      </c>
      <c r="E1933" s="1" t="s">
        <v>2202</v>
      </c>
      <c r="F1933" s="1" t="s">
        <v>3216</v>
      </c>
      <c r="G1933" s="1" t="s">
        <v>25</v>
      </c>
      <c r="I1933" s="1" t="s">
        <v>3573</v>
      </c>
      <c r="J1933" s="1" t="s">
        <v>3569</v>
      </c>
      <c r="K1933" s="1" t="s">
        <v>3570</v>
      </c>
      <c r="L1933" s="1" t="s">
        <v>3377</v>
      </c>
      <c r="M1933" s="1" t="s">
        <v>3574</v>
      </c>
      <c r="N1933" s="1" t="s">
        <v>32</v>
      </c>
      <c r="O1933" s="1" t="s">
        <v>33</v>
      </c>
      <c r="P1933" s="1" t="s">
        <v>124</v>
      </c>
      <c r="R1933" s="1" t="s">
        <v>1045</v>
      </c>
      <c r="S1933" s="1" t="s">
        <v>3570</v>
      </c>
      <c r="T1933" s="1" t="s">
        <v>2205</v>
      </c>
      <c r="U1933" s="1" t="s">
        <v>2206</v>
      </c>
      <c r="V1933" s="1" t="s">
        <v>39</v>
      </c>
    </row>
    <row r="1934" spans="1:22" x14ac:dyDescent="0.2">
      <c r="A1934" s="7">
        <v>0</v>
      </c>
      <c r="B1934" s="1" t="s">
        <v>20</v>
      </c>
      <c r="D1934" s="1" t="s">
        <v>120</v>
      </c>
      <c r="G1934" s="1" t="s">
        <v>25</v>
      </c>
      <c r="I1934" s="1" t="s">
        <v>3575</v>
      </c>
      <c r="K1934" s="1" t="s">
        <v>3570</v>
      </c>
      <c r="L1934" s="1" t="s">
        <v>3570</v>
      </c>
      <c r="N1934" s="1" t="s">
        <v>46</v>
      </c>
      <c r="R1934" s="1" t="s">
        <v>81</v>
      </c>
      <c r="S1934" s="1" t="s">
        <v>3570</v>
      </c>
      <c r="V1934" s="1" t="s">
        <v>39</v>
      </c>
    </row>
    <row r="1935" spans="1:22" x14ac:dyDescent="0.2">
      <c r="A1935" s="7">
        <v>100</v>
      </c>
      <c r="B1935" s="1" t="s">
        <v>20</v>
      </c>
      <c r="C1935" s="1" t="s">
        <v>21</v>
      </c>
      <c r="D1935" s="1" t="s">
        <v>1573</v>
      </c>
      <c r="E1935" s="1" t="s">
        <v>1574</v>
      </c>
      <c r="F1935" s="1" t="s">
        <v>3576</v>
      </c>
      <c r="G1935" s="1" t="s">
        <v>25</v>
      </c>
      <c r="I1935" s="1" t="s">
        <v>3577</v>
      </c>
      <c r="J1935" s="1" t="s">
        <v>28</v>
      </c>
      <c r="K1935" s="1" t="s">
        <v>3578</v>
      </c>
      <c r="L1935" s="1" t="s">
        <v>3259</v>
      </c>
      <c r="M1935" s="1" t="s">
        <v>3579</v>
      </c>
      <c r="N1935" s="1" t="s">
        <v>32</v>
      </c>
      <c r="O1935" s="1" t="s">
        <v>33</v>
      </c>
      <c r="P1935" s="1" t="s">
        <v>124</v>
      </c>
      <c r="R1935" s="1" t="s">
        <v>81</v>
      </c>
      <c r="S1935" s="1" t="s">
        <v>3578</v>
      </c>
      <c r="T1935" s="1" t="s">
        <v>1578</v>
      </c>
      <c r="U1935" s="1" t="s">
        <v>4594</v>
      </c>
      <c r="V1935" s="1" t="s">
        <v>39</v>
      </c>
    </row>
    <row r="1936" spans="1:22" x14ac:dyDescent="0.2">
      <c r="A1936" s="7">
        <v>100</v>
      </c>
      <c r="B1936" s="1" t="s">
        <v>20</v>
      </c>
      <c r="C1936" s="1" t="s">
        <v>1362</v>
      </c>
      <c r="D1936" s="1" t="s">
        <v>43</v>
      </c>
      <c r="E1936" s="1" t="s">
        <v>1363</v>
      </c>
      <c r="F1936" s="1" t="s">
        <v>3259</v>
      </c>
      <c r="G1936" s="1" t="s">
        <v>25</v>
      </c>
      <c r="I1936" s="1" t="s">
        <v>3580</v>
      </c>
      <c r="J1936" s="1" t="s">
        <v>28</v>
      </c>
      <c r="K1936" s="1" t="s">
        <v>3578</v>
      </c>
      <c r="L1936" s="1" t="s">
        <v>3578</v>
      </c>
      <c r="M1936" s="1" t="s">
        <v>3581</v>
      </c>
      <c r="N1936" s="1" t="s">
        <v>32</v>
      </c>
      <c r="R1936" s="1" t="s">
        <v>1045</v>
      </c>
      <c r="S1936" s="1" t="s">
        <v>3578</v>
      </c>
      <c r="T1936" s="1" t="s">
        <v>1368</v>
      </c>
      <c r="U1936" s="1" t="s">
        <v>3322</v>
      </c>
      <c r="V1936" s="1" t="s">
        <v>39</v>
      </c>
    </row>
    <row r="1937" spans="1:22" x14ac:dyDescent="0.2">
      <c r="A1937" s="7">
        <v>0</v>
      </c>
      <c r="B1937" s="1" t="s">
        <v>20</v>
      </c>
      <c r="D1937" s="1" t="s">
        <v>120</v>
      </c>
      <c r="G1937" s="1" t="s">
        <v>25</v>
      </c>
      <c r="I1937" s="1" t="s">
        <v>3582</v>
      </c>
      <c r="K1937" s="1" t="s">
        <v>3578</v>
      </c>
      <c r="L1937" s="1" t="s">
        <v>3578</v>
      </c>
      <c r="N1937" s="1" t="s">
        <v>32</v>
      </c>
      <c r="R1937" s="1" t="s">
        <v>81</v>
      </c>
      <c r="S1937" s="1" t="s">
        <v>3578</v>
      </c>
      <c r="V1937" s="1" t="s">
        <v>39</v>
      </c>
    </row>
    <row r="1938" spans="1:22" x14ac:dyDescent="0.2">
      <c r="A1938" s="7">
        <v>100</v>
      </c>
      <c r="B1938" s="1" t="s">
        <v>20</v>
      </c>
      <c r="C1938" s="1" t="s">
        <v>1362</v>
      </c>
      <c r="D1938" s="1" t="s">
        <v>43</v>
      </c>
      <c r="E1938" s="1" t="s">
        <v>1363</v>
      </c>
      <c r="F1938" s="1" t="s">
        <v>3259</v>
      </c>
      <c r="G1938" s="1" t="s">
        <v>25</v>
      </c>
      <c r="I1938" s="1" t="s">
        <v>3583</v>
      </c>
      <c r="J1938" s="1" t="s">
        <v>28</v>
      </c>
      <c r="K1938" s="1" t="s">
        <v>3578</v>
      </c>
      <c r="L1938" s="1" t="s">
        <v>3578</v>
      </c>
      <c r="M1938" s="1" t="s">
        <v>3584</v>
      </c>
      <c r="N1938" s="1" t="s">
        <v>32</v>
      </c>
      <c r="R1938" s="1" t="s">
        <v>193</v>
      </c>
      <c r="S1938" s="1" t="s">
        <v>3578</v>
      </c>
      <c r="T1938" s="1" t="s">
        <v>1368</v>
      </c>
      <c r="U1938" s="1" t="s">
        <v>3322</v>
      </c>
      <c r="V1938" s="1" t="s">
        <v>39</v>
      </c>
    </row>
    <row r="1939" spans="1:22" x14ac:dyDescent="0.2">
      <c r="A1939" s="7">
        <v>0</v>
      </c>
      <c r="B1939" s="1" t="s">
        <v>20</v>
      </c>
      <c r="D1939" s="1" t="s">
        <v>120</v>
      </c>
      <c r="G1939" s="1" t="s">
        <v>25</v>
      </c>
      <c r="I1939" s="1" t="s">
        <v>3585</v>
      </c>
      <c r="K1939" s="1" t="s">
        <v>3578</v>
      </c>
      <c r="L1939" s="1" t="s">
        <v>3578</v>
      </c>
      <c r="N1939" s="1" t="s">
        <v>32</v>
      </c>
      <c r="R1939" s="1" t="s">
        <v>81</v>
      </c>
      <c r="S1939" s="1" t="s">
        <v>3578</v>
      </c>
      <c r="V1939" s="1" t="s">
        <v>39</v>
      </c>
    </row>
    <row r="1940" spans="1:22" x14ac:dyDescent="0.2">
      <c r="A1940" s="7">
        <v>0</v>
      </c>
      <c r="B1940" s="1" t="s">
        <v>20</v>
      </c>
      <c r="D1940" s="1" t="s">
        <v>120</v>
      </c>
      <c r="G1940" s="1" t="s">
        <v>25</v>
      </c>
      <c r="I1940" s="1" t="s">
        <v>3586</v>
      </c>
      <c r="K1940" s="1" t="s">
        <v>3578</v>
      </c>
      <c r="L1940" s="1" t="s">
        <v>3578</v>
      </c>
      <c r="N1940" s="1" t="s">
        <v>32</v>
      </c>
      <c r="R1940" s="1" t="s">
        <v>81</v>
      </c>
      <c r="S1940" s="1" t="s">
        <v>3578</v>
      </c>
      <c r="V1940" s="1" t="s">
        <v>39</v>
      </c>
    </row>
    <row r="1941" spans="1:22" x14ac:dyDescent="0.2">
      <c r="A1941" s="7">
        <v>0</v>
      </c>
      <c r="B1941" s="1" t="s">
        <v>20</v>
      </c>
      <c r="D1941" s="1" t="s">
        <v>120</v>
      </c>
      <c r="G1941" s="1" t="s">
        <v>25</v>
      </c>
      <c r="I1941" s="1" t="s">
        <v>3587</v>
      </c>
      <c r="K1941" s="1" t="s">
        <v>3578</v>
      </c>
      <c r="L1941" s="1" t="s">
        <v>3578</v>
      </c>
      <c r="N1941" s="1" t="s">
        <v>32</v>
      </c>
      <c r="R1941" s="1" t="s">
        <v>81</v>
      </c>
      <c r="S1941" s="1" t="s">
        <v>3578</v>
      </c>
      <c r="V1941" s="1" t="s">
        <v>39</v>
      </c>
    </row>
    <row r="1942" spans="1:22" x14ac:dyDescent="0.2">
      <c r="A1942" s="7">
        <v>0</v>
      </c>
      <c r="B1942" s="1" t="s">
        <v>20</v>
      </c>
      <c r="D1942" s="1" t="s">
        <v>120</v>
      </c>
      <c r="G1942" s="1" t="s">
        <v>25</v>
      </c>
      <c r="I1942" s="1" t="s">
        <v>3588</v>
      </c>
      <c r="K1942" s="1" t="s">
        <v>3578</v>
      </c>
      <c r="L1942" s="1" t="s">
        <v>3578</v>
      </c>
      <c r="N1942" s="1" t="s">
        <v>32</v>
      </c>
      <c r="R1942" s="1" t="s">
        <v>81</v>
      </c>
      <c r="S1942" s="1" t="s">
        <v>3578</v>
      </c>
      <c r="V1942" s="1" t="s">
        <v>39</v>
      </c>
    </row>
    <row r="1943" spans="1:22" x14ac:dyDescent="0.2">
      <c r="A1943" s="7">
        <v>0</v>
      </c>
      <c r="B1943" s="1" t="s">
        <v>20</v>
      </c>
      <c r="D1943" s="1" t="s">
        <v>120</v>
      </c>
      <c r="G1943" s="1" t="s">
        <v>25</v>
      </c>
      <c r="I1943" s="1" t="s">
        <v>3589</v>
      </c>
      <c r="K1943" s="1" t="s">
        <v>3578</v>
      </c>
      <c r="L1943" s="1" t="s">
        <v>3578</v>
      </c>
      <c r="N1943" s="1" t="s">
        <v>32</v>
      </c>
      <c r="R1943" s="1" t="s">
        <v>81</v>
      </c>
      <c r="S1943" s="1" t="s">
        <v>3578</v>
      </c>
      <c r="V1943" s="1" t="s">
        <v>39</v>
      </c>
    </row>
    <row r="1944" spans="1:22" x14ac:dyDescent="0.2">
      <c r="A1944" s="7">
        <v>100</v>
      </c>
      <c r="B1944" s="1" t="s">
        <v>20</v>
      </c>
      <c r="C1944" s="1" t="s">
        <v>1362</v>
      </c>
      <c r="D1944" s="1" t="s">
        <v>43</v>
      </c>
      <c r="E1944" s="1" t="s">
        <v>1363</v>
      </c>
      <c r="F1944" s="1" t="s">
        <v>3259</v>
      </c>
      <c r="G1944" s="1" t="s">
        <v>25</v>
      </c>
      <c r="I1944" s="1" t="s">
        <v>3590</v>
      </c>
      <c r="J1944" s="1" t="s">
        <v>28</v>
      </c>
      <c r="K1944" s="1" t="s">
        <v>3578</v>
      </c>
      <c r="L1944" s="1" t="s">
        <v>3578</v>
      </c>
      <c r="M1944" s="1" t="s">
        <v>3591</v>
      </c>
      <c r="N1944" s="1" t="s">
        <v>32</v>
      </c>
      <c r="R1944" s="1" t="s">
        <v>1045</v>
      </c>
      <c r="S1944" s="1" t="s">
        <v>3578</v>
      </c>
      <c r="T1944" s="1" t="s">
        <v>1368</v>
      </c>
      <c r="U1944" s="1" t="s">
        <v>3322</v>
      </c>
      <c r="V1944" s="1" t="s">
        <v>39</v>
      </c>
    </row>
    <row r="1945" spans="1:22" x14ac:dyDescent="0.2">
      <c r="A1945" s="7">
        <v>0</v>
      </c>
      <c r="B1945" s="1" t="s">
        <v>20</v>
      </c>
      <c r="D1945" s="1" t="s">
        <v>120</v>
      </c>
      <c r="G1945" s="1" t="s">
        <v>25</v>
      </c>
      <c r="I1945" s="1" t="s">
        <v>3592</v>
      </c>
      <c r="K1945" s="1" t="s">
        <v>3578</v>
      </c>
      <c r="L1945" s="1" t="s">
        <v>3578</v>
      </c>
      <c r="N1945" s="1" t="s">
        <v>32</v>
      </c>
      <c r="R1945" s="1" t="s">
        <v>81</v>
      </c>
      <c r="S1945" s="1" t="s">
        <v>3578</v>
      </c>
      <c r="V1945" s="1" t="s">
        <v>39</v>
      </c>
    </row>
    <row r="1946" spans="1:22" x14ac:dyDescent="0.2">
      <c r="A1946" s="7">
        <v>0</v>
      </c>
      <c r="B1946" s="1" t="s">
        <v>20</v>
      </c>
      <c r="D1946" s="1" t="s">
        <v>120</v>
      </c>
      <c r="G1946" s="1" t="s">
        <v>25</v>
      </c>
      <c r="I1946" s="1" t="s">
        <v>3593</v>
      </c>
      <c r="K1946" s="1" t="s">
        <v>3578</v>
      </c>
      <c r="L1946" s="1" t="s">
        <v>3578</v>
      </c>
      <c r="N1946" s="1" t="s">
        <v>32</v>
      </c>
      <c r="R1946" s="1" t="s">
        <v>81</v>
      </c>
      <c r="S1946" s="1" t="s">
        <v>3578</v>
      </c>
      <c r="V1946" s="1" t="s">
        <v>39</v>
      </c>
    </row>
    <row r="1947" spans="1:22" x14ac:dyDescent="0.2">
      <c r="A1947" s="7">
        <v>100</v>
      </c>
      <c r="B1947" s="1" t="s">
        <v>20</v>
      </c>
      <c r="C1947" s="1" t="s">
        <v>1362</v>
      </c>
      <c r="D1947" s="1" t="s">
        <v>43</v>
      </c>
      <c r="E1947" s="1" t="s">
        <v>1363</v>
      </c>
      <c r="F1947" s="1" t="s">
        <v>3259</v>
      </c>
      <c r="G1947" s="1" t="s">
        <v>25</v>
      </c>
      <c r="I1947" s="1" t="s">
        <v>3594</v>
      </c>
      <c r="J1947" s="1" t="s">
        <v>28</v>
      </c>
      <c r="K1947" s="1" t="s">
        <v>3578</v>
      </c>
      <c r="L1947" s="1" t="s">
        <v>3578</v>
      </c>
      <c r="M1947" s="1" t="s">
        <v>3595</v>
      </c>
      <c r="N1947" s="1" t="s">
        <v>32</v>
      </c>
      <c r="R1947" s="1" t="s">
        <v>193</v>
      </c>
      <c r="S1947" s="1" t="s">
        <v>3578</v>
      </c>
      <c r="T1947" s="1" t="s">
        <v>1368</v>
      </c>
      <c r="U1947" s="1" t="s">
        <v>3322</v>
      </c>
      <c r="V1947" s="1" t="s">
        <v>39</v>
      </c>
    </row>
    <row r="1948" spans="1:22" x14ac:dyDescent="0.2">
      <c r="A1948" s="7">
        <v>100</v>
      </c>
      <c r="B1948" s="1" t="s">
        <v>20</v>
      </c>
      <c r="C1948" s="1" t="s">
        <v>1362</v>
      </c>
      <c r="D1948" s="1" t="s">
        <v>43</v>
      </c>
      <c r="E1948" s="1" t="s">
        <v>1363</v>
      </c>
      <c r="F1948" s="1" t="s">
        <v>3259</v>
      </c>
      <c r="G1948" s="1" t="s">
        <v>25</v>
      </c>
      <c r="I1948" s="1" t="s">
        <v>3596</v>
      </c>
      <c r="J1948" s="1" t="s">
        <v>28</v>
      </c>
      <c r="K1948" s="1" t="s">
        <v>3578</v>
      </c>
      <c r="L1948" s="1" t="s">
        <v>3578</v>
      </c>
      <c r="M1948" s="1" t="s">
        <v>3597</v>
      </c>
      <c r="N1948" s="1" t="s">
        <v>32</v>
      </c>
      <c r="R1948" s="1" t="s">
        <v>193</v>
      </c>
      <c r="S1948" s="1" t="s">
        <v>3578</v>
      </c>
      <c r="T1948" s="1" t="s">
        <v>1368</v>
      </c>
      <c r="U1948" s="1" t="s">
        <v>3322</v>
      </c>
      <c r="V1948" s="1" t="s">
        <v>39</v>
      </c>
    </row>
    <row r="1949" spans="1:22" x14ac:dyDescent="0.2">
      <c r="A1949" s="7">
        <v>100</v>
      </c>
      <c r="B1949" s="1" t="s">
        <v>20</v>
      </c>
      <c r="C1949" s="1" t="s">
        <v>1362</v>
      </c>
      <c r="D1949" s="1" t="s">
        <v>43</v>
      </c>
      <c r="E1949" s="1" t="s">
        <v>1363</v>
      </c>
      <c r="F1949" s="1" t="s">
        <v>3259</v>
      </c>
      <c r="G1949" s="1" t="s">
        <v>25</v>
      </c>
      <c r="I1949" s="1" t="s">
        <v>3598</v>
      </c>
      <c r="J1949" s="1" t="s">
        <v>28</v>
      </c>
      <c r="K1949" s="1" t="s">
        <v>3578</v>
      </c>
      <c r="L1949" s="1" t="s">
        <v>3578</v>
      </c>
      <c r="M1949" s="1" t="s">
        <v>3599</v>
      </c>
      <c r="N1949" s="1" t="s">
        <v>32</v>
      </c>
      <c r="R1949" s="1" t="s">
        <v>49</v>
      </c>
      <c r="S1949" s="1" t="s">
        <v>3578</v>
      </c>
      <c r="T1949" s="1" t="s">
        <v>1368</v>
      </c>
      <c r="U1949" s="1" t="s">
        <v>3322</v>
      </c>
      <c r="V1949" s="1" t="s">
        <v>39</v>
      </c>
    </row>
    <row r="1950" spans="1:22" x14ac:dyDescent="0.2">
      <c r="A1950" s="7">
        <v>100</v>
      </c>
      <c r="B1950" s="1" t="s">
        <v>20</v>
      </c>
      <c r="C1950" s="1" t="s">
        <v>1362</v>
      </c>
      <c r="D1950" s="1" t="s">
        <v>43</v>
      </c>
      <c r="E1950" s="1" t="s">
        <v>1363</v>
      </c>
      <c r="F1950" s="1" t="s">
        <v>3259</v>
      </c>
      <c r="G1950" s="1" t="s">
        <v>25</v>
      </c>
      <c r="I1950" s="1" t="s">
        <v>3600</v>
      </c>
      <c r="J1950" s="1" t="s">
        <v>28</v>
      </c>
      <c r="K1950" s="1" t="s">
        <v>3578</v>
      </c>
      <c r="L1950" s="1" t="s">
        <v>3578</v>
      </c>
      <c r="M1950" s="1" t="s">
        <v>3601</v>
      </c>
      <c r="N1950" s="1" t="s">
        <v>32</v>
      </c>
      <c r="R1950" s="1" t="s">
        <v>1045</v>
      </c>
      <c r="S1950" s="1" t="s">
        <v>3578</v>
      </c>
      <c r="T1950" s="1" t="s">
        <v>1368</v>
      </c>
      <c r="U1950" s="1" t="s">
        <v>3322</v>
      </c>
      <c r="V1950" s="1" t="s">
        <v>39</v>
      </c>
    </row>
    <row r="1951" spans="1:22" x14ac:dyDescent="0.2">
      <c r="A1951" s="7">
        <v>100</v>
      </c>
      <c r="B1951" s="1" t="s">
        <v>20</v>
      </c>
      <c r="C1951" s="1" t="s">
        <v>1362</v>
      </c>
      <c r="D1951" s="1" t="s">
        <v>43</v>
      </c>
      <c r="E1951" s="1" t="s">
        <v>1363</v>
      </c>
      <c r="F1951" s="1" t="s">
        <v>3259</v>
      </c>
      <c r="G1951" s="1" t="s">
        <v>25</v>
      </c>
      <c r="I1951" s="1" t="s">
        <v>3602</v>
      </c>
      <c r="J1951" s="1" t="s">
        <v>28</v>
      </c>
      <c r="K1951" s="1" t="s">
        <v>3578</v>
      </c>
      <c r="L1951" s="1" t="s">
        <v>3578</v>
      </c>
      <c r="M1951" s="1" t="s">
        <v>3603</v>
      </c>
      <c r="N1951" s="1" t="s">
        <v>32</v>
      </c>
      <c r="R1951" s="1" t="s">
        <v>49</v>
      </c>
      <c r="S1951" s="1" t="s">
        <v>3578</v>
      </c>
      <c r="T1951" s="1" t="s">
        <v>1368</v>
      </c>
      <c r="U1951" s="1" t="s">
        <v>3322</v>
      </c>
      <c r="V1951" s="1" t="s">
        <v>39</v>
      </c>
    </row>
    <row r="1952" spans="1:22" x14ac:dyDescent="0.2">
      <c r="A1952" s="7">
        <v>100</v>
      </c>
      <c r="B1952" s="1" t="s">
        <v>20</v>
      </c>
      <c r="C1952" s="1" t="s">
        <v>1362</v>
      </c>
      <c r="D1952" s="1" t="s">
        <v>43</v>
      </c>
      <c r="E1952" s="1" t="s">
        <v>1363</v>
      </c>
      <c r="F1952" s="1" t="s">
        <v>3259</v>
      </c>
      <c r="G1952" s="1" t="s">
        <v>25</v>
      </c>
      <c r="I1952" s="1" t="s">
        <v>3604</v>
      </c>
      <c r="J1952" s="1" t="s">
        <v>28</v>
      </c>
      <c r="K1952" s="1" t="s">
        <v>3578</v>
      </c>
      <c r="L1952" s="1" t="s">
        <v>3578</v>
      </c>
      <c r="M1952" s="1" t="s">
        <v>3605</v>
      </c>
      <c r="N1952" s="1" t="s">
        <v>32</v>
      </c>
      <c r="R1952" s="1" t="s">
        <v>1045</v>
      </c>
      <c r="S1952" s="1" t="s">
        <v>3578</v>
      </c>
      <c r="T1952" s="1" t="s">
        <v>1368</v>
      </c>
      <c r="U1952" s="1" t="s">
        <v>3322</v>
      </c>
      <c r="V1952" s="1" t="s">
        <v>39</v>
      </c>
    </row>
    <row r="1953" spans="1:22" x14ac:dyDescent="0.2">
      <c r="A1953" s="7">
        <v>100</v>
      </c>
      <c r="B1953" s="1" t="s">
        <v>20</v>
      </c>
      <c r="C1953" s="1" t="s">
        <v>1362</v>
      </c>
      <c r="D1953" s="1" t="s">
        <v>43</v>
      </c>
      <c r="E1953" s="1" t="s">
        <v>1363</v>
      </c>
      <c r="F1953" s="1" t="s">
        <v>3259</v>
      </c>
      <c r="G1953" s="1" t="s">
        <v>25</v>
      </c>
      <c r="I1953" s="1" t="s">
        <v>3606</v>
      </c>
      <c r="J1953" s="1" t="s">
        <v>28</v>
      </c>
      <c r="K1953" s="1" t="s">
        <v>3578</v>
      </c>
      <c r="L1953" s="1" t="s">
        <v>3578</v>
      </c>
      <c r="M1953" s="1" t="s">
        <v>3607</v>
      </c>
      <c r="N1953" s="1" t="s">
        <v>32</v>
      </c>
      <c r="R1953" s="1" t="s">
        <v>1045</v>
      </c>
      <c r="S1953" s="1" t="s">
        <v>3578</v>
      </c>
      <c r="T1953" s="1" t="s">
        <v>1368</v>
      </c>
      <c r="U1953" s="1" t="s">
        <v>3322</v>
      </c>
      <c r="V1953" s="1" t="s">
        <v>39</v>
      </c>
    </row>
    <row r="1954" spans="1:22" x14ac:dyDescent="0.2">
      <c r="A1954" s="7">
        <v>100</v>
      </c>
      <c r="B1954" s="1" t="s">
        <v>20</v>
      </c>
      <c r="C1954" s="1" t="s">
        <v>1362</v>
      </c>
      <c r="D1954" s="1" t="s">
        <v>43</v>
      </c>
      <c r="E1954" s="1" t="s">
        <v>1363</v>
      </c>
      <c r="F1954" s="1" t="s">
        <v>3259</v>
      </c>
      <c r="G1954" s="1" t="s">
        <v>25</v>
      </c>
      <c r="I1954" s="1" t="s">
        <v>3608</v>
      </c>
      <c r="J1954" s="1" t="s">
        <v>28</v>
      </c>
      <c r="K1954" s="1" t="s">
        <v>3578</v>
      </c>
      <c r="L1954" s="1" t="s">
        <v>3578</v>
      </c>
      <c r="M1954" s="1" t="s">
        <v>3609</v>
      </c>
      <c r="N1954" s="1" t="s">
        <v>32</v>
      </c>
      <c r="R1954" s="1" t="s">
        <v>1045</v>
      </c>
      <c r="S1954" s="1" t="s">
        <v>3578</v>
      </c>
      <c r="T1954" s="1" t="s">
        <v>1368</v>
      </c>
      <c r="U1954" s="1" t="s">
        <v>3322</v>
      </c>
      <c r="V1954" s="1" t="s">
        <v>39</v>
      </c>
    </row>
    <row r="1955" spans="1:22" x14ac:dyDescent="0.2">
      <c r="A1955" s="7">
        <v>100</v>
      </c>
      <c r="B1955" s="1" t="s">
        <v>20</v>
      </c>
      <c r="C1955" s="1" t="s">
        <v>1362</v>
      </c>
      <c r="D1955" s="1" t="s">
        <v>43</v>
      </c>
      <c r="E1955" s="1" t="s">
        <v>1363</v>
      </c>
      <c r="F1955" s="1" t="s">
        <v>3259</v>
      </c>
      <c r="G1955" s="1" t="s">
        <v>25</v>
      </c>
      <c r="I1955" s="1" t="s">
        <v>3610</v>
      </c>
      <c r="J1955" s="1" t="s">
        <v>28</v>
      </c>
      <c r="K1955" s="1" t="s">
        <v>3578</v>
      </c>
      <c r="L1955" s="1" t="s">
        <v>3578</v>
      </c>
      <c r="M1955" s="1" t="s">
        <v>3611</v>
      </c>
      <c r="N1955" s="1" t="s">
        <v>32</v>
      </c>
      <c r="R1955" s="1" t="s">
        <v>193</v>
      </c>
      <c r="S1955" s="1" t="s">
        <v>3578</v>
      </c>
      <c r="T1955" s="1" t="s">
        <v>1368</v>
      </c>
      <c r="U1955" s="1" t="s">
        <v>3322</v>
      </c>
      <c r="V1955" s="1" t="s">
        <v>39</v>
      </c>
    </row>
    <row r="1956" spans="1:22" x14ac:dyDescent="0.2">
      <c r="A1956" s="7">
        <v>100</v>
      </c>
      <c r="B1956" s="1" t="s">
        <v>20</v>
      </c>
      <c r="C1956" s="1" t="s">
        <v>1362</v>
      </c>
      <c r="D1956" s="1" t="s">
        <v>43</v>
      </c>
      <c r="E1956" s="1" t="s">
        <v>1363</v>
      </c>
      <c r="F1956" s="1" t="s">
        <v>3259</v>
      </c>
      <c r="G1956" s="1" t="s">
        <v>25</v>
      </c>
      <c r="I1956" s="1" t="s">
        <v>3612</v>
      </c>
      <c r="J1956" s="1" t="s">
        <v>28</v>
      </c>
      <c r="K1956" s="1" t="s">
        <v>3578</v>
      </c>
      <c r="L1956" s="1" t="s">
        <v>3578</v>
      </c>
      <c r="M1956" s="1" t="s">
        <v>3613</v>
      </c>
      <c r="N1956" s="1" t="s">
        <v>32</v>
      </c>
      <c r="R1956" s="1" t="s">
        <v>193</v>
      </c>
      <c r="S1956" s="1" t="s">
        <v>3578</v>
      </c>
      <c r="T1956" s="1" t="s">
        <v>1368</v>
      </c>
      <c r="U1956" s="1" t="s">
        <v>3322</v>
      </c>
      <c r="V1956" s="1" t="s">
        <v>39</v>
      </c>
    </row>
    <row r="1957" spans="1:22" x14ac:dyDescent="0.2">
      <c r="A1957" s="7">
        <v>100</v>
      </c>
      <c r="B1957" s="1" t="s">
        <v>20</v>
      </c>
      <c r="C1957" s="1" t="s">
        <v>2201</v>
      </c>
      <c r="D1957" s="1" t="s">
        <v>43</v>
      </c>
      <c r="E1957" s="1" t="s">
        <v>2202</v>
      </c>
      <c r="F1957" s="1" t="s">
        <v>3138</v>
      </c>
      <c r="G1957" s="1" t="s">
        <v>25</v>
      </c>
      <c r="I1957" s="1" t="s">
        <v>3614</v>
      </c>
      <c r="J1957" s="1" t="s">
        <v>28</v>
      </c>
      <c r="K1957" s="1" t="s">
        <v>3578</v>
      </c>
      <c r="L1957" s="1" t="s">
        <v>3259</v>
      </c>
      <c r="M1957" s="1" t="s">
        <v>3615</v>
      </c>
      <c r="N1957" s="1" t="s">
        <v>32</v>
      </c>
      <c r="O1957" s="1" t="s">
        <v>33</v>
      </c>
      <c r="P1957" s="1" t="s">
        <v>124</v>
      </c>
      <c r="R1957" s="1" t="s">
        <v>49</v>
      </c>
      <c r="S1957" s="1" t="s">
        <v>3578</v>
      </c>
      <c r="T1957" s="1" t="s">
        <v>2205</v>
      </c>
      <c r="U1957" s="1" t="s">
        <v>2206</v>
      </c>
      <c r="V1957" s="1" t="s">
        <v>39</v>
      </c>
    </row>
    <row r="1958" spans="1:22" x14ac:dyDescent="0.2">
      <c r="A1958" s="7">
        <v>100</v>
      </c>
      <c r="B1958" s="1" t="s">
        <v>20</v>
      </c>
      <c r="C1958" s="1" t="s">
        <v>1362</v>
      </c>
      <c r="D1958" s="1" t="s">
        <v>43</v>
      </c>
      <c r="E1958" s="1" t="s">
        <v>1363</v>
      </c>
      <c r="F1958" s="1" t="s">
        <v>3259</v>
      </c>
      <c r="G1958" s="1" t="s">
        <v>25</v>
      </c>
      <c r="I1958" s="1" t="s">
        <v>3616</v>
      </c>
      <c r="J1958" s="1" t="s">
        <v>28</v>
      </c>
      <c r="K1958" s="1" t="s">
        <v>3578</v>
      </c>
      <c r="L1958" s="1" t="s">
        <v>3578</v>
      </c>
      <c r="M1958" s="1" t="s">
        <v>3617</v>
      </c>
      <c r="N1958" s="1" t="s">
        <v>32</v>
      </c>
      <c r="R1958" s="1" t="s">
        <v>49</v>
      </c>
      <c r="S1958" s="1" t="s">
        <v>3578</v>
      </c>
      <c r="T1958" s="1" t="s">
        <v>1368</v>
      </c>
      <c r="U1958" s="1" t="s">
        <v>3322</v>
      </c>
      <c r="V1958" s="1" t="s">
        <v>39</v>
      </c>
    </row>
    <row r="1959" spans="1:22" x14ac:dyDescent="0.2">
      <c r="A1959" s="7">
        <v>100</v>
      </c>
      <c r="B1959" s="1" t="s">
        <v>20</v>
      </c>
      <c r="C1959" s="1" t="s">
        <v>1362</v>
      </c>
      <c r="D1959" s="1" t="s">
        <v>43</v>
      </c>
      <c r="E1959" s="1" t="s">
        <v>1363</v>
      </c>
      <c r="F1959" s="1" t="s">
        <v>3259</v>
      </c>
      <c r="G1959" s="1" t="s">
        <v>25</v>
      </c>
      <c r="I1959" s="1" t="s">
        <v>3618</v>
      </c>
      <c r="J1959" s="1" t="s">
        <v>28</v>
      </c>
      <c r="K1959" s="1" t="s">
        <v>3578</v>
      </c>
      <c r="L1959" s="1" t="s">
        <v>3578</v>
      </c>
      <c r="M1959" s="1" t="s">
        <v>3619</v>
      </c>
      <c r="N1959" s="1" t="s">
        <v>32</v>
      </c>
      <c r="R1959" s="1" t="s">
        <v>49</v>
      </c>
      <c r="S1959" s="1" t="s">
        <v>3578</v>
      </c>
      <c r="T1959" s="1" t="s">
        <v>1368</v>
      </c>
      <c r="U1959" s="1" t="s">
        <v>3322</v>
      </c>
      <c r="V1959" s="1" t="s">
        <v>39</v>
      </c>
    </row>
    <row r="1960" spans="1:22" x14ac:dyDescent="0.2">
      <c r="A1960" s="7">
        <v>100</v>
      </c>
      <c r="B1960" s="1" t="s">
        <v>20</v>
      </c>
      <c r="C1960" s="1" t="s">
        <v>1362</v>
      </c>
      <c r="D1960" s="1" t="s">
        <v>43</v>
      </c>
      <c r="E1960" s="1" t="s">
        <v>1363</v>
      </c>
      <c r="F1960" s="1" t="s">
        <v>3259</v>
      </c>
      <c r="G1960" s="1" t="s">
        <v>25</v>
      </c>
      <c r="I1960" s="1" t="s">
        <v>3620</v>
      </c>
      <c r="J1960" s="1" t="s">
        <v>28</v>
      </c>
      <c r="K1960" s="1" t="s">
        <v>3578</v>
      </c>
      <c r="L1960" s="1" t="s">
        <v>3578</v>
      </c>
      <c r="M1960" s="1" t="s">
        <v>3621</v>
      </c>
      <c r="N1960" s="1" t="s">
        <v>32</v>
      </c>
      <c r="R1960" s="1" t="s">
        <v>1045</v>
      </c>
      <c r="S1960" s="1" t="s">
        <v>3578</v>
      </c>
      <c r="T1960" s="1" t="s">
        <v>1368</v>
      </c>
      <c r="U1960" s="1" t="s">
        <v>3322</v>
      </c>
      <c r="V1960" s="1" t="s">
        <v>39</v>
      </c>
    </row>
    <row r="1961" spans="1:22" x14ac:dyDescent="0.2">
      <c r="A1961" s="7">
        <v>100</v>
      </c>
      <c r="B1961" s="1" t="s">
        <v>20</v>
      </c>
      <c r="C1961" s="1" t="s">
        <v>1362</v>
      </c>
      <c r="D1961" s="1" t="s">
        <v>43</v>
      </c>
      <c r="E1961" s="1" t="s">
        <v>1363</v>
      </c>
      <c r="F1961" s="1" t="s">
        <v>3259</v>
      </c>
      <c r="G1961" s="1" t="s">
        <v>25</v>
      </c>
      <c r="I1961" s="1" t="s">
        <v>3622</v>
      </c>
      <c r="J1961" s="1" t="s">
        <v>28</v>
      </c>
      <c r="K1961" s="1" t="s">
        <v>3578</v>
      </c>
      <c r="L1961" s="1" t="s">
        <v>3578</v>
      </c>
      <c r="M1961" s="1" t="s">
        <v>3623</v>
      </c>
      <c r="N1961" s="1" t="s">
        <v>32</v>
      </c>
      <c r="R1961" s="1" t="s">
        <v>1045</v>
      </c>
      <c r="S1961" s="1" t="s">
        <v>3578</v>
      </c>
      <c r="T1961" s="1" t="s">
        <v>1368</v>
      </c>
      <c r="U1961" s="1" t="s">
        <v>3322</v>
      </c>
      <c r="V1961" s="1" t="s">
        <v>39</v>
      </c>
    </row>
    <row r="1962" spans="1:22" x14ac:dyDescent="0.2">
      <c r="A1962" s="7">
        <v>0</v>
      </c>
      <c r="B1962" s="1" t="s">
        <v>20</v>
      </c>
      <c r="D1962" s="1" t="s">
        <v>120</v>
      </c>
      <c r="G1962" s="1" t="s">
        <v>25</v>
      </c>
      <c r="I1962" s="1" t="s">
        <v>3624</v>
      </c>
      <c r="K1962" s="1" t="s">
        <v>3578</v>
      </c>
      <c r="L1962" s="1" t="s">
        <v>3578</v>
      </c>
      <c r="N1962" s="1" t="s">
        <v>32</v>
      </c>
      <c r="R1962" s="1" t="s">
        <v>81</v>
      </c>
      <c r="S1962" s="1" t="s">
        <v>3578</v>
      </c>
      <c r="V1962" s="1" t="s">
        <v>39</v>
      </c>
    </row>
    <row r="1963" spans="1:22" x14ac:dyDescent="0.2">
      <c r="A1963" s="7">
        <v>0</v>
      </c>
      <c r="B1963" s="1" t="s">
        <v>20</v>
      </c>
      <c r="D1963" s="1" t="s">
        <v>120</v>
      </c>
      <c r="G1963" s="1" t="s">
        <v>25</v>
      </c>
      <c r="I1963" s="1" t="s">
        <v>3625</v>
      </c>
      <c r="K1963" s="1" t="s">
        <v>3578</v>
      </c>
      <c r="L1963" s="1" t="s">
        <v>3578</v>
      </c>
      <c r="N1963" s="1" t="s">
        <v>32</v>
      </c>
      <c r="R1963" s="1" t="s">
        <v>81</v>
      </c>
      <c r="S1963" s="1" t="s">
        <v>3578</v>
      </c>
      <c r="V1963" s="1" t="s">
        <v>39</v>
      </c>
    </row>
    <row r="1964" spans="1:22" x14ac:dyDescent="0.2">
      <c r="A1964" s="7">
        <v>0</v>
      </c>
      <c r="B1964" s="1" t="s">
        <v>20</v>
      </c>
      <c r="D1964" s="1" t="s">
        <v>120</v>
      </c>
      <c r="G1964" s="1" t="s">
        <v>25</v>
      </c>
      <c r="I1964" s="1" t="s">
        <v>3626</v>
      </c>
      <c r="K1964" s="1" t="s">
        <v>3578</v>
      </c>
      <c r="L1964" s="1" t="s">
        <v>3578</v>
      </c>
      <c r="N1964" s="1" t="s">
        <v>32</v>
      </c>
      <c r="R1964" s="1" t="s">
        <v>81</v>
      </c>
      <c r="S1964" s="1" t="s">
        <v>3578</v>
      </c>
      <c r="V1964" s="1" t="s">
        <v>39</v>
      </c>
    </row>
    <row r="1965" spans="1:22" x14ac:dyDescent="0.2">
      <c r="A1965" s="7">
        <v>0</v>
      </c>
      <c r="B1965" s="1" t="s">
        <v>20</v>
      </c>
      <c r="D1965" s="1" t="s">
        <v>120</v>
      </c>
      <c r="G1965" s="1" t="s">
        <v>25</v>
      </c>
      <c r="I1965" s="1" t="s">
        <v>3627</v>
      </c>
      <c r="K1965" s="1" t="s">
        <v>3578</v>
      </c>
      <c r="L1965" s="1" t="s">
        <v>3578</v>
      </c>
      <c r="N1965" s="1" t="s">
        <v>32</v>
      </c>
      <c r="R1965" s="1" t="s">
        <v>81</v>
      </c>
      <c r="S1965" s="1" t="s">
        <v>3578</v>
      </c>
      <c r="V1965" s="1" t="s">
        <v>39</v>
      </c>
    </row>
    <row r="1966" spans="1:22" x14ac:dyDescent="0.2">
      <c r="A1966" s="7">
        <v>0</v>
      </c>
      <c r="B1966" s="1" t="s">
        <v>20</v>
      </c>
      <c r="D1966" s="1" t="s">
        <v>120</v>
      </c>
      <c r="G1966" s="1" t="s">
        <v>25</v>
      </c>
      <c r="I1966" s="1" t="s">
        <v>3628</v>
      </c>
      <c r="K1966" s="1" t="s">
        <v>3578</v>
      </c>
      <c r="L1966" s="1" t="s">
        <v>3578</v>
      </c>
      <c r="N1966" s="1" t="s">
        <v>32</v>
      </c>
      <c r="R1966" s="1" t="s">
        <v>81</v>
      </c>
      <c r="S1966" s="1" t="s">
        <v>3578</v>
      </c>
      <c r="V1966" s="1" t="s">
        <v>39</v>
      </c>
    </row>
    <row r="1967" spans="1:22" x14ac:dyDescent="0.2">
      <c r="A1967" s="7">
        <v>0</v>
      </c>
      <c r="B1967" s="1" t="s">
        <v>20</v>
      </c>
      <c r="D1967" s="1" t="s">
        <v>120</v>
      </c>
      <c r="G1967" s="1" t="s">
        <v>25</v>
      </c>
      <c r="I1967" s="1" t="s">
        <v>3629</v>
      </c>
      <c r="K1967" s="1" t="s">
        <v>3578</v>
      </c>
      <c r="L1967" s="1" t="s">
        <v>3578</v>
      </c>
      <c r="N1967" s="1" t="s">
        <v>32</v>
      </c>
      <c r="R1967" s="1" t="s">
        <v>81</v>
      </c>
      <c r="S1967" s="1" t="s">
        <v>3578</v>
      </c>
      <c r="V1967" s="1" t="s">
        <v>39</v>
      </c>
    </row>
    <row r="1968" spans="1:22" x14ac:dyDescent="0.2">
      <c r="A1968" s="7">
        <v>100</v>
      </c>
      <c r="B1968" s="1" t="s">
        <v>20</v>
      </c>
      <c r="C1968" s="1" t="s">
        <v>1362</v>
      </c>
      <c r="D1968" s="1" t="s">
        <v>43</v>
      </c>
      <c r="E1968" s="1" t="s">
        <v>1363</v>
      </c>
      <c r="F1968" s="1" t="s">
        <v>3259</v>
      </c>
      <c r="G1968" s="1" t="s">
        <v>25</v>
      </c>
      <c r="I1968" s="1" t="s">
        <v>3630</v>
      </c>
      <c r="J1968" s="1" t="s">
        <v>28</v>
      </c>
      <c r="K1968" s="1" t="s">
        <v>3578</v>
      </c>
      <c r="L1968" s="1" t="s">
        <v>3578</v>
      </c>
      <c r="M1968" s="1" t="s">
        <v>3631</v>
      </c>
      <c r="N1968" s="1" t="s">
        <v>32</v>
      </c>
      <c r="R1968" s="1" t="s">
        <v>1045</v>
      </c>
      <c r="S1968" s="1" t="s">
        <v>3578</v>
      </c>
      <c r="T1968" s="1" t="s">
        <v>1368</v>
      </c>
      <c r="U1968" s="1" t="s">
        <v>3322</v>
      </c>
      <c r="V1968" s="1" t="s">
        <v>39</v>
      </c>
    </row>
    <row r="1969" spans="1:22" x14ac:dyDescent="0.2">
      <c r="A1969" s="7">
        <v>0</v>
      </c>
      <c r="B1969" s="1" t="s">
        <v>20</v>
      </c>
      <c r="D1969" s="1" t="s">
        <v>120</v>
      </c>
      <c r="G1969" s="1" t="s">
        <v>25</v>
      </c>
      <c r="I1969" s="1" t="s">
        <v>3632</v>
      </c>
      <c r="K1969" s="1" t="s">
        <v>3578</v>
      </c>
      <c r="L1969" s="1" t="s">
        <v>3578</v>
      </c>
      <c r="N1969" s="1" t="s">
        <v>32</v>
      </c>
      <c r="R1969" s="1" t="s">
        <v>81</v>
      </c>
      <c r="S1969" s="1" t="s">
        <v>3578</v>
      </c>
      <c r="V1969" s="1" t="s">
        <v>39</v>
      </c>
    </row>
    <row r="1970" spans="1:22" x14ac:dyDescent="0.2">
      <c r="A1970" s="7">
        <v>0</v>
      </c>
      <c r="B1970" s="1" t="s">
        <v>20</v>
      </c>
      <c r="D1970" s="1" t="s">
        <v>120</v>
      </c>
      <c r="G1970" s="1" t="s">
        <v>25</v>
      </c>
      <c r="I1970" s="1" t="s">
        <v>3633</v>
      </c>
      <c r="K1970" s="1" t="s">
        <v>3578</v>
      </c>
      <c r="L1970" s="1" t="s">
        <v>3578</v>
      </c>
      <c r="N1970" s="1" t="s">
        <v>32</v>
      </c>
      <c r="R1970" s="1" t="s">
        <v>81</v>
      </c>
      <c r="S1970" s="1" t="s">
        <v>3578</v>
      </c>
      <c r="V1970" s="1" t="s">
        <v>39</v>
      </c>
    </row>
    <row r="1971" spans="1:22" x14ac:dyDescent="0.2">
      <c r="A1971" s="7">
        <v>0</v>
      </c>
      <c r="B1971" s="1" t="s">
        <v>20</v>
      </c>
      <c r="D1971" s="1" t="s">
        <v>120</v>
      </c>
      <c r="G1971" s="1" t="s">
        <v>25</v>
      </c>
      <c r="I1971" s="1" t="s">
        <v>3634</v>
      </c>
      <c r="K1971" s="1" t="s">
        <v>3635</v>
      </c>
      <c r="L1971" s="1" t="s">
        <v>3635</v>
      </c>
      <c r="N1971" s="1" t="s">
        <v>32</v>
      </c>
      <c r="R1971" s="1" t="s">
        <v>81</v>
      </c>
      <c r="S1971" s="1" t="s">
        <v>3635</v>
      </c>
      <c r="V1971" s="1" t="s">
        <v>39</v>
      </c>
    </row>
    <row r="1972" spans="1:22" x14ac:dyDescent="0.2">
      <c r="A1972" s="7">
        <v>0</v>
      </c>
      <c r="B1972" s="1" t="s">
        <v>20</v>
      </c>
      <c r="D1972" s="1" t="s">
        <v>120</v>
      </c>
      <c r="G1972" s="1" t="s">
        <v>25</v>
      </c>
      <c r="I1972" s="1" t="s">
        <v>3636</v>
      </c>
      <c r="K1972" s="1" t="s">
        <v>3635</v>
      </c>
      <c r="L1972" s="1" t="s">
        <v>3635</v>
      </c>
      <c r="N1972" s="1" t="s">
        <v>32</v>
      </c>
      <c r="R1972" s="1" t="s">
        <v>81</v>
      </c>
      <c r="S1972" s="1" t="s">
        <v>3635</v>
      </c>
      <c r="V1972" s="1" t="s">
        <v>39</v>
      </c>
    </row>
    <row r="1973" spans="1:22" x14ac:dyDescent="0.2">
      <c r="A1973" s="7">
        <v>0</v>
      </c>
      <c r="B1973" s="1" t="s">
        <v>20</v>
      </c>
      <c r="D1973" s="1" t="s">
        <v>120</v>
      </c>
      <c r="G1973" s="1" t="s">
        <v>25</v>
      </c>
      <c r="I1973" s="1" t="s">
        <v>3637</v>
      </c>
      <c r="K1973" s="1" t="s">
        <v>3635</v>
      </c>
      <c r="L1973" s="1" t="s">
        <v>3635</v>
      </c>
      <c r="N1973" s="1" t="s">
        <v>32</v>
      </c>
      <c r="R1973" s="1" t="s">
        <v>81</v>
      </c>
      <c r="S1973" s="1" t="s">
        <v>3635</v>
      </c>
      <c r="V1973" s="1" t="s">
        <v>39</v>
      </c>
    </row>
    <row r="1974" spans="1:22" x14ac:dyDescent="0.2">
      <c r="A1974" s="7">
        <v>0</v>
      </c>
      <c r="B1974" s="1" t="s">
        <v>20</v>
      </c>
      <c r="D1974" s="1" t="s">
        <v>120</v>
      </c>
      <c r="G1974" s="1" t="s">
        <v>25</v>
      </c>
      <c r="I1974" s="1" t="s">
        <v>3638</v>
      </c>
      <c r="K1974" s="1" t="s">
        <v>3635</v>
      </c>
      <c r="L1974" s="1" t="s">
        <v>3635</v>
      </c>
      <c r="N1974" s="1" t="s">
        <v>32</v>
      </c>
      <c r="R1974" s="1" t="s">
        <v>81</v>
      </c>
      <c r="S1974" s="1" t="s">
        <v>3635</v>
      </c>
      <c r="V1974" s="1" t="s">
        <v>39</v>
      </c>
    </row>
    <row r="1975" spans="1:22" x14ac:dyDescent="0.2">
      <c r="A1975" s="7">
        <v>0</v>
      </c>
      <c r="B1975" s="1" t="s">
        <v>20</v>
      </c>
      <c r="D1975" s="1" t="s">
        <v>120</v>
      </c>
      <c r="G1975" s="1" t="s">
        <v>25</v>
      </c>
      <c r="I1975" s="1" t="s">
        <v>3639</v>
      </c>
      <c r="K1975" s="1" t="s">
        <v>3635</v>
      </c>
      <c r="L1975" s="1" t="s">
        <v>3635</v>
      </c>
      <c r="N1975" s="1" t="s">
        <v>32</v>
      </c>
      <c r="R1975" s="1" t="s">
        <v>81</v>
      </c>
      <c r="S1975" s="1" t="s">
        <v>3635</v>
      </c>
      <c r="V1975" s="1" t="s">
        <v>39</v>
      </c>
    </row>
    <row r="1976" spans="1:22" x14ac:dyDescent="0.2">
      <c r="A1976" s="7">
        <v>0</v>
      </c>
      <c r="B1976" s="1" t="s">
        <v>20</v>
      </c>
      <c r="D1976" s="1" t="s">
        <v>120</v>
      </c>
      <c r="G1976" s="1" t="s">
        <v>25</v>
      </c>
      <c r="I1976" s="1" t="s">
        <v>3640</v>
      </c>
      <c r="K1976" s="1" t="s">
        <v>3635</v>
      </c>
      <c r="L1976" s="1" t="s">
        <v>3635</v>
      </c>
      <c r="N1976" s="1" t="s">
        <v>32</v>
      </c>
      <c r="R1976" s="1" t="s">
        <v>81</v>
      </c>
      <c r="S1976" s="1" t="s">
        <v>3635</v>
      </c>
      <c r="V1976" s="1" t="s">
        <v>39</v>
      </c>
    </row>
    <row r="1977" spans="1:22" x14ac:dyDescent="0.2">
      <c r="A1977" s="7">
        <v>0</v>
      </c>
      <c r="B1977" s="1" t="s">
        <v>20</v>
      </c>
      <c r="D1977" s="1" t="s">
        <v>120</v>
      </c>
      <c r="G1977" s="1" t="s">
        <v>25</v>
      </c>
      <c r="I1977" s="1" t="s">
        <v>3641</v>
      </c>
      <c r="K1977" s="1" t="s">
        <v>3635</v>
      </c>
      <c r="L1977" s="1" t="s">
        <v>3635</v>
      </c>
      <c r="N1977" s="1" t="s">
        <v>32</v>
      </c>
      <c r="R1977" s="1" t="s">
        <v>81</v>
      </c>
      <c r="S1977" s="1" t="s">
        <v>3635</v>
      </c>
      <c r="V1977" s="1" t="s">
        <v>39</v>
      </c>
    </row>
    <row r="1978" spans="1:22" x14ac:dyDescent="0.2">
      <c r="A1978" s="7">
        <v>0</v>
      </c>
      <c r="B1978" s="1" t="s">
        <v>20</v>
      </c>
      <c r="D1978" s="1" t="s">
        <v>120</v>
      </c>
      <c r="G1978" s="1" t="s">
        <v>25</v>
      </c>
      <c r="I1978" s="1" t="s">
        <v>3642</v>
      </c>
      <c r="K1978" s="1" t="s">
        <v>3635</v>
      </c>
      <c r="L1978" s="1" t="s">
        <v>3635</v>
      </c>
      <c r="N1978" s="1" t="s">
        <v>32</v>
      </c>
      <c r="R1978" s="1" t="s">
        <v>81</v>
      </c>
      <c r="S1978" s="1" t="s">
        <v>3635</v>
      </c>
      <c r="V1978" s="1" t="s">
        <v>39</v>
      </c>
    </row>
    <row r="1979" spans="1:22" x14ac:dyDescent="0.2">
      <c r="A1979" s="7">
        <v>0</v>
      </c>
      <c r="B1979" s="1" t="s">
        <v>20</v>
      </c>
      <c r="D1979" s="1" t="s">
        <v>120</v>
      </c>
      <c r="G1979" s="1" t="s">
        <v>25</v>
      </c>
      <c r="I1979" s="1" t="s">
        <v>3643</v>
      </c>
      <c r="K1979" s="1" t="s">
        <v>3635</v>
      </c>
      <c r="L1979" s="1" t="s">
        <v>3635</v>
      </c>
      <c r="N1979" s="1" t="s">
        <v>32</v>
      </c>
      <c r="R1979" s="1" t="s">
        <v>81</v>
      </c>
      <c r="S1979" s="1" t="s">
        <v>3635</v>
      </c>
      <c r="V1979" s="1" t="s">
        <v>39</v>
      </c>
    </row>
    <row r="1980" spans="1:22" x14ac:dyDescent="0.2">
      <c r="A1980" s="7">
        <v>0</v>
      </c>
      <c r="B1980" s="1" t="s">
        <v>20</v>
      </c>
      <c r="D1980" s="1" t="s">
        <v>120</v>
      </c>
      <c r="G1980" s="1" t="s">
        <v>25</v>
      </c>
      <c r="I1980" s="1" t="s">
        <v>3644</v>
      </c>
      <c r="K1980" s="1" t="s">
        <v>3635</v>
      </c>
      <c r="L1980" s="1" t="s">
        <v>3635</v>
      </c>
      <c r="N1980" s="1" t="s">
        <v>32</v>
      </c>
      <c r="R1980" s="1" t="s">
        <v>81</v>
      </c>
      <c r="S1980" s="1" t="s">
        <v>3635</v>
      </c>
      <c r="V1980" s="1" t="s">
        <v>39</v>
      </c>
    </row>
    <row r="1981" spans="1:22" x14ac:dyDescent="0.2">
      <c r="A1981" s="7">
        <v>100</v>
      </c>
      <c r="B1981" s="1" t="s">
        <v>20</v>
      </c>
      <c r="C1981" s="1" t="s">
        <v>1362</v>
      </c>
      <c r="D1981" s="1" t="s">
        <v>43</v>
      </c>
      <c r="E1981" s="1" t="s">
        <v>1363</v>
      </c>
      <c r="F1981" s="1" t="s">
        <v>3485</v>
      </c>
      <c r="G1981" s="1" t="s">
        <v>25</v>
      </c>
      <c r="I1981" s="1" t="s">
        <v>3645</v>
      </c>
      <c r="J1981" s="1" t="s">
        <v>28</v>
      </c>
      <c r="K1981" s="1" t="s">
        <v>3635</v>
      </c>
      <c r="L1981" s="1" t="s">
        <v>3635</v>
      </c>
      <c r="M1981" s="1" t="s">
        <v>3646</v>
      </c>
      <c r="N1981" s="1" t="s">
        <v>46</v>
      </c>
      <c r="R1981" s="1" t="s">
        <v>1045</v>
      </c>
      <c r="S1981" s="1" t="s">
        <v>3635</v>
      </c>
      <c r="T1981" s="1" t="s">
        <v>1368</v>
      </c>
      <c r="U1981" s="1" t="s">
        <v>3322</v>
      </c>
      <c r="V1981" s="1" t="s">
        <v>39</v>
      </c>
    </row>
    <row r="1982" spans="1:22" x14ac:dyDescent="0.2">
      <c r="A1982" s="7">
        <v>100</v>
      </c>
      <c r="B1982" s="1" t="s">
        <v>20</v>
      </c>
      <c r="C1982" s="1" t="s">
        <v>1362</v>
      </c>
      <c r="D1982" s="1" t="s">
        <v>43</v>
      </c>
      <c r="E1982" s="1" t="s">
        <v>1363</v>
      </c>
      <c r="F1982" s="1" t="s">
        <v>3485</v>
      </c>
      <c r="G1982" s="1" t="s">
        <v>25</v>
      </c>
      <c r="I1982" s="1" t="s">
        <v>3647</v>
      </c>
      <c r="J1982" s="1" t="s">
        <v>28</v>
      </c>
      <c r="K1982" s="1" t="s">
        <v>3635</v>
      </c>
      <c r="L1982" s="1" t="s">
        <v>3635</v>
      </c>
      <c r="M1982" s="1" t="s">
        <v>3648</v>
      </c>
      <c r="N1982" s="1" t="s">
        <v>32</v>
      </c>
      <c r="R1982" s="1" t="s">
        <v>49</v>
      </c>
      <c r="S1982" s="1" t="s">
        <v>3635</v>
      </c>
      <c r="T1982" s="1" t="s">
        <v>1368</v>
      </c>
      <c r="U1982" s="1" t="s">
        <v>3322</v>
      </c>
      <c r="V1982" s="1" t="s">
        <v>39</v>
      </c>
    </row>
    <row r="1983" spans="1:22" x14ac:dyDescent="0.2">
      <c r="A1983" s="7">
        <v>2500</v>
      </c>
      <c r="B1983" s="1" t="s">
        <v>20</v>
      </c>
      <c r="D1983" s="1" t="s">
        <v>120</v>
      </c>
      <c r="G1983" s="1" t="s">
        <v>140</v>
      </c>
      <c r="I1983" s="1" t="s">
        <v>3649</v>
      </c>
      <c r="J1983" s="1" t="s">
        <v>28</v>
      </c>
      <c r="K1983" s="1" t="s">
        <v>3650</v>
      </c>
      <c r="L1983" s="1" t="s">
        <v>3651</v>
      </c>
      <c r="M1983" s="1" t="s">
        <v>3652</v>
      </c>
      <c r="N1983" s="1" t="s">
        <v>46</v>
      </c>
      <c r="O1983" s="1" t="s">
        <v>143</v>
      </c>
      <c r="P1983" s="1" t="s">
        <v>168</v>
      </c>
      <c r="R1983" s="1" t="s">
        <v>193</v>
      </c>
      <c r="S1983" s="1" t="s">
        <v>3650</v>
      </c>
      <c r="T1983" s="1" t="s">
        <v>1470</v>
      </c>
      <c r="U1983" s="1" t="s">
        <v>1471</v>
      </c>
      <c r="V1983" s="1" t="s">
        <v>39</v>
      </c>
    </row>
    <row r="1984" spans="1:22" x14ac:dyDescent="0.2">
      <c r="A1984" s="7">
        <v>100</v>
      </c>
      <c r="B1984" s="1" t="s">
        <v>20</v>
      </c>
      <c r="C1984" s="1" t="s">
        <v>1362</v>
      </c>
      <c r="D1984" s="1" t="s">
        <v>43</v>
      </c>
      <c r="E1984" s="1" t="s">
        <v>1363</v>
      </c>
      <c r="F1984" s="1" t="s">
        <v>3494</v>
      </c>
      <c r="G1984" s="1" t="s">
        <v>25</v>
      </c>
      <c r="I1984" s="1" t="s">
        <v>3653</v>
      </c>
      <c r="J1984" s="1" t="s">
        <v>28</v>
      </c>
      <c r="K1984" s="1" t="s">
        <v>3650</v>
      </c>
      <c r="L1984" s="1" t="s">
        <v>3650</v>
      </c>
      <c r="M1984" s="1" t="s">
        <v>3654</v>
      </c>
      <c r="N1984" s="1" t="s">
        <v>32</v>
      </c>
      <c r="R1984" s="1" t="s">
        <v>49</v>
      </c>
      <c r="S1984" s="1" t="s">
        <v>3650</v>
      </c>
      <c r="T1984" s="1" t="s">
        <v>1368</v>
      </c>
      <c r="U1984" s="1" t="s">
        <v>3322</v>
      </c>
      <c r="V1984" s="1" t="s">
        <v>39</v>
      </c>
    </row>
    <row r="1985" spans="1:22" x14ac:dyDescent="0.2">
      <c r="A1985" s="7">
        <v>100</v>
      </c>
      <c r="B1985" s="1" t="s">
        <v>20</v>
      </c>
      <c r="C1985" s="1" t="s">
        <v>1362</v>
      </c>
      <c r="D1985" s="1" t="s">
        <v>43</v>
      </c>
      <c r="E1985" s="1" t="s">
        <v>1363</v>
      </c>
      <c r="F1985" s="1" t="s">
        <v>3494</v>
      </c>
      <c r="G1985" s="1" t="s">
        <v>25</v>
      </c>
      <c r="I1985" s="1" t="s">
        <v>3655</v>
      </c>
      <c r="J1985" s="1" t="s">
        <v>28</v>
      </c>
      <c r="K1985" s="1" t="s">
        <v>3650</v>
      </c>
      <c r="L1985" s="1" t="s">
        <v>3650</v>
      </c>
      <c r="M1985" s="1" t="s">
        <v>3656</v>
      </c>
      <c r="N1985" s="1" t="s">
        <v>32</v>
      </c>
      <c r="R1985" s="1" t="s">
        <v>49</v>
      </c>
      <c r="S1985" s="1" t="s">
        <v>3650</v>
      </c>
      <c r="T1985" s="1" t="s">
        <v>1368</v>
      </c>
      <c r="U1985" s="1" t="s">
        <v>3322</v>
      </c>
      <c r="V1985" s="1" t="s">
        <v>39</v>
      </c>
    </row>
    <row r="1986" spans="1:22" x14ac:dyDescent="0.2">
      <c r="A1986" s="7">
        <v>100</v>
      </c>
      <c r="B1986" s="1" t="s">
        <v>20</v>
      </c>
      <c r="C1986" s="1" t="s">
        <v>1362</v>
      </c>
      <c r="D1986" s="1" t="s">
        <v>43</v>
      </c>
      <c r="E1986" s="1" t="s">
        <v>1363</v>
      </c>
      <c r="F1986" s="1" t="s">
        <v>3494</v>
      </c>
      <c r="G1986" s="1" t="s">
        <v>25</v>
      </c>
      <c r="I1986" s="1" t="s">
        <v>3657</v>
      </c>
      <c r="J1986" s="1" t="s">
        <v>28</v>
      </c>
      <c r="K1986" s="1" t="s">
        <v>3650</v>
      </c>
      <c r="L1986" s="1" t="s">
        <v>3650</v>
      </c>
      <c r="M1986" s="1" t="s">
        <v>3658</v>
      </c>
      <c r="N1986" s="1" t="s">
        <v>32</v>
      </c>
      <c r="O1986" s="1" t="s">
        <v>33</v>
      </c>
      <c r="R1986" s="1" t="s">
        <v>49</v>
      </c>
      <c r="S1986" s="1" t="s">
        <v>3650</v>
      </c>
      <c r="T1986" s="1" t="s">
        <v>1368</v>
      </c>
      <c r="U1986" s="1" t="s">
        <v>3322</v>
      </c>
      <c r="V1986" s="1" t="s">
        <v>39</v>
      </c>
    </row>
    <row r="1987" spans="1:22" x14ac:dyDescent="0.2">
      <c r="A1987" s="7">
        <v>1001</v>
      </c>
      <c r="B1987" s="1" t="s">
        <v>20</v>
      </c>
      <c r="C1987" s="1" t="s">
        <v>1362</v>
      </c>
      <c r="D1987" s="1" t="s">
        <v>2624</v>
      </c>
      <c r="E1987" s="1" t="s">
        <v>1363</v>
      </c>
      <c r="F1987" s="1" t="s">
        <v>3494</v>
      </c>
      <c r="G1987" s="1" t="s">
        <v>25</v>
      </c>
      <c r="I1987" s="1" t="s">
        <v>3659</v>
      </c>
      <c r="J1987" s="1" t="s">
        <v>28</v>
      </c>
      <c r="K1987" s="1" t="s">
        <v>3650</v>
      </c>
      <c r="L1987" s="1" t="s">
        <v>3650</v>
      </c>
      <c r="M1987" s="1" t="s">
        <v>3660</v>
      </c>
      <c r="N1987" s="1" t="s">
        <v>32</v>
      </c>
      <c r="R1987" s="1" t="s">
        <v>49</v>
      </c>
      <c r="S1987" s="1" t="s">
        <v>3650</v>
      </c>
      <c r="T1987" s="1" t="s">
        <v>1368</v>
      </c>
      <c r="U1987" s="1" t="s">
        <v>3322</v>
      </c>
      <c r="V1987" s="1" t="s">
        <v>39</v>
      </c>
    </row>
    <row r="1988" spans="1:22" x14ac:dyDescent="0.2">
      <c r="A1988" s="7">
        <v>100</v>
      </c>
      <c r="B1988" s="1" t="s">
        <v>20</v>
      </c>
      <c r="C1988" s="1" t="s">
        <v>1362</v>
      </c>
      <c r="D1988" s="1" t="s">
        <v>43</v>
      </c>
      <c r="E1988" s="1" t="s">
        <v>1363</v>
      </c>
      <c r="F1988" s="1" t="s">
        <v>3494</v>
      </c>
      <c r="G1988" s="1" t="s">
        <v>25</v>
      </c>
      <c r="I1988" s="1" t="s">
        <v>3661</v>
      </c>
      <c r="J1988" s="1" t="s">
        <v>28</v>
      </c>
      <c r="K1988" s="1" t="s">
        <v>3650</v>
      </c>
      <c r="L1988" s="1" t="s">
        <v>3650</v>
      </c>
      <c r="M1988" s="1" t="s">
        <v>3662</v>
      </c>
      <c r="N1988" s="1" t="s">
        <v>32</v>
      </c>
      <c r="R1988" s="1" t="s">
        <v>1045</v>
      </c>
      <c r="S1988" s="1" t="s">
        <v>3650</v>
      </c>
      <c r="T1988" s="1" t="s">
        <v>1368</v>
      </c>
      <c r="U1988" s="1" t="s">
        <v>3322</v>
      </c>
      <c r="V1988" s="1" t="s">
        <v>3663</v>
      </c>
    </row>
    <row r="1989" spans="1:22" x14ac:dyDescent="0.2">
      <c r="A1989" s="7">
        <v>100</v>
      </c>
      <c r="B1989" s="1" t="s">
        <v>20</v>
      </c>
      <c r="C1989" s="1" t="s">
        <v>1362</v>
      </c>
      <c r="D1989" s="1" t="s">
        <v>43</v>
      </c>
      <c r="E1989" s="1" t="s">
        <v>1363</v>
      </c>
      <c r="F1989" s="1" t="s">
        <v>3494</v>
      </c>
      <c r="G1989" s="1" t="s">
        <v>25</v>
      </c>
      <c r="I1989" s="1" t="s">
        <v>3664</v>
      </c>
      <c r="J1989" s="1" t="s">
        <v>28</v>
      </c>
      <c r="K1989" s="1" t="s">
        <v>3650</v>
      </c>
      <c r="L1989" s="1" t="s">
        <v>3650</v>
      </c>
      <c r="M1989" s="1" t="s">
        <v>3665</v>
      </c>
      <c r="N1989" s="1" t="s">
        <v>32</v>
      </c>
      <c r="R1989" s="1" t="s">
        <v>49</v>
      </c>
      <c r="S1989" s="1" t="s">
        <v>3650</v>
      </c>
      <c r="T1989" s="1" t="s">
        <v>1368</v>
      </c>
      <c r="U1989" s="1" t="s">
        <v>3322</v>
      </c>
      <c r="V1989" s="1" t="s">
        <v>39</v>
      </c>
    </row>
    <row r="1990" spans="1:22" x14ac:dyDescent="0.2">
      <c r="A1990" s="7">
        <v>100</v>
      </c>
      <c r="B1990" s="1" t="s">
        <v>20</v>
      </c>
      <c r="C1990" s="1" t="s">
        <v>1362</v>
      </c>
      <c r="D1990" s="1" t="s">
        <v>43</v>
      </c>
      <c r="E1990" s="1" t="s">
        <v>1363</v>
      </c>
      <c r="F1990" s="1" t="s">
        <v>3494</v>
      </c>
      <c r="G1990" s="1" t="s">
        <v>25</v>
      </c>
      <c r="I1990" s="1" t="s">
        <v>3666</v>
      </c>
      <c r="J1990" s="1" t="s">
        <v>28</v>
      </c>
      <c r="K1990" s="1" t="s">
        <v>3650</v>
      </c>
      <c r="L1990" s="1" t="s">
        <v>3650</v>
      </c>
      <c r="M1990" s="1" t="s">
        <v>3667</v>
      </c>
      <c r="N1990" s="1" t="s">
        <v>32</v>
      </c>
      <c r="R1990" s="1" t="s">
        <v>49</v>
      </c>
      <c r="S1990" s="1" t="s">
        <v>3650</v>
      </c>
      <c r="T1990" s="1" t="s">
        <v>1368</v>
      </c>
      <c r="U1990" s="1" t="s">
        <v>3322</v>
      </c>
      <c r="V1990" s="1" t="s">
        <v>39</v>
      </c>
    </row>
    <row r="1991" spans="1:22" x14ac:dyDescent="0.2">
      <c r="A1991" s="7">
        <v>100</v>
      </c>
      <c r="B1991" s="1" t="s">
        <v>20</v>
      </c>
      <c r="C1991" s="1" t="s">
        <v>1362</v>
      </c>
      <c r="D1991" s="1" t="s">
        <v>43</v>
      </c>
      <c r="E1991" s="1" t="s">
        <v>1363</v>
      </c>
      <c r="F1991" s="1" t="s">
        <v>3494</v>
      </c>
      <c r="G1991" s="1" t="s">
        <v>25</v>
      </c>
      <c r="I1991" s="1" t="s">
        <v>3668</v>
      </c>
      <c r="J1991" s="1" t="s">
        <v>28</v>
      </c>
      <c r="K1991" s="1" t="s">
        <v>3650</v>
      </c>
      <c r="L1991" s="1" t="s">
        <v>3650</v>
      </c>
      <c r="M1991" s="1" t="s">
        <v>3669</v>
      </c>
      <c r="N1991" s="1" t="s">
        <v>32</v>
      </c>
      <c r="R1991" s="1" t="s">
        <v>81</v>
      </c>
      <c r="S1991" s="1" t="s">
        <v>3650</v>
      </c>
      <c r="T1991" s="1" t="s">
        <v>1368</v>
      </c>
      <c r="U1991" s="1" t="s">
        <v>3322</v>
      </c>
      <c r="V1991" s="1" t="s">
        <v>39</v>
      </c>
    </row>
    <row r="1992" spans="1:22" x14ac:dyDescent="0.2">
      <c r="A1992" s="7">
        <v>100</v>
      </c>
      <c r="B1992" s="1" t="s">
        <v>20</v>
      </c>
      <c r="C1992" s="1" t="s">
        <v>1362</v>
      </c>
      <c r="D1992" s="1" t="s">
        <v>43</v>
      </c>
      <c r="E1992" s="1" t="s">
        <v>1363</v>
      </c>
      <c r="F1992" s="1" t="s">
        <v>3494</v>
      </c>
      <c r="G1992" s="1" t="s">
        <v>25</v>
      </c>
      <c r="I1992" s="1" t="s">
        <v>3670</v>
      </c>
      <c r="J1992" s="1" t="s">
        <v>28</v>
      </c>
      <c r="K1992" s="1" t="s">
        <v>3650</v>
      </c>
      <c r="L1992" s="1" t="s">
        <v>3650</v>
      </c>
      <c r="M1992" s="1" t="s">
        <v>3671</v>
      </c>
      <c r="N1992" s="1" t="s">
        <v>32</v>
      </c>
      <c r="R1992" s="1" t="s">
        <v>81</v>
      </c>
      <c r="S1992" s="1" t="s">
        <v>3650</v>
      </c>
      <c r="T1992" s="1" t="s">
        <v>1368</v>
      </c>
      <c r="U1992" s="1" t="s">
        <v>3322</v>
      </c>
      <c r="V1992" s="1" t="s">
        <v>39</v>
      </c>
    </row>
    <row r="1993" spans="1:22" x14ac:dyDescent="0.2">
      <c r="A1993" s="7">
        <v>0</v>
      </c>
      <c r="B1993" s="1" t="s">
        <v>20</v>
      </c>
      <c r="D1993" s="1" t="s">
        <v>120</v>
      </c>
      <c r="G1993" s="1" t="s">
        <v>25</v>
      </c>
      <c r="I1993" s="1" t="s">
        <v>3672</v>
      </c>
      <c r="K1993" s="1" t="s">
        <v>3650</v>
      </c>
      <c r="L1993" s="1" t="s">
        <v>3650</v>
      </c>
      <c r="N1993" s="1" t="s">
        <v>32</v>
      </c>
      <c r="R1993" s="1" t="s">
        <v>81</v>
      </c>
      <c r="S1993" s="1" t="s">
        <v>3650</v>
      </c>
      <c r="V1993" s="1" t="s">
        <v>39</v>
      </c>
    </row>
    <row r="1994" spans="1:22" x14ac:dyDescent="0.2">
      <c r="A1994" s="7">
        <v>0</v>
      </c>
      <c r="B1994" s="1" t="s">
        <v>20</v>
      </c>
      <c r="D1994" s="1" t="s">
        <v>120</v>
      </c>
      <c r="G1994" s="1" t="s">
        <v>25</v>
      </c>
      <c r="I1994" s="1" t="s">
        <v>3673</v>
      </c>
      <c r="K1994" s="1" t="s">
        <v>3650</v>
      </c>
      <c r="L1994" s="1" t="s">
        <v>3650</v>
      </c>
      <c r="N1994" s="1" t="s">
        <v>32</v>
      </c>
      <c r="R1994" s="1" t="s">
        <v>81</v>
      </c>
      <c r="S1994" s="1" t="s">
        <v>3650</v>
      </c>
      <c r="V1994" s="1" t="s">
        <v>39</v>
      </c>
    </row>
    <row r="1995" spans="1:22" x14ac:dyDescent="0.2">
      <c r="A1995" s="7">
        <v>100</v>
      </c>
      <c r="B1995" s="1" t="s">
        <v>20</v>
      </c>
      <c r="C1995" s="1" t="s">
        <v>1362</v>
      </c>
      <c r="D1995" s="1" t="s">
        <v>43</v>
      </c>
      <c r="E1995" s="1" t="s">
        <v>1363</v>
      </c>
      <c r="F1995" s="1" t="s">
        <v>3494</v>
      </c>
      <c r="G1995" s="1" t="s">
        <v>25</v>
      </c>
      <c r="I1995" s="1" t="s">
        <v>3674</v>
      </c>
      <c r="J1995" s="1" t="s">
        <v>28</v>
      </c>
      <c r="K1995" s="1" t="s">
        <v>3650</v>
      </c>
      <c r="L1995" s="1" t="s">
        <v>3650</v>
      </c>
      <c r="M1995" s="1" t="s">
        <v>3675</v>
      </c>
      <c r="N1995" s="1" t="s">
        <v>32</v>
      </c>
      <c r="R1995" s="1" t="s">
        <v>81</v>
      </c>
      <c r="S1995" s="1" t="s">
        <v>3650</v>
      </c>
      <c r="T1995" s="1" t="s">
        <v>1368</v>
      </c>
      <c r="U1995" s="1" t="s">
        <v>3322</v>
      </c>
      <c r="V1995" s="1" t="s">
        <v>39</v>
      </c>
    </row>
    <row r="1996" spans="1:22" x14ac:dyDescent="0.2">
      <c r="A1996" s="7">
        <v>25000</v>
      </c>
      <c r="B1996" s="1" t="s">
        <v>20</v>
      </c>
      <c r="C1996" s="1" t="s">
        <v>1362</v>
      </c>
      <c r="D1996" s="1" t="s">
        <v>126</v>
      </c>
      <c r="E1996" s="1" t="s">
        <v>1363</v>
      </c>
      <c r="F1996" s="1" t="s">
        <v>3494</v>
      </c>
      <c r="G1996" s="1" t="s">
        <v>25</v>
      </c>
      <c r="I1996" s="1" t="s">
        <v>3676</v>
      </c>
      <c r="J1996" s="1" t="s">
        <v>28</v>
      </c>
      <c r="K1996" s="1" t="s">
        <v>3650</v>
      </c>
      <c r="L1996" s="1" t="s">
        <v>3650</v>
      </c>
      <c r="M1996" s="1" t="s">
        <v>3677</v>
      </c>
      <c r="N1996" s="1" t="s">
        <v>46</v>
      </c>
      <c r="R1996" s="1" t="s">
        <v>193</v>
      </c>
      <c r="S1996" s="1" t="s">
        <v>3650</v>
      </c>
      <c r="T1996" s="1" t="s">
        <v>1368</v>
      </c>
      <c r="U1996" s="1" t="s">
        <v>3322</v>
      </c>
      <c r="V1996" s="1" t="s">
        <v>39</v>
      </c>
    </row>
    <row r="1997" spans="1:22" x14ac:dyDescent="0.2">
      <c r="A1997" s="7">
        <v>0</v>
      </c>
      <c r="B1997" s="1" t="s">
        <v>20</v>
      </c>
      <c r="D1997" s="1" t="s">
        <v>120</v>
      </c>
      <c r="G1997" s="1" t="s">
        <v>25</v>
      </c>
      <c r="I1997" s="1" t="s">
        <v>3678</v>
      </c>
      <c r="K1997" s="1" t="s">
        <v>3650</v>
      </c>
      <c r="L1997" s="1" t="s">
        <v>3650</v>
      </c>
      <c r="N1997" s="1" t="s">
        <v>32</v>
      </c>
      <c r="R1997" s="1" t="s">
        <v>81</v>
      </c>
      <c r="S1997" s="1" t="s">
        <v>3650</v>
      </c>
      <c r="V1997" s="1" t="s">
        <v>39</v>
      </c>
    </row>
    <row r="1998" spans="1:22" x14ac:dyDescent="0.2">
      <c r="A1998" s="7">
        <v>100</v>
      </c>
      <c r="B1998" s="1" t="s">
        <v>20</v>
      </c>
      <c r="C1998" s="1" t="s">
        <v>1362</v>
      </c>
      <c r="D1998" s="1" t="s">
        <v>43</v>
      </c>
      <c r="E1998" s="1" t="s">
        <v>1363</v>
      </c>
      <c r="F1998" s="1" t="s">
        <v>3494</v>
      </c>
      <c r="G1998" s="1" t="s">
        <v>25</v>
      </c>
      <c r="I1998" s="1" t="s">
        <v>3679</v>
      </c>
      <c r="J1998" s="1" t="s">
        <v>28</v>
      </c>
      <c r="K1998" s="1" t="s">
        <v>3650</v>
      </c>
      <c r="L1998" s="1" t="s">
        <v>3650</v>
      </c>
      <c r="M1998" s="1" t="s">
        <v>3680</v>
      </c>
      <c r="N1998" s="1" t="s">
        <v>32</v>
      </c>
      <c r="R1998" s="1" t="s">
        <v>49</v>
      </c>
      <c r="S1998" s="1" t="s">
        <v>3650</v>
      </c>
      <c r="T1998" s="1" t="s">
        <v>1368</v>
      </c>
      <c r="U1998" s="1" t="s">
        <v>3322</v>
      </c>
      <c r="V1998" s="1" t="s">
        <v>39</v>
      </c>
    </row>
    <row r="1999" spans="1:22" x14ac:dyDescent="0.2">
      <c r="A1999" s="7">
        <v>100</v>
      </c>
      <c r="B1999" s="1" t="s">
        <v>20</v>
      </c>
      <c r="C1999" s="1" t="s">
        <v>1362</v>
      </c>
      <c r="D1999" s="1" t="s">
        <v>43</v>
      </c>
      <c r="E1999" s="1" t="s">
        <v>1363</v>
      </c>
      <c r="F1999" s="1" t="s">
        <v>3494</v>
      </c>
      <c r="G1999" s="1" t="s">
        <v>25</v>
      </c>
      <c r="I1999" s="1" t="s">
        <v>3681</v>
      </c>
      <c r="J1999" s="1" t="s">
        <v>28</v>
      </c>
      <c r="K1999" s="1" t="s">
        <v>3650</v>
      </c>
      <c r="L1999" s="1" t="s">
        <v>3650</v>
      </c>
      <c r="M1999" s="1" t="s">
        <v>3682</v>
      </c>
      <c r="N1999" s="1" t="s">
        <v>32</v>
      </c>
      <c r="O1999" s="1" t="s">
        <v>33</v>
      </c>
      <c r="R1999" s="1" t="s">
        <v>49</v>
      </c>
      <c r="S1999" s="1" t="s">
        <v>3650</v>
      </c>
      <c r="T1999" s="1" t="s">
        <v>1368</v>
      </c>
      <c r="U1999" s="1" t="s">
        <v>3322</v>
      </c>
      <c r="V1999" s="1" t="s">
        <v>39</v>
      </c>
    </row>
    <row r="2000" spans="1:22" x14ac:dyDescent="0.2">
      <c r="A2000" s="7">
        <v>100</v>
      </c>
      <c r="B2000" s="1" t="s">
        <v>20</v>
      </c>
      <c r="C2000" s="1" t="s">
        <v>1362</v>
      </c>
      <c r="D2000" s="1" t="s">
        <v>43</v>
      </c>
      <c r="E2000" s="1" t="s">
        <v>1363</v>
      </c>
      <c r="F2000" s="1" t="s">
        <v>3494</v>
      </c>
      <c r="G2000" s="1" t="s">
        <v>25</v>
      </c>
      <c r="I2000" s="1" t="s">
        <v>3683</v>
      </c>
      <c r="J2000" s="1" t="s">
        <v>28</v>
      </c>
      <c r="K2000" s="1" t="s">
        <v>3650</v>
      </c>
      <c r="L2000" s="1" t="s">
        <v>3650</v>
      </c>
      <c r="M2000" s="1" t="s">
        <v>3684</v>
      </c>
      <c r="N2000" s="1" t="s">
        <v>32</v>
      </c>
      <c r="R2000" s="1" t="s">
        <v>49</v>
      </c>
      <c r="S2000" s="1" t="s">
        <v>3650</v>
      </c>
      <c r="T2000" s="1" t="s">
        <v>1368</v>
      </c>
      <c r="U2000" s="1" t="s">
        <v>3322</v>
      </c>
      <c r="V2000" s="1" t="s">
        <v>39</v>
      </c>
    </row>
    <row r="2001" spans="1:22" x14ac:dyDescent="0.2">
      <c r="A2001" s="7">
        <v>100</v>
      </c>
      <c r="B2001" s="1" t="s">
        <v>20</v>
      </c>
      <c r="C2001" s="1" t="s">
        <v>1362</v>
      </c>
      <c r="D2001" s="1" t="s">
        <v>43</v>
      </c>
      <c r="E2001" s="1" t="s">
        <v>1363</v>
      </c>
      <c r="F2001" s="1" t="s">
        <v>3494</v>
      </c>
      <c r="G2001" s="1" t="s">
        <v>25</v>
      </c>
      <c r="I2001" s="1" t="s">
        <v>3685</v>
      </c>
      <c r="J2001" s="1" t="s">
        <v>28</v>
      </c>
      <c r="K2001" s="1" t="s">
        <v>3650</v>
      </c>
      <c r="L2001" s="1" t="s">
        <v>3650</v>
      </c>
      <c r="M2001" s="1" t="s">
        <v>3686</v>
      </c>
      <c r="N2001" s="1" t="s">
        <v>32</v>
      </c>
      <c r="R2001" s="1" t="s">
        <v>49</v>
      </c>
      <c r="S2001" s="1" t="s">
        <v>3650</v>
      </c>
      <c r="T2001" s="1" t="s">
        <v>1368</v>
      </c>
      <c r="U2001" s="1" t="s">
        <v>3322</v>
      </c>
      <c r="V2001" s="1" t="s">
        <v>39</v>
      </c>
    </row>
    <row r="2002" spans="1:22" x14ac:dyDescent="0.2">
      <c r="A2002" s="7">
        <v>1001</v>
      </c>
      <c r="B2002" s="1" t="s">
        <v>20</v>
      </c>
      <c r="C2002" s="1" t="s">
        <v>1362</v>
      </c>
      <c r="D2002" s="1" t="s">
        <v>2624</v>
      </c>
      <c r="E2002" s="1" t="s">
        <v>1363</v>
      </c>
      <c r="F2002" s="1" t="s">
        <v>3494</v>
      </c>
      <c r="G2002" s="1" t="s">
        <v>25</v>
      </c>
      <c r="I2002" s="1" t="s">
        <v>3687</v>
      </c>
      <c r="J2002" s="1" t="s">
        <v>28</v>
      </c>
      <c r="K2002" s="1" t="s">
        <v>3650</v>
      </c>
      <c r="L2002" s="1" t="s">
        <v>3650</v>
      </c>
      <c r="M2002" s="1" t="s">
        <v>3688</v>
      </c>
      <c r="N2002" s="1" t="s">
        <v>32</v>
      </c>
      <c r="R2002" s="1" t="s">
        <v>49</v>
      </c>
      <c r="S2002" s="1" t="s">
        <v>3650</v>
      </c>
      <c r="T2002" s="1" t="s">
        <v>1368</v>
      </c>
      <c r="U2002" s="1" t="s">
        <v>3322</v>
      </c>
      <c r="V2002" s="1" t="s">
        <v>39</v>
      </c>
    </row>
    <row r="2003" spans="1:22" x14ac:dyDescent="0.2">
      <c r="A2003" s="7">
        <v>100</v>
      </c>
      <c r="B2003" s="1" t="s">
        <v>20</v>
      </c>
      <c r="C2003" s="1" t="s">
        <v>1362</v>
      </c>
      <c r="D2003" s="1" t="s">
        <v>43</v>
      </c>
      <c r="E2003" s="1" t="s">
        <v>1363</v>
      </c>
      <c r="F2003" s="1" t="s">
        <v>3494</v>
      </c>
      <c r="G2003" s="1" t="s">
        <v>25</v>
      </c>
      <c r="I2003" s="1" t="s">
        <v>3689</v>
      </c>
      <c r="J2003" s="1" t="s">
        <v>28</v>
      </c>
      <c r="K2003" s="1" t="s">
        <v>3650</v>
      </c>
      <c r="L2003" s="1" t="s">
        <v>3650</v>
      </c>
      <c r="M2003" s="1" t="s">
        <v>3690</v>
      </c>
      <c r="N2003" s="1" t="s">
        <v>32</v>
      </c>
      <c r="R2003" s="1" t="s">
        <v>49</v>
      </c>
      <c r="S2003" s="1" t="s">
        <v>3650</v>
      </c>
      <c r="T2003" s="1" t="s">
        <v>1368</v>
      </c>
      <c r="U2003" s="1" t="s">
        <v>3322</v>
      </c>
      <c r="V2003" s="1" t="s">
        <v>39</v>
      </c>
    </row>
    <row r="2004" spans="1:22" x14ac:dyDescent="0.2">
      <c r="A2004" s="7">
        <v>39.39</v>
      </c>
      <c r="B2004" s="1" t="s">
        <v>20</v>
      </c>
      <c r="C2004" s="1" t="s">
        <v>1362</v>
      </c>
      <c r="D2004" s="1" t="s">
        <v>3691</v>
      </c>
      <c r="E2004" s="1" t="s">
        <v>1363</v>
      </c>
      <c r="F2004" s="1" t="s">
        <v>3494</v>
      </c>
      <c r="G2004" s="1" t="s">
        <v>25</v>
      </c>
      <c r="I2004" s="1" t="s">
        <v>3692</v>
      </c>
      <c r="J2004" s="1" t="s">
        <v>28</v>
      </c>
      <c r="K2004" s="1" t="s">
        <v>3650</v>
      </c>
      <c r="L2004" s="1" t="s">
        <v>3650</v>
      </c>
      <c r="M2004" s="1" t="s">
        <v>3693</v>
      </c>
      <c r="N2004" s="1" t="s">
        <v>46</v>
      </c>
      <c r="R2004" s="1" t="s">
        <v>193</v>
      </c>
      <c r="S2004" s="1" t="s">
        <v>3650</v>
      </c>
      <c r="T2004" s="1" t="s">
        <v>1368</v>
      </c>
      <c r="U2004" s="1" t="s">
        <v>3322</v>
      </c>
      <c r="V2004" s="1" t="s">
        <v>39</v>
      </c>
    </row>
    <row r="2005" spans="1:22" x14ac:dyDescent="0.2">
      <c r="A2005" s="7">
        <v>26.8</v>
      </c>
      <c r="B2005" s="1" t="s">
        <v>20</v>
      </c>
      <c r="C2005" s="1" t="s">
        <v>1362</v>
      </c>
      <c r="D2005" s="1" t="s">
        <v>3694</v>
      </c>
      <c r="E2005" s="1" t="s">
        <v>1363</v>
      </c>
      <c r="F2005" s="1" t="s">
        <v>3494</v>
      </c>
      <c r="G2005" s="1" t="s">
        <v>25</v>
      </c>
      <c r="I2005" s="1" t="s">
        <v>3695</v>
      </c>
      <c r="J2005" s="1" t="s">
        <v>28</v>
      </c>
      <c r="K2005" s="1" t="s">
        <v>3650</v>
      </c>
      <c r="L2005" s="1" t="s">
        <v>3650</v>
      </c>
      <c r="M2005" s="1" t="s">
        <v>3696</v>
      </c>
      <c r="N2005" s="1" t="s">
        <v>46</v>
      </c>
      <c r="R2005" s="1" t="s">
        <v>193</v>
      </c>
      <c r="S2005" s="1" t="s">
        <v>3650</v>
      </c>
      <c r="T2005" s="1" t="s">
        <v>1368</v>
      </c>
      <c r="U2005" s="1" t="s">
        <v>3322</v>
      </c>
      <c r="V2005" s="1" t="s">
        <v>39</v>
      </c>
    </row>
    <row r="2006" spans="1:22" x14ac:dyDescent="0.2">
      <c r="A2006" s="7">
        <v>2500</v>
      </c>
      <c r="B2006" s="1" t="s">
        <v>20</v>
      </c>
      <c r="C2006" s="1" t="s">
        <v>1362</v>
      </c>
      <c r="D2006" s="1" t="s">
        <v>3460</v>
      </c>
      <c r="E2006" s="1" t="s">
        <v>1363</v>
      </c>
      <c r="F2006" s="1" t="s">
        <v>3494</v>
      </c>
      <c r="G2006" s="1" t="s">
        <v>25</v>
      </c>
      <c r="I2006" s="1" t="s">
        <v>3697</v>
      </c>
      <c r="J2006" s="1" t="s">
        <v>28</v>
      </c>
      <c r="K2006" s="1" t="s">
        <v>3650</v>
      </c>
      <c r="L2006" s="1" t="s">
        <v>3650</v>
      </c>
      <c r="M2006" s="1" t="s">
        <v>3698</v>
      </c>
      <c r="N2006" s="1" t="s">
        <v>46</v>
      </c>
      <c r="R2006" s="1" t="s">
        <v>193</v>
      </c>
      <c r="S2006" s="1" t="s">
        <v>3650</v>
      </c>
      <c r="T2006" s="1" t="s">
        <v>1368</v>
      </c>
      <c r="U2006" s="1" t="s">
        <v>3322</v>
      </c>
      <c r="V2006" s="1" t="s">
        <v>39</v>
      </c>
    </row>
    <row r="2007" spans="1:22" x14ac:dyDescent="0.2">
      <c r="A2007" s="7">
        <v>0</v>
      </c>
      <c r="B2007" s="1" t="s">
        <v>20</v>
      </c>
      <c r="C2007" s="1" t="s">
        <v>1362</v>
      </c>
      <c r="D2007" s="1" t="s">
        <v>120</v>
      </c>
      <c r="E2007" s="1" t="s">
        <v>1363</v>
      </c>
      <c r="F2007" s="1" t="s">
        <v>3494</v>
      </c>
      <c r="G2007" s="1" t="s">
        <v>25</v>
      </c>
      <c r="I2007" s="1" t="s">
        <v>3699</v>
      </c>
      <c r="K2007" s="1" t="s">
        <v>3650</v>
      </c>
      <c r="L2007" s="1" t="s">
        <v>3650</v>
      </c>
      <c r="N2007" s="1" t="s">
        <v>32</v>
      </c>
      <c r="R2007" s="1" t="s">
        <v>81</v>
      </c>
      <c r="S2007" s="1" t="s">
        <v>3650</v>
      </c>
      <c r="T2007" s="1" t="s">
        <v>1368</v>
      </c>
      <c r="U2007" s="1" t="s">
        <v>3322</v>
      </c>
      <c r="V2007" s="1" t="s">
        <v>39</v>
      </c>
    </row>
    <row r="2008" spans="1:22" x14ac:dyDescent="0.2">
      <c r="A2008" s="7">
        <v>100</v>
      </c>
      <c r="B2008" s="1" t="s">
        <v>20</v>
      </c>
      <c r="C2008" s="1" t="s">
        <v>1362</v>
      </c>
      <c r="D2008" s="1" t="s">
        <v>43</v>
      </c>
      <c r="E2008" s="1" t="s">
        <v>1363</v>
      </c>
      <c r="F2008" s="1" t="s">
        <v>3494</v>
      </c>
      <c r="G2008" s="1" t="s">
        <v>25</v>
      </c>
      <c r="I2008" s="1" t="s">
        <v>3700</v>
      </c>
      <c r="J2008" s="1" t="s">
        <v>28</v>
      </c>
      <c r="K2008" s="1" t="s">
        <v>3650</v>
      </c>
      <c r="L2008" s="1" t="s">
        <v>3650</v>
      </c>
      <c r="M2008" s="1" t="s">
        <v>3701</v>
      </c>
      <c r="N2008" s="1" t="s">
        <v>32</v>
      </c>
      <c r="R2008" s="1" t="s">
        <v>193</v>
      </c>
      <c r="S2008" s="1" t="s">
        <v>3650</v>
      </c>
      <c r="T2008" s="1" t="s">
        <v>1368</v>
      </c>
      <c r="U2008" s="1" t="s">
        <v>3322</v>
      </c>
      <c r="V2008" s="1" t="s">
        <v>39</v>
      </c>
    </row>
    <row r="2009" spans="1:22" x14ac:dyDescent="0.2">
      <c r="A2009" s="7">
        <v>100</v>
      </c>
      <c r="B2009" s="1" t="s">
        <v>20</v>
      </c>
      <c r="C2009" s="1" t="s">
        <v>1362</v>
      </c>
      <c r="D2009" s="1" t="s">
        <v>43</v>
      </c>
      <c r="E2009" s="1" t="s">
        <v>1363</v>
      </c>
      <c r="F2009" s="1" t="s">
        <v>3494</v>
      </c>
      <c r="G2009" s="1" t="s">
        <v>25</v>
      </c>
      <c r="I2009" s="1" t="s">
        <v>3702</v>
      </c>
      <c r="J2009" s="1" t="s">
        <v>28</v>
      </c>
      <c r="K2009" s="1" t="s">
        <v>3650</v>
      </c>
      <c r="L2009" s="1" t="s">
        <v>3650</v>
      </c>
      <c r="M2009" s="1" t="s">
        <v>3703</v>
      </c>
      <c r="N2009" s="1" t="s">
        <v>32</v>
      </c>
      <c r="R2009" s="1" t="s">
        <v>49</v>
      </c>
      <c r="S2009" s="1" t="s">
        <v>3650</v>
      </c>
      <c r="T2009" s="1" t="s">
        <v>1368</v>
      </c>
      <c r="U2009" s="1" t="s">
        <v>3322</v>
      </c>
      <c r="V2009" s="1" t="s">
        <v>39</v>
      </c>
    </row>
    <row r="2010" spans="1:22" x14ac:dyDescent="0.2">
      <c r="A2010" s="7">
        <v>1000</v>
      </c>
      <c r="B2010" s="1" t="s">
        <v>20</v>
      </c>
      <c r="C2010" s="1" t="s">
        <v>1362</v>
      </c>
      <c r="D2010" s="1" t="s">
        <v>2737</v>
      </c>
      <c r="E2010" s="1" t="s">
        <v>1363</v>
      </c>
      <c r="F2010" s="1" t="s">
        <v>3288</v>
      </c>
      <c r="G2010" s="1" t="s">
        <v>25</v>
      </c>
      <c r="I2010" s="1" t="s">
        <v>3704</v>
      </c>
      <c r="J2010" s="1" t="s">
        <v>28</v>
      </c>
      <c r="K2010" s="1" t="s">
        <v>3705</v>
      </c>
      <c r="L2010" s="1" t="s">
        <v>3705</v>
      </c>
      <c r="M2010" s="1" t="s">
        <v>3706</v>
      </c>
      <c r="N2010" s="1" t="s">
        <v>46</v>
      </c>
      <c r="R2010" s="1" t="s">
        <v>193</v>
      </c>
      <c r="S2010" s="1" t="s">
        <v>3705</v>
      </c>
      <c r="T2010" s="1" t="s">
        <v>1368</v>
      </c>
      <c r="U2010" s="1" t="s">
        <v>3322</v>
      </c>
      <c r="V2010" s="1" t="s">
        <v>39</v>
      </c>
    </row>
    <row r="2011" spans="1:22" x14ac:dyDescent="0.2">
      <c r="A2011" s="7">
        <v>2500</v>
      </c>
      <c r="B2011" s="1" t="s">
        <v>20</v>
      </c>
      <c r="C2011" s="1" t="s">
        <v>1362</v>
      </c>
      <c r="D2011" s="1" t="s">
        <v>3460</v>
      </c>
      <c r="E2011" s="1" t="s">
        <v>1363</v>
      </c>
      <c r="F2011" s="1" t="s">
        <v>3288</v>
      </c>
      <c r="G2011" s="1" t="s">
        <v>25</v>
      </c>
      <c r="I2011" s="1" t="s">
        <v>3707</v>
      </c>
      <c r="J2011" s="1" t="s">
        <v>28</v>
      </c>
      <c r="K2011" s="1" t="s">
        <v>3705</v>
      </c>
      <c r="L2011" s="1" t="s">
        <v>3705</v>
      </c>
      <c r="M2011" s="1" t="s">
        <v>3708</v>
      </c>
      <c r="N2011" s="1" t="s">
        <v>46</v>
      </c>
      <c r="R2011" s="1" t="s">
        <v>193</v>
      </c>
      <c r="S2011" s="1" t="s">
        <v>3705</v>
      </c>
      <c r="T2011" s="1" t="s">
        <v>1368</v>
      </c>
      <c r="U2011" s="1" t="s">
        <v>3322</v>
      </c>
      <c r="V2011" s="1" t="s">
        <v>39</v>
      </c>
    </row>
    <row r="2012" spans="1:22" x14ac:dyDescent="0.2">
      <c r="A2012" s="7">
        <v>1000</v>
      </c>
      <c r="B2012" s="1" t="s">
        <v>20</v>
      </c>
      <c r="C2012" s="1" t="s">
        <v>1362</v>
      </c>
      <c r="D2012" s="1" t="s">
        <v>2737</v>
      </c>
      <c r="E2012" s="1" t="s">
        <v>1363</v>
      </c>
      <c r="F2012" s="1" t="s">
        <v>3288</v>
      </c>
      <c r="G2012" s="1" t="s">
        <v>25</v>
      </c>
      <c r="I2012" s="1" t="s">
        <v>3709</v>
      </c>
      <c r="J2012" s="1" t="s">
        <v>28</v>
      </c>
      <c r="K2012" s="1" t="s">
        <v>3705</v>
      </c>
      <c r="L2012" s="1" t="s">
        <v>3705</v>
      </c>
      <c r="M2012" s="1" t="s">
        <v>3710</v>
      </c>
      <c r="N2012" s="1" t="s">
        <v>46</v>
      </c>
      <c r="R2012" s="1" t="s">
        <v>193</v>
      </c>
      <c r="S2012" s="1" t="s">
        <v>3705</v>
      </c>
      <c r="T2012" s="1" t="s">
        <v>1368</v>
      </c>
      <c r="U2012" s="1" t="s">
        <v>3322</v>
      </c>
      <c r="V2012" s="1" t="s">
        <v>39</v>
      </c>
    </row>
    <row r="2013" spans="1:22" x14ac:dyDescent="0.2">
      <c r="A2013" s="7">
        <v>2500</v>
      </c>
      <c r="B2013" s="1" t="s">
        <v>20</v>
      </c>
      <c r="C2013" s="1" t="s">
        <v>1362</v>
      </c>
      <c r="D2013" s="1" t="s">
        <v>3460</v>
      </c>
      <c r="E2013" s="1" t="s">
        <v>1363</v>
      </c>
      <c r="F2013" s="1" t="s">
        <v>3288</v>
      </c>
      <c r="G2013" s="1" t="s">
        <v>25</v>
      </c>
      <c r="I2013" s="1" t="s">
        <v>3711</v>
      </c>
      <c r="J2013" s="1" t="s">
        <v>28</v>
      </c>
      <c r="K2013" s="1" t="s">
        <v>3705</v>
      </c>
      <c r="L2013" s="1" t="s">
        <v>3705</v>
      </c>
      <c r="M2013" s="1" t="s">
        <v>3712</v>
      </c>
      <c r="N2013" s="1" t="s">
        <v>46</v>
      </c>
      <c r="R2013" s="1" t="s">
        <v>193</v>
      </c>
      <c r="S2013" s="1" t="s">
        <v>3705</v>
      </c>
      <c r="T2013" s="1" t="s">
        <v>1368</v>
      </c>
      <c r="U2013" s="1" t="s">
        <v>3322</v>
      </c>
      <c r="V2013" s="1" t="s">
        <v>39</v>
      </c>
    </row>
    <row r="2014" spans="1:22" x14ac:dyDescent="0.2">
      <c r="A2014" s="7">
        <v>1250</v>
      </c>
      <c r="B2014" s="1" t="s">
        <v>20</v>
      </c>
      <c r="C2014" s="1" t="s">
        <v>1362</v>
      </c>
      <c r="D2014" s="1" t="s">
        <v>3713</v>
      </c>
      <c r="E2014" s="1" t="s">
        <v>1363</v>
      </c>
      <c r="F2014" s="1" t="s">
        <v>3288</v>
      </c>
      <c r="G2014" s="1" t="s">
        <v>25</v>
      </c>
      <c r="I2014" s="1" t="s">
        <v>3714</v>
      </c>
      <c r="J2014" s="1" t="s">
        <v>28</v>
      </c>
      <c r="K2014" s="1" t="s">
        <v>3705</v>
      </c>
      <c r="L2014" s="1" t="s">
        <v>3705</v>
      </c>
      <c r="M2014" s="1" t="s">
        <v>3715</v>
      </c>
      <c r="N2014" s="1" t="s">
        <v>46</v>
      </c>
      <c r="R2014" s="1" t="s">
        <v>193</v>
      </c>
      <c r="S2014" s="1" t="s">
        <v>3705</v>
      </c>
      <c r="T2014" s="1" t="s">
        <v>1368</v>
      </c>
      <c r="U2014" s="1" t="s">
        <v>3322</v>
      </c>
      <c r="V2014" s="1" t="s">
        <v>39</v>
      </c>
    </row>
    <row r="2015" spans="1:22" x14ac:dyDescent="0.2">
      <c r="A2015" s="7">
        <v>1000</v>
      </c>
      <c r="B2015" s="1" t="s">
        <v>20</v>
      </c>
      <c r="C2015" s="1" t="s">
        <v>1362</v>
      </c>
      <c r="D2015" s="1" t="s">
        <v>2737</v>
      </c>
      <c r="E2015" s="1" t="s">
        <v>1363</v>
      </c>
      <c r="F2015" s="1" t="s">
        <v>3288</v>
      </c>
      <c r="G2015" s="1" t="s">
        <v>25</v>
      </c>
      <c r="I2015" s="1" t="s">
        <v>3716</v>
      </c>
      <c r="J2015" s="1" t="s">
        <v>28</v>
      </c>
      <c r="K2015" s="1" t="s">
        <v>3705</v>
      </c>
      <c r="L2015" s="1" t="s">
        <v>3705</v>
      </c>
      <c r="M2015" s="1" t="s">
        <v>3717</v>
      </c>
      <c r="N2015" s="1" t="s">
        <v>46</v>
      </c>
      <c r="R2015" s="1" t="s">
        <v>193</v>
      </c>
      <c r="S2015" s="1" t="s">
        <v>3705</v>
      </c>
      <c r="T2015" s="1" t="s">
        <v>1368</v>
      </c>
      <c r="U2015" s="1" t="s">
        <v>3322</v>
      </c>
      <c r="V2015" s="1" t="s">
        <v>39</v>
      </c>
    </row>
    <row r="2016" spans="1:22" x14ac:dyDescent="0.2">
      <c r="A2016" s="7">
        <v>2500</v>
      </c>
      <c r="B2016" s="1" t="s">
        <v>20</v>
      </c>
      <c r="C2016" s="1" t="s">
        <v>1362</v>
      </c>
      <c r="D2016" s="1" t="s">
        <v>3460</v>
      </c>
      <c r="E2016" s="1" t="s">
        <v>1363</v>
      </c>
      <c r="F2016" s="1" t="s">
        <v>3288</v>
      </c>
      <c r="G2016" s="1" t="s">
        <v>25</v>
      </c>
      <c r="I2016" s="1" t="s">
        <v>3718</v>
      </c>
      <c r="J2016" s="1" t="s">
        <v>28</v>
      </c>
      <c r="K2016" s="1" t="s">
        <v>3705</v>
      </c>
      <c r="L2016" s="1" t="s">
        <v>3705</v>
      </c>
      <c r="M2016" s="1" t="s">
        <v>3719</v>
      </c>
      <c r="N2016" s="1" t="s">
        <v>46</v>
      </c>
      <c r="R2016" s="1" t="s">
        <v>193</v>
      </c>
      <c r="S2016" s="1" t="s">
        <v>3705</v>
      </c>
      <c r="T2016" s="1" t="s">
        <v>1368</v>
      </c>
      <c r="U2016" s="1" t="s">
        <v>3322</v>
      </c>
      <c r="V2016" s="1" t="s">
        <v>39</v>
      </c>
    </row>
    <row r="2017" spans="1:22" x14ac:dyDescent="0.2">
      <c r="A2017" s="7">
        <v>500</v>
      </c>
      <c r="B2017" s="1" t="s">
        <v>20</v>
      </c>
      <c r="D2017" s="1" t="s">
        <v>120</v>
      </c>
      <c r="G2017" s="1" t="s">
        <v>140</v>
      </c>
      <c r="I2017" s="1" t="s">
        <v>3720</v>
      </c>
      <c r="J2017" s="1" t="s">
        <v>28</v>
      </c>
      <c r="K2017" s="1" t="s">
        <v>3721</v>
      </c>
      <c r="L2017" s="1" t="s">
        <v>3527</v>
      </c>
      <c r="M2017" s="1" t="s">
        <v>3722</v>
      </c>
      <c r="N2017" s="1" t="s">
        <v>46</v>
      </c>
      <c r="O2017" s="1" t="s">
        <v>143</v>
      </c>
      <c r="P2017" s="1" t="s">
        <v>168</v>
      </c>
      <c r="R2017" s="1" t="s">
        <v>193</v>
      </c>
      <c r="S2017" s="1" t="s">
        <v>3721</v>
      </c>
      <c r="T2017" s="1" t="s">
        <v>1470</v>
      </c>
      <c r="U2017" s="1" t="s">
        <v>1471</v>
      </c>
      <c r="V2017" s="1" t="s">
        <v>39</v>
      </c>
    </row>
    <row r="2018" spans="1:22" x14ac:dyDescent="0.2">
      <c r="A2018" s="7">
        <v>500</v>
      </c>
      <c r="B2018" s="1" t="s">
        <v>20</v>
      </c>
      <c r="C2018" s="1" t="s">
        <v>1362</v>
      </c>
      <c r="D2018" s="1" t="s">
        <v>2820</v>
      </c>
      <c r="E2018" s="1" t="s">
        <v>1363</v>
      </c>
      <c r="F2018" s="1" t="s">
        <v>3479</v>
      </c>
      <c r="G2018" s="1" t="s">
        <v>25</v>
      </c>
      <c r="I2018" s="1" t="s">
        <v>3723</v>
      </c>
      <c r="J2018" s="1" t="s">
        <v>28</v>
      </c>
      <c r="K2018" s="1" t="s">
        <v>3721</v>
      </c>
      <c r="L2018" s="1" t="s">
        <v>3721</v>
      </c>
      <c r="M2018" s="1" t="s">
        <v>3724</v>
      </c>
      <c r="N2018" s="1" t="s">
        <v>46</v>
      </c>
      <c r="R2018" s="1" t="s">
        <v>193</v>
      </c>
      <c r="S2018" s="1" t="s">
        <v>3721</v>
      </c>
      <c r="T2018" s="1" t="s">
        <v>1368</v>
      </c>
      <c r="U2018" s="1" t="s">
        <v>3322</v>
      </c>
      <c r="V2018" s="1" t="s">
        <v>39</v>
      </c>
    </row>
    <row r="2019" spans="1:22" x14ac:dyDescent="0.2">
      <c r="A2019" s="7">
        <v>10000</v>
      </c>
      <c r="B2019" s="1" t="s">
        <v>20</v>
      </c>
      <c r="C2019" s="1" t="s">
        <v>1362</v>
      </c>
      <c r="D2019" s="1" t="s">
        <v>115</v>
      </c>
      <c r="E2019" s="1" t="s">
        <v>1363</v>
      </c>
      <c r="F2019" s="1" t="s">
        <v>3479</v>
      </c>
      <c r="G2019" s="1" t="s">
        <v>25</v>
      </c>
      <c r="I2019" s="1" t="s">
        <v>3725</v>
      </c>
      <c r="J2019" s="1" t="s">
        <v>28</v>
      </c>
      <c r="K2019" s="1" t="s">
        <v>3721</v>
      </c>
      <c r="L2019" s="1" t="s">
        <v>3721</v>
      </c>
      <c r="M2019" s="1" t="s">
        <v>3726</v>
      </c>
      <c r="N2019" s="1" t="s">
        <v>32</v>
      </c>
      <c r="R2019" s="1" t="s">
        <v>81</v>
      </c>
      <c r="S2019" s="1" t="s">
        <v>3721</v>
      </c>
      <c r="T2019" s="1" t="s">
        <v>1368</v>
      </c>
      <c r="U2019" s="1" t="s">
        <v>3322</v>
      </c>
      <c r="V2019" s="1" t="s">
        <v>39</v>
      </c>
    </row>
    <row r="2020" spans="1:22" x14ac:dyDescent="0.2">
      <c r="A2020" s="7">
        <v>1010</v>
      </c>
      <c r="B2020" s="1" t="s">
        <v>20</v>
      </c>
      <c r="C2020" s="1" t="s">
        <v>1362</v>
      </c>
      <c r="D2020" s="1" t="s">
        <v>2538</v>
      </c>
      <c r="E2020" s="1" t="s">
        <v>1363</v>
      </c>
      <c r="F2020" s="1" t="s">
        <v>3479</v>
      </c>
      <c r="G2020" s="1" t="s">
        <v>25</v>
      </c>
      <c r="I2020" s="1" t="s">
        <v>3727</v>
      </c>
      <c r="J2020" s="1" t="s">
        <v>28</v>
      </c>
      <c r="K2020" s="1" t="s">
        <v>3721</v>
      </c>
      <c r="L2020" s="1" t="s">
        <v>3721</v>
      </c>
      <c r="M2020" s="1" t="s">
        <v>3728</v>
      </c>
      <c r="N2020" s="1" t="s">
        <v>46</v>
      </c>
      <c r="R2020" s="1" t="s">
        <v>193</v>
      </c>
      <c r="S2020" s="1" t="s">
        <v>3721</v>
      </c>
      <c r="T2020" s="1" t="s">
        <v>1368</v>
      </c>
      <c r="U2020" s="1" t="s">
        <v>3322</v>
      </c>
      <c r="V2020" s="1" t="s">
        <v>39</v>
      </c>
    </row>
    <row r="2021" spans="1:22" x14ac:dyDescent="0.2">
      <c r="A2021" s="7">
        <v>500</v>
      </c>
      <c r="B2021" s="1" t="s">
        <v>42</v>
      </c>
      <c r="C2021" s="1" t="s">
        <v>1362</v>
      </c>
      <c r="D2021" s="1" t="s">
        <v>2820</v>
      </c>
      <c r="E2021" s="1" t="s">
        <v>1363</v>
      </c>
      <c r="F2021" s="1" t="s">
        <v>3479</v>
      </c>
      <c r="G2021" s="1" t="s">
        <v>25</v>
      </c>
      <c r="I2021" s="1" t="s">
        <v>3729</v>
      </c>
      <c r="J2021" s="1" t="s">
        <v>28</v>
      </c>
      <c r="K2021" s="1" t="s">
        <v>3721</v>
      </c>
      <c r="L2021" s="1" t="s">
        <v>3721</v>
      </c>
      <c r="M2021" s="1" t="s">
        <v>3730</v>
      </c>
      <c r="N2021" s="1" t="s">
        <v>46</v>
      </c>
      <c r="R2021" s="1" t="s">
        <v>193</v>
      </c>
      <c r="S2021" s="1" t="s">
        <v>3721</v>
      </c>
      <c r="T2021" s="1" t="s">
        <v>1368</v>
      </c>
      <c r="U2021" s="1" t="s">
        <v>3322</v>
      </c>
      <c r="V2021" s="1" t="s">
        <v>39</v>
      </c>
    </row>
    <row r="2022" spans="1:22" x14ac:dyDescent="0.2">
      <c r="A2022" s="7">
        <v>2020</v>
      </c>
      <c r="B2022" s="1" t="s">
        <v>20</v>
      </c>
      <c r="C2022" s="1" t="s">
        <v>1362</v>
      </c>
      <c r="D2022" s="1" t="s">
        <v>3731</v>
      </c>
      <c r="E2022" s="1" t="s">
        <v>1363</v>
      </c>
      <c r="F2022" s="1" t="s">
        <v>3479</v>
      </c>
      <c r="G2022" s="1" t="s">
        <v>25</v>
      </c>
      <c r="I2022" s="1" t="s">
        <v>3732</v>
      </c>
      <c r="J2022" s="1" t="s">
        <v>28</v>
      </c>
      <c r="K2022" s="1" t="s">
        <v>3721</v>
      </c>
      <c r="L2022" s="1" t="s">
        <v>3721</v>
      </c>
      <c r="M2022" s="1" t="s">
        <v>3733</v>
      </c>
      <c r="N2022" s="1" t="s">
        <v>46</v>
      </c>
      <c r="R2022" s="1" t="s">
        <v>193</v>
      </c>
      <c r="S2022" s="1" t="s">
        <v>3721</v>
      </c>
      <c r="T2022" s="1" t="s">
        <v>1368</v>
      </c>
      <c r="U2022" s="1" t="s">
        <v>3322</v>
      </c>
      <c r="V2022" s="1" t="s">
        <v>39</v>
      </c>
    </row>
    <row r="2023" spans="1:22" x14ac:dyDescent="0.2">
      <c r="A2023" s="7">
        <v>250</v>
      </c>
      <c r="B2023" s="1" t="s">
        <v>20</v>
      </c>
      <c r="C2023" s="1" t="s">
        <v>1362</v>
      </c>
      <c r="D2023" s="1" t="s">
        <v>3238</v>
      </c>
      <c r="E2023" s="1" t="s">
        <v>1363</v>
      </c>
      <c r="F2023" s="1" t="s">
        <v>3479</v>
      </c>
      <c r="G2023" s="1" t="s">
        <v>25</v>
      </c>
      <c r="I2023" s="1" t="s">
        <v>3734</v>
      </c>
      <c r="J2023" s="1" t="s">
        <v>28</v>
      </c>
      <c r="K2023" s="1" t="s">
        <v>3721</v>
      </c>
      <c r="L2023" s="1" t="s">
        <v>3721</v>
      </c>
      <c r="M2023" s="1" t="s">
        <v>3735</v>
      </c>
      <c r="N2023" s="1" t="s">
        <v>46</v>
      </c>
      <c r="R2023" s="1" t="s">
        <v>193</v>
      </c>
      <c r="S2023" s="1" t="s">
        <v>3721</v>
      </c>
      <c r="T2023" s="1" t="s">
        <v>1368</v>
      </c>
      <c r="U2023" s="1" t="s">
        <v>3322</v>
      </c>
      <c r="V2023" s="1" t="s">
        <v>39</v>
      </c>
    </row>
    <row r="2024" spans="1:22" x14ac:dyDescent="0.2">
      <c r="A2024" s="7">
        <v>505</v>
      </c>
      <c r="B2024" s="1" t="s">
        <v>20</v>
      </c>
      <c r="C2024" s="1" t="s">
        <v>1362</v>
      </c>
      <c r="D2024" s="1" t="s">
        <v>3736</v>
      </c>
      <c r="E2024" s="1" t="s">
        <v>1363</v>
      </c>
      <c r="F2024" s="1" t="s">
        <v>3479</v>
      </c>
      <c r="G2024" s="1" t="s">
        <v>25</v>
      </c>
      <c r="I2024" s="1" t="s">
        <v>3737</v>
      </c>
      <c r="J2024" s="1" t="s">
        <v>28</v>
      </c>
      <c r="K2024" s="1" t="s">
        <v>3721</v>
      </c>
      <c r="L2024" s="1" t="s">
        <v>3721</v>
      </c>
      <c r="M2024" s="1" t="s">
        <v>3738</v>
      </c>
      <c r="N2024" s="1" t="s">
        <v>46</v>
      </c>
      <c r="R2024" s="1" t="s">
        <v>193</v>
      </c>
      <c r="S2024" s="1" t="s">
        <v>3721</v>
      </c>
      <c r="T2024" s="1" t="s">
        <v>1368</v>
      </c>
      <c r="U2024" s="1" t="s">
        <v>3322</v>
      </c>
      <c r="V2024" s="1" t="s">
        <v>39</v>
      </c>
    </row>
    <row r="2025" spans="1:22" x14ac:dyDescent="0.2">
      <c r="A2025" s="7">
        <v>2500</v>
      </c>
      <c r="B2025" s="1" t="s">
        <v>20</v>
      </c>
      <c r="C2025" s="1" t="s">
        <v>1362</v>
      </c>
      <c r="D2025" s="1" t="s">
        <v>3460</v>
      </c>
      <c r="E2025" s="1" t="s">
        <v>1363</v>
      </c>
      <c r="F2025" s="1" t="s">
        <v>3479</v>
      </c>
      <c r="G2025" s="1" t="s">
        <v>25</v>
      </c>
      <c r="I2025" s="1" t="s">
        <v>3739</v>
      </c>
      <c r="J2025" s="1" t="s">
        <v>28</v>
      </c>
      <c r="K2025" s="1" t="s">
        <v>3721</v>
      </c>
      <c r="L2025" s="1" t="s">
        <v>3721</v>
      </c>
      <c r="M2025" s="1" t="s">
        <v>3740</v>
      </c>
      <c r="N2025" s="1" t="s">
        <v>46</v>
      </c>
      <c r="R2025" s="1" t="s">
        <v>193</v>
      </c>
      <c r="S2025" s="1" t="s">
        <v>3721</v>
      </c>
      <c r="T2025" s="1" t="s">
        <v>1368</v>
      </c>
      <c r="U2025" s="1" t="s">
        <v>3322</v>
      </c>
      <c r="V2025" s="1" t="s">
        <v>39</v>
      </c>
    </row>
    <row r="2026" spans="1:22" x14ac:dyDescent="0.2">
      <c r="A2026" s="7">
        <v>2505</v>
      </c>
      <c r="B2026" s="1" t="s">
        <v>20</v>
      </c>
      <c r="C2026" s="1" t="s">
        <v>1362</v>
      </c>
      <c r="D2026" s="1" t="s">
        <v>3741</v>
      </c>
      <c r="E2026" s="1" t="s">
        <v>1363</v>
      </c>
      <c r="F2026" s="1" t="s">
        <v>3479</v>
      </c>
      <c r="G2026" s="1" t="s">
        <v>25</v>
      </c>
      <c r="I2026" s="1" t="s">
        <v>3742</v>
      </c>
      <c r="J2026" s="1" t="s">
        <v>28</v>
      </c>
      <c r="K2026" s="1" t="s">
        <v>3721</v>
      </c>
      <c r="L2026" s="1" t="s">
        <v>3721</v>
      </c>
      <c r="M2026" s="1" t="s">
        <v>3743</v>
      </c>
      <c r="N2026" s="1" t="s">
        <v>46</v>
      </c>
      <c r="R2026" s="1" t="s">
        <v>193</v>
      </c>
      <c r="S2026" s="1" t="s">
        <v>3721</v>
      </c>
      <c r="T2026" s="1" t="s">
        <v>1368</v>
      </c>
      <c r="U2026" s="1" t="s">
        <v>3322</v>
      </c>
      <c r="V2026" s="1" t="s">
        <v>39</v>
      </c>
    </row>
    <row r="2027" spans="1:22" x14ac:dyDescent="0.2">
      <c r="A2027" s="7">
        <v>1000</v>
      </c>
      <c r="B2027" s="1" t="s">
        <v>20</v>
      </c>
      <c r="C2027" s="1" t="s">
        <v>1362</v>
      </c>
      <c r="D2027" s="1" t="s">
        <v>2737</v>
      </c>
      <c r="E2027" s="1" t="s">
        <v>1363</v>
      </c>
      <c r="F2027" s="1" t="s">
        <v>3479</v>
      </c>
      <c r="G2027" s="1" t="s">
        <v>25</v>
      </c>
      <c r="I2027" s="1" t="s">
        <v>3744</v>
      </c>
      <c r="J2027" s="1" t="s">
        <v>28</v>
      </c>
      <c r="K2027" s="1" t="s">
        <v>3721</v>
      </c>
      <c r="L2027" s="1" t="s">
        <v>3721</v>
      </c>
      <c r="M2027" s="1" t="s">
        <v>3745</v>
      </c>
      <c r="N2027" s="1" t="s">
        <v>46</v>
      </c>
      <c r="R2027" s="1" t="s">
        <v>193</v>
      </c>
      <c r="S2027" s="1" t="s">
        <v>3721</v>
      </c>
      <c r="T2027" s="1" t="s">
        <v>1368</v>
      </c>
      <c r="U2027" s="1" t="s">
        <v>3322</v>
      </c>
      <c r="V2027" s="1" t="s">
        <v>39</v>
      </c>
    </row>
    <row r="2028" spans="1:22" x14ac:dyDescent="0.2">
      <c r="A2028" s="7">
        <v>2500</v>
      </c>
      <c r="B2028" s="1" t="s">
        <v>20</v>
      </c>
      <c r="C2028" s="1" t="s">
        <v>1362</v>
      </c>
      <c r="D2028" s="1" t="s">
        <v>3460</v>
      </c>
      <c r="E2028" s="1" t="s">
        <v>1363</v>
      </c>
      <c r="F2028" s="1" t="s">
        <v>3479</v>
      </c>
      <c r="G2028" s="1" t="s">
        <v>25</v>
      </c>
      <c r="I2028" s="1" t="s">
        <v>3746</v>
      </c>
      <c r="J2028" s="1" t="s">
        <v>28</v>
      </c>
      <c r="K2028" s="1" t="s">
        <v>3721</v>
      </c>
      <c r="L2028" s="1" t="s">
        <v>3721</v>
      </c>
      <c r="M2028" s="1" t="s">
        <v>3747</v>
      </c>
      <c r="N2028" s="1" t="s">
        <v>46</v>
      </c>
      <c r="R2028" s="1" t="s">
        <v>193</v>
      </c>
      <c r="S2028" s="1" t="s">
        <v>3721</v>
      </c>
      <c r="T2028" s="1" t="s">
        <v>1368</v>
      </c>
      <c r="U2028" s="1" t="s">
        <v>3322</v>
      </c>
      <c r="V2028" s="1" t="s">
        <v>39</v>
      </c>
    </row>
    <row r="2029" spans="1:22" x14ac:dyDescent="0.2">
      <c r="A2029" s="7">
        <v>2500</v>
      </c>
      <c r="B2029" s="1" t="s">
        <v>20</v>
      </c>
      <c r="C2029" s="1" t="s">
        <v>1362</v>
      </c>
      <c r="D2029" s="1" t="s">
        <v>3460</v>
      </c>
      <c r="E2029" s="1" t="s">
        <v>1363</v>
      </c>
      <c r="F2029" s="1" t="s">
        <v>3479</v>
      </c>
      <c r="G2029" s="1" t="s">
        <v>25</v>
      </c>
      <c r="I2029" s="1" t="s">
        <v>3748</v>
      </c>
      <c r="J2029" s="1" t="s">
        <v>28</v>
      </c>
      <c r="K2029" s="1" t="s">
        <v>3721</v>
      </c>
      <c r="L2029" s="1" t="s">
        <v>3721</v>
      </c>
      <c r="M2029" s="1" t="s">
        <v>3749</v>
      </c>
      <c r="N2029" s="1" t="s">
        <v>46</v>
      </c>
      <c r="R2029" s="1" t="s">
        <v>193</v>
      </c>
      <c r="S2029" s="1" t="s">
        <v>3721</v>
      </c>
      <c r="T2029" s="1" t="s">
        <v>1368</v>
      </c>
      <c r="U2029" s="1" t="s">
        <v>3322</v>
      </c>
      <c r="V2029" s="1" t="s">
        <v>39</v>
      </c>
    </row>
    <row r="2030" spans="1:22" x14ac:dyDescent="0.2">
      <c r="A2030" s="7">
        <v>100</v>
      </c>
      <c r="B2030" s="1" t="s">
        <v>20</v>
      </c>
      <c r="C2030" s="1" t="s">
        <v>1362</v>
      </c>
      <c r="D2030" s="1" t="s">
        <v>43</v>
      </c>
      <c r="E2030" s="1" t="s">
        <v>1363</v>
      </c>
      <c r="F2030" s="1" t="s">
        <v>3318</v>
      </c>
      <c r="G2030" s="1" t="s">
        <v>25</v>
      </c>
      <c r="I2030" s="1" t="s">
        <v>3750</v>
      </c>
      <c r="J2030" s="1" t="s">
        <v>28</v>
      </c>
      <c r="K2030" s="1" t="s">
        <v>3751</v>
      </c>
      <c r="L2030" s="1" t="s">
        <v>3751</v>
      </c>
      <c r="M2030" s="1" t="s">
        <v>3752</v>
      </c>
      <c r="N2030" s="1" t="s">
        <v>32</v>
      </c>
      <c r="R2030" s="1" t="s">
        <v>36</v>
      </c>
      <c r="S2030" s="1" t="s">
        <v>3751</v>
      </c>
      <c r="T2030" s="1" t="s">
        <v>1368</v>
      </c>
      <c r="U2030" s="1" t="s">
        <v>3322</v>
      </c>
      <c r="V2030" s="1" t="s">
        <v>39</v>
      </c>
    </row>
    <row r="2031" spans="1:22" x14ac:dyDescent="0.2">
      <c r="A2031" s="7">
        <v>100</v>
      </c>
      <c r="B2031" s="1" t="s">
        <v>20</v>
      </c>
      <c r="C2031" s="1" t="s">
        <v>1362</v>
      </c>
      <c r="D2031" s="1" t="s">
        <v>43</v>
      </c>
      <c r="E2031" s="1" t="s">
        <v>1363</v>
      </c>
      <c r="F2031" s="1" t="s">
        <v>3318</v>
      </c>
      <c r="G2031" s="1" t="s">
        <v>25</v>
      </c>
      <c r="I2031" s="1" t="s">
        <v>3753</v>
      </c>
      <c r="J2031" s="1" t="s">
        <v>28</v>
      </c>
      <c r="K2031" s="1" t="s">
        <v>3751</v>
      </c>
      <c r="L2031" s="1" t="s">
        <v>3751</v>
      </c>
      <c r="M2031" s="1" t="s">
        <v>3754</v>
      </c>
      <c r="N2031" s="1" t="s">
        <v>32</v>
      </c>
      <c r="R2031" s="1" t="s">
        <v>81</v>
      </c>
      <c r="S2031" s="1" t="s">
        <v>3751</v>
      </c>
      <c r="T2031" s="1" t="s">
        <v>1368</v>
      </c>
      <c r="U2031" s="1" t="s">
        <v>3322</v>
      </c>
      <c r="V2031" s="1" t="s">
        <v>39</v>
      </c>
    </row>
    <row r="2032" spans="1:22" x14ac:dyDescent="0.2">
      <c r="A2032" s="7">
        <v>2500</v>
      </c>
      <c r="B2032" s="1" t="s">
        <v>20</v>
      </c>
      <c r="C2032" s="1" t="s">
        <v>1362</v>
      </c>
      <c r="D2032" s="1" t="s">
        <v>3460</v>
      </c>
      <c r="E2032" s="1" t="s">
        <v>1363</v>
      </c>
      <c r="F2032" s="1" t="s">
        <v>3318</v>
      </c>
      <c r="G2032" s="1" t="s">
        <v>25</v>
      </c>
      <c r="I2032" s="1" t="s">
        <v>3755</v>
      </c>
      <c r="J2032" s="1" t="s">
        <v>28</v>
      </c>
      <c r="K2032" s="1" t="s">
        <v>3751</v>
      </c>
      <c r="L2032" s="1" t="s">
        <v>3751</v>
      </c>
      <c r="M2032" s="1" t="s">
        <v>3756</v>
      </c>
      <c r="N2032" s="1" t="s">
        <v>46</v>
      </c>
      <c r="R2032" s="1" t="s">
        <v>193</v>
      </c>
      <c r="S2032" s="1" t="s">
        <v>3751</v>
      </c>
      <c r="T2032" s="1" t="s">
        <v>1368</v>
      </c>
      <c r="U2032" s="1" t="s">
        <v>3322</v>
      </c>
      <c r="V2032" s="1" t="s">
        <v>39</v>
      </c>
    </row>
    <row r="2033" spans="1:22" x14ac:dyDescent="0.2">
      <c r="A2033" s="7">
        <v>100</v>
      </c>
      <c r="B2033" s="1" t="s">
        <v>20</v>
      </c>
      <c r="C2033" s="1" t="s">
        <v>1362</v>
      </c>
      <c r="D2033" s="1" t="s">
        <v>43</v>
      </c>
      <c r="E2033" s="1" t="s">
        <v>1363</v>
      </c>
      <c r="F2033" s="1" t="s">
        <v>3318</v>
      </c>
      <c r="G2033" s="1" t="s">
        <v>25</v>
      </c>
      <c r="I2033" s="1" t="s">
        <v>3757</v>
      </c>
      <c r="J2033" s="1" t="s">
        <v>28</v>
      </c>
      <c r="K2033" s="1" t="s">
        <v>3751</v>
      </c>
      <c r="L2033" s="1" t="s">
        <v>3751</v>
      </c>
      <c r="M2033" s="1" t="s">
        <v>3758</v>
      </c>
      <c r="N2033" s="1" t="s">
        <v>32</v>
      </c>
      <c r="R2033" s="1" t="s">
        <v>81</v>
      </c>
      <c r="S2033" s="1" t="s">
        <v>3751</v>
      </c>
      <c r="T2033" s="1" t="s">
        <v>1368</v>
      </c>
      <c r="U2033" s="1" t="s">
        <v>3322</v>
      </c>
      <c r="V2033" s="1" t="s">
        <v>39</v>
      </c>
    </row>
    <row r="2034" spans="1:22" x14ac:dyDescent="0.2">
      <c r="A2034" s="7">
        <v>100</v>
      </c>
      <c r="B2034" s="1" t="s">
        <v>20</v>
      </c>
      <c r="C2034" s="1" t="s">
        <v>1362</v>
      </c>
      <c r="D2034" s="1" t="s">
        <v>43</v>
      </c>
      <c r="E2034" s="1" t="s">
        <v>1363</v>
      </c>
      <c r="F2034" s="1" t="s">
        <v>3318</v>
      </c>
      <c r="G2034" s="1" t="s">
        <v>25</v>
      </c>
      <c r="I2034" s="1" t="s">
        <v>3759</v>
      </c>
      <c r="J2034" s="1" t="s">
        <v>28</v>
      </c>
      <c r="K2034" s="1" t="s">
        <v>3751</v>
      </c>
      <c r="L2034" s="1" t="s">
        <v>3751</v>
      </c>
      <c r="M2034" s="1" t="s">
        <v>3760</v>
      </c>
      <c r="N2034" s="1" t="s">
        <v>32</v>
      </c>
      <c r="R2034" s="1" t="s">
        <v>49</v>
      </c>
      <c r="S2034" s="1" t="s">
        <v>3751</v>
      </c>
      <c r="T2034" s="1" t="s">
        <v>1368</v>
      </c>
      <c r="U2034" s="1" t="s">
        <v>3322</v>
      </c>
      <c r="V2034" s="1" t="s">
        <v>39</v>
      </c>
    </row>
    <row r="2035" spans="1:22" x14ac:dyDescent="0.2">
      <c r="A2035" s="7">
        <v>100</v>
      </c>
      <c r="B2035" s="1" t="s">
        <v>20</v>
      </c>
      <c r="C2035" s="1" t="s">
        <v>1362</v>
      </c>
      <c r="D2035" s="1" t="s">
        <v>43</v>
      </c>
      <c r="E2035" s="1" t="s">
        <v>1363</v>
      </c>
      <c r="F2035" s="1" t="s">
        <v>3318</v>
      </c>
      <c r="G2035" s="1" t="s">
        <v>25</v>
      </c>
      <c r="I2035" s="1" t="s">
        <v>3761</v>
      </c>
      <c r="J2035" s="1" t="s">
        <v>28</v>
      </c>
      <c r="K2035" s="1" t="s">
        <v>3751</v>
      </c>
      <c r="L2035" s="1" t="s">
        <v>3751</v>
      </c>
      <c r="M2035" s="1" t="s">
        <v>3762</v>
      </c>
      <c r="N2035" s="1" t="s">
        <v>32</v>
      </c>
      <c r="R2035" s="1" t="s">
        <v>81</v>
      </c>
      <c r="S2035" s="1" t="s">
        <v>3751</v>
      </c>
      <c r="T2035" s="1" t="s">
        <v>1368</v>
      </c>
      <c r="U2035" s="1" t="s">
        <v>3322</v>
      </c>
      <c r="V2035" s="1" t="s">
        <v>3763</v>
      </c>
    </row>
    <row r="2036" spans="1:22" x14ac:dyDescent="0.2">
      <c r="A2036" s="7">
        <v>0</v>
      </c>
      <c r="B2036" s="1" t="s">
        <v>20</v>
      </c>
      <c r="D2036" s="1" t="s">
        <v>120</v>
      </c>
      <c r="G2036" s="1" t="s">
        <v>25</v>
      </c>
      <c r="I2036" s="1" t="s">
        <v>3764</v>
      </c>
      <c r="K2036" s="1" t="s">
        <v>3751</v>
      </c>
      <c r="L2036" s="1" t="s">
        <v>3751</v>
      </c>
      <c r="N2036" s="1" t="s">
        <v>32</v>
      </c>
      <c r="R2036" s="1" t="s">
        <v>81</v>
      </c>
      <c r="S2036" s="1" t="s">
        <v>3751</v>
      </c>
      <c r="V2036" s="1" t="s">
        <v>39</v>
      </c>
    </row>
    <row r="2037" spans="1:22" x14ac:dyDescent="0.2">
      <c r="A2037" s="7">
        <v>3000</v>
      </c>
      <c r="B2037" s="1" t="s">
        <v>20</v>
      </c>
      <c r="C2037" s="1" t="s">
        <v>1362</v>
      </c>
      <c r="D2037" s="1" t="s">
        <v>3432</v>
      </c>
      <c r="E2037" s="1" t="s">
        <v>1363</v>
      </c>
      <c r="F2037" s="1" t="s">
        <v>3318</v>
      </c>
      <c r="G2037" s="1" t="s">
        <v>25</v>
      </c>
      <c r="I2037" s="1" t="s">
        <v>3765</v>
      </c>
      <c r="J2037" s="1" t="s">
        <v>28</v>
      </c>
      <c r="K2037" s="1" t="s">
        <v>3751</v>
      </c>
      <c r="L2037" s="1" t="s">
        <v>3751</v>
      </c>
      <c r="M2037" s="1" t="s">
        <v>3766</v>
      </c>
      <c r="N2037" s="1" t="s">
        <v>46</v>
      </c>
      <c r="R2037" s="1" t="s">
        <v>193</v>
      </c>
      <c r="S2037" s="1" t="s">
        <v>3751</v>
      </c>
      <c r="T2037" s="1" t="s">
        <v>1368</v>
      </c>
      <c r="U2037" s="1" t="s">
        <v>3322</v>
      </c>
      <c r="V2037" s="1" t="s">
        <v>39</v>
      </c>
    </row>
    <row r="2038" spans="1:22" x14ac:dyDescent="0.2">
      <c r="A2038" s="7">
        <v>100</v>
      </c>
      <c r="B2038" s="1" t="s">
        <v>20</v>
      </c>
      <c r="C2038" s="1" t="s">
        <v>1362</v>
      </c>
      <c r="D2038" s="1" t="s">
        <v>43</v>
      </c>
      <c r="E2038" s="1" t="s">
        <v>1363</v>
      </c>
      <c r="F2038" s="1" t="s">
        <v>3318</v>
      </c>
      <c r="G2038" s="1" t="s">
        <v>25</v>
      </c>
      <c r="I2038" s="1" t="s">
        <v>3767</v>
      </c>
      <c r="J2038" s="1" t="s">
        <v>28</v>
      </c>
      <c r="K2038" s="1" t="s">
        <v>3751</v>
      </c>
      <c r="L2038" s="1" t="s">
        <v>3751</v>
      </c>
      <c r="M2038" s="1" t="s">
        <v>3768</v>
      </c>
      <c r="N2038" s="1" t="s">
        <v>32</v>
      </c>
      <c r="R2038" s="1" t="s">
        <v>1045</v>
      </c>
      <c r="S2038" s="1" t="s">
        <v>3751</v>
      </c>
      <c r="T2038" s="1" t="s">
        <v>1368</v>
      </c>
      <c r="U2038" s="1" t="s">
        <v>3322</v>
      </c>
      <c r="V2038" s="1" t="s">
        <v>3769</v>
      </c>
    </row>
    <row r="2039" spans="1:22" x14ac:dyDescent="0.2">
      <c r="A2039" s="7">
        <v>100</v>
      </c>
      <c r="B2039" s="1" t="s">
        <v>20</v>
      </c>
      <c r="C2039" s="1" t="s">
        <v>1362</v>
      </c>
      <c r="D2039" s="1" t="s">
        <v>43</v>
      </c>
      <c r="E2039" s="1" t="s">
        <v>1363</v>
      </c>
      <c r="F2039" s="1" t="s">
        <v>3318</v>
      </c>
      <c r="G2039" s="1" t="s">
        <v>25</v>
      </c>
      <c r="I2039" s="1" t="s">
        <v>3770</v>
      </c>
      <c r="J2039" s="1" t="s">
        <v>28</v>
      </c>
      <c r="K2039" s="1" t="s">
        <v>3751</v>
      </c>
      <c r="L2039" s="1" t="s">
        <v>3751</v>
      </c>
      <c r="M2039" s="1" t="s">
        <v>3771</v>
      </c>
      <c r="N2039" s="1" t="s">
        <v>32</v>
      </c>
      <c r="R2039" s="1" t="s">
        <v>1045</v>
      </c>
      <c r="S2039" s="1" t="s">
        <v>3751</v>
      </c>
      <c r="T2039" s="1" t="s">
        <v>1368</v>
      </c>
      <c r="U2039" s="1" t="s">
        <v>3322</v>
      </c>
      <c r="V2039" s="1" t="s">
        <v>39</v>
      </c>
    </row>
    <row r="2040" spans="1:22" x14ac:dyDescent="0.2">
      <c r="A2040" s="7">
        <v>0</v>
      </c>
      <c r="B2040" s="1" t="s">
        <v>20</v>
      </c>
      <c r="D2040" s="1" t="s">
        <v>120</v>
      </c>
      <c r="G2040" s="1" t="s">
        <v>25</v>
      </c>
      <c r="I2040" s="1" t="s">
        <v>3772</v>
      </c>
      <c r="K2040" s="1" t="s">
        <v>3751</v>
      </c>
      <c r="L2040" s="1" t="s">
        <v>3751</v>
      </c>
      <c r="N2040" s="1" t="s">
        <v>32</v>
      </c>
      <c r="R2040" s="1" t="s">
        <v>81</v>
      </c>
      <c r="S2040" s="1" t="s">
        <v>3751</v>
      </c>
      <c r="V2040" s="1" t="s">
        <v>39</v>
      </c>
    </row>
    <row r="2041" spans="1:22" x14ac:dyDescent="0.2">
      <c r="A2041" s="7">
        <v>100</v>
      </c>
      <c r="B2041" s="1" t="s">
        <v>20</v>
      </c>
      <c r="C2041" s="1" t="s">
        <v>1362</v>
      </c>
      <c r="D2041" s="1" t="s">
        <v>43</v>
      </c>
      <c r="E2041" s="1" t="s">
        <v>1363</v>
      </c>
      <c r="F2041" s="1" t="s">
        <v>3318</v>
      </c>
      <c r="G2041" s="1" t="s">
        <v>25</v>
      </c>
      <c r="I2041" s="1" t="s">
        <v>3773</v>
      </c>
      <c r="J2041" s="1" t="s">
        <v>28</v>
      </c>
      <c r="K2041" s="1" t="s">
        <v>3751</v>
      </c>
      <c r="L2041" s="1" t="s">
        <v>3751</v>
      </c>
      <c r="M2041" s="1" t="s">
        <v>3774</v>
      </c>
      <c r="N2041" s="1" t="s">
        <v>32</v>
      </c>
      <c r="R2041" s="1" t="s">
        <v>1045</v>
      </c>
      <c r="S2041" s="1" t="s">
        <v>3751</v>
      </c>
      <c r="T2041" s="1" t="s">
        <v>1368</v>
      </c>
      <c r="U2041" s="1" t="s">
        <v>3322</v>
      </c>
      <c r="V2041" s="1" t="s">
        <v>39</v>
      </c>
    </row>
    <row r="2042" spans="1:22" x14ac:dyDescent="0.2">
      <c r="A2042" s="7">
        <v>100</v>
      </c>
      <c r="B2042" s="1" t="s">
        <v>20</v>
      </c>
      <c r="C2042" s="1" t="s">
        <v>1362</v>
      </c>
      <c r="D2042" s="1" t="s">
        <v>43</v>
      </c>
      <c r="E2042" s="1" t="s">
        <v>1363</v>
      </c>
      <c r="F2042" s="1" t="s">
        <v>3318</v>
      </c>
      <c r="G2042" s="1" t="s">
        <v>25</v>
      </c>
      <c r="I2042" s="1" t="s">
        <v>3775</v>
      </c>
      <c r="J2042" s="1" t="s">
        <v>28</v>
      </c>
      <c r="K2042" s="1" t="s">
        <v>3751</v>
      </c>
      <c r="L2042" s="1" t="s">
        <v>3751</v>
      </c>
      <c r="M2042" s="1" t="s">
        <v>3776</v>
      </c>
      <c r="N2042" s="1" t="s">
        <v>32</v>
      </c>
      <c r="R2042" s="1" t="s">
        <v>193</v>
      </c>
      <c r="S2042" s="1" t="s">
        <v>3751</v>
      </c>
      <c r="T2042" s="1" t="s">
        <v>1368</v>
      </c>
      <c r="U2042" s="1" t="s">
        <v>3322</v>
      </c>
      <c r="V2042" s="1" t="s">
        <v>39</v>
      </c>
    </row>
    <row r="2043" spans="1:22" x14ac:dyDescent="0.2">
      <c r="A2043" s="7">
        <v>-50</v>
      </c>
      <c r="B2043" s="1" t="s">
        <v>20</v>
      </c>
      <c r="C2043" s="1" t="s">
        <v>1362</v>
      </c>
      <c r="D2043" s="1" t="s">
        <v>3777</v>
      </c>
      <c r="E2043" s="1" t="s">
        <v>1363</v>
      </c>
      <c r="F2043" s="1" t="s">
        <v>3318</v>
      </c>
      <c r="G2043" s="1" t="s">
        <v>25</v>
      </c>
      <c r="I2043" s="1" t="s">
        <v>3778</v>
      </c>
      <c r="J2043" s="1" t="s">
        <v>28</v>
      </c>
      <c r="K2043" s="1" t="s">
        <v>3751</v>
      </c>
      <c r="L2043" s="1" t="s">
        <v>3751</v>
      </c>
      <c r="M2043" s="1" t="s">
        <v>3779</v>
      </c>
      <c r="N2043" s="1" t="s">
        <v>32</v>
      </c>
      <c r="R2043" s="1" t="s">
        <v>49</v>
      </c>
      <c r="S2043" s="1" t="s">
        <v>3751</v>
      </c>
      <c r="T2043" s="1" t="s">
        <v>1368</v>
      </c>
      <c r="U2043" s="1" t="s">
        <v>3322</v>
      </c>
      <c r="V2043" s="1" t="s">
        <v>39</v>
      </c>
    </row>
    <row r="2044" spans="1:22" x14ac:dyDescent="0.2">
      <c r="A2044" s="7">
        <v>1001</v>
      </c>
      <c r="B2044" s="1" t="s">
        <v>20</v>
      </c>
      <c r="C2044" s="1" t="s">
        <v>1362</v>
      </c>
      <c r="D2044" s="1" t="s">
        <v>2624</v>
      </c>
      <c r="E2044" s="1" t="s">
        <v>1363</v>
      </c>
      <c r="F2044" s="1" t="s">
        <v>3318</v>
      </c>
      <c r="G2044" s="1" t="s">
        <v>25</v>
      </c>
      <c r="I2044" s="1" t="s">
        <v>3780</v>
      </c>
      <c r="J2044" s="1" t="s">
        <v>28</v>
      </c>
      <c r="K2044" s="1" t="s">
        <v>3751</v>
      </c>
      <c r="L2044" s="1" t="s">
        <v>3751</v>
      </c>
      <c r="M2044" s="1" t="s">
        <v>3781</v>
      </c>
      <c r="N2044" s="1" t="s">
        <v>32</v>
      </c>
      <c r="R2044" s="1" t="s">
        <v>81</v>
      </c>
      <c r="S2044" s="1" t="s">
        <v>3751</v>
      </c>
      <c r="T2044" s="1" t="s">
        <v>1368</v>
      </c>
      <c r="U2044" s="1" t="s">
        <v>3322</v>
      </c>
      <c r="V2044" s="1" t="s">
        <v>39</v>
      </c>
    </row>
    <row r="2045" spans="1:22" x14ac:dyDescent="0.2">
      <c r="A2045" s="7">
        <v>100</v>
      </c>
      <c r="B2045" s="1" t="s">
        <v>20</v>
      </c>
      <c r="C2045" s="1" t="s">
        <v>1362</v>
      </c>
      <c r="D2045" s="1" t="s">
        <v>43</v>
      </c>
      <c r="E2045" s="1" t="s">
        <v>1363</v>
      </c>
      <c r="F2045" s="1" t="s">
        <v>3318</v>
      </c>
      <c r="G2045" s="1" t="s">
        <v>25</v>
      </c>
      <c r="I2045" s="1" t="s">
        <v>3782</v>
      </c>
      <c r="J2045" s="1" t="s">
        <v>28</v>
      </c>
      <c r="K2045" s="1" t="s">
        <v>3751</v>
      </c>
      <c r="L2045" s="1" t="s">
        <v>3751</v>
      </c>
      <c r="M2045" s="1" t="s">
        <v>3783</v>
      </c>
      <c r="N2045" s="1" t="s">
        <v>32</v>
      </c>
      <c r="R2045" s="1" t="s">
        <v>1045</v>
      </c>
      <c r="S2045" s="1" t="s">
        <v>3751</v>
      </c>
      <c r="T2045" s="1" t="s">
        <v>1368</v>
      </c>
      <c r="U2045" s="1" t="s">
        <v>3322</v>
      </c>
      <c r="V2045" s="1" t="s">
        <v>39</v>
      </c>
    </row>
    <row r="2046" spans="1:22" x14ac:dyDescent="0.2">
      <c r="A2046" s="7">
        <v>1</v>
      </c>
      <c r="B2046" s="1" t="s">
        <v>20</v>
      </c>
      <c r="C2046" s="1" t="s">
        <v>21</v>
      </c>
      <c r="D2046" s="1" t="s">
        <v>3784</v>
      </c>
      <c r="E2046" s="1" t="s">
        <v>1574</v>
      </c>
      <c r="F2046" s="1" t="s">
        <v>3552</v>
      </c>
      <c r="G2046" s="1" t="s">
        <v>25</v>
      </c>
      <c r="I2046" s="1" t="s">
        <v>3785</v>
      </c>
      <c r="J2046" s="1" t="s">
        <v>28</v>
      </c>
      <c r="K2046" s="1" t="s">
        <v>3751</v>
      </c>
      <c r="L2046" s="1" t="s">
        <v>3318</v>
      </c>
      <c r="M2046" s="1" t="s">
        <v>3786</v>
      </c>
      <c r="N2046" s="1" t="s">
        <v>46</v>
      </c>
      <c r="O2046" s="1" t="s">
        <v>33</v>
      </c>
      <c r="P2046" s="1" t="s">
        <v>124</v>
      </c>
      <c r="R2046" s="1" t="s">
        <v>81</v>
      </c>
      <c r="S2046" s="1" t="s">
        <v>3751</v>
      </c>
      <c r="T2046" s="1" t="s">
        <v>1578</v>
      </c>
      <c r="U2046" s="1" t="s">
        <v>4594</v>
      </c>
      <c r="V2046" s="1" t="s">
        <v>39</v>
      </c>
    </row>
    <row r="2047" spans="1:22" x14ac:dyDescent="0.2">
      <c r="A2047" s="7">
        <v>0</v>
      </c>
      <c r="B2047" s="1" t="s">
        <v>20</v>
      </c>
      <c r="D2047" s="1" t="s">
        <v>120</v>
      </c>
      <c r="G2047" s="1" t="s">
        <v>25</v>
      </c>
      <c r="I2047" s="1" t="s">
        <v>3787</v>
      </c>
      <c r="K2047" s="1" t="s">
        <v>3751</v>
      </c>
      <c r="L2047" s="1" t="s">
        <v>3751</v>
      </c>
      <c r="N2047" s="1" t="s">
        <v>32</v>
      </c>
      <c r="R2047" s="1" t="s">
        <v>81</v>
      </c>
      <c r="S2047" s="1" t="s">
        <v>3751</v>
      </c>
      <c r="V2047" s="1" t="s">
        <v>39</v>
      </c>
    </row>
    <row r="2048" spans="1:22" x14ac:dyDescent="0.2">
      <c r="A2048" s="7">
        <v>100</v>
      </c>
      <c r="B2048" s="1" t="s">
        <v>20</v>
      </c>
      <c r="C2048" s="1" t="s">
        <v>1362</v>
      </c>
      <c r="D2048" s="1" t="s">
        <v>43</v>
      </c>
      <c r="E2048" s="1" t="s">
        <v>1363</v>
      </c>
      <c r="F2048" s="1" t="s">
        <v>3318</v>
      </c>
      <c r="G2048" s="1" t="s">
        <v>25</v>
      </c>
      <c r="I2048" s="1" t="s">
        <v>3788</v>
      </c>
      <c r="J2048" s="1" t="s">
        <v>28</v>
      </c>
      <c r="K2048" s="1" t="s">
        <v>3751</v>
      </c>
      <c r="L2048" s="1" t="s">
        <v>3751</v>
      </c>
      <c r="M2048" s="1" t="s">
        <v>3789</v>
      </c>
      <c r="N2048" s="1" t="s">
        <v>32</v>
      </c>
      <c r="R2048" s="1" t="s">
        <v>81</v>
      </c>
      <c r="S2048" s="1" t="s">
        <v>3751</v>
      </c>
      <c r="T2048" s="1" t="s">
        <v>1368</v>
      </c>
      <c r="U2048" s="1" t="s">
        <v>3322</v>
      </c>
      <c r="V2048" s="1" t="s">
        <v>39</v>
      </c>
    </row>
    <row r="2049" spans="1:22" x14ac:dyDescent="0.2">
      <c r="A2049" s="7">
        <v>0</v>
      </c>
      <c r="B2049" s="1" t="s">
        <v>20</v>
      </c>
      <c r="D2049" s="1" t="s">
        <v>120</v>
      </c>
      <c r="G2049" s="1" t="s">
        <v>25</v>
      </c>
      <c r="I2049" s="1" t="s">
        <v>3790</v>
      </c>
      <c r="K2049" s="1" t="s">
        <v>3751</v>
      </c>
      <c r="L2049" s="1" t="s">
        <v>3751</v>
      </c>
      <c r="N2049" s="1" t="s">
        <v>32</v>
      </c>
      <c r="R2049" s="1" t="s">
        <v>81</v>
      </c>
      <c r="S2049" s="1" t="s">
        <v>3751</v>
      </c>
      <c r="V2049" s="1" t="s">
        <v>39</v>
      </c>
    </row>
    <row r="2050" spans="1:22" x14ac:dyDescent="0.2">
      <c r="A2050" s="7">
        <v>0</v>
      </c>
      <c r="B2050" s="1" t="s">
        <v>20</v>
      </c>
      <c r="D2050" s="1" t="s">
        <v>120</v>
      </c>
      <c r="G2050" s="1" t="s">
        <v>25</v>
      </c>
      <c r="I2050" s="1" t="s">
        <v>3791</v>
      </c>
      <c r="K2050" s="1" t="s">
        <v>3751</v>
      </c>
      <c r="L2050" s="1" t="s">
        <v>3751</v>
      </c>
      <c r="N2050" s="1" t="s">
        <v>32</v>
      </c>
      <c r="R2050" s="1" t="s">
        <v>81</v>
      </c>
      <c r="S2050" s="1" t="s">
        <v>3751</v>
      </c>
      <c r="V2050" s="1" t="s">
        <v>39</v>
      </c>
    </row>
    <row r="2051" spans="1:22" x14ac:dyDescent="0.2">
      <c r="A2051" s="7">
        <v>0</v>
      </c>
      <c r="B2051" s="1" t="s">
        <v>20</v>
      </c>
      <c r="D2051" s="1" t="s">
        <v>120</v>
      </c>
      <c r="G2051" s="1" t="s">
        <v>25</v>
      </c>
      <c r="I2051" s="1" t="s">
        <v>3792</v>
      </c>
      <c r="K2051" s="1" t="s">
        <v>3751</v>
      </c>
      <c r="L2051" s="1" t="s">
        <v>3751</v>
      </c>
      <c r="N2051" s="1" t="s">
        <v>32</v>
      </c>
      <c r="R2051" s="1" t="s">
        <v>81</v>
      </c>
      <c r="S2051" s="1" t="s">
        <v>3751</v>
      </c>
      <c r="V2051" s="1" t="s">
        <v>39</v>
      </c>
    </row>
    <row r="2052" spans="1:22" x14ac:dyDescent="0.2">
      <c r="A2052" s="7">
        <v>0</v>
      </c>
      <c r="B2052" s="1" t="s">
        <v>20</v>
      </c>
      <c r="D2052" s="1" t="s">
        <v>120</v>
      </c>
      <c r="G2052" s="1" t="s">
        <v>25</v>
      </c>
      <c r="I2052" s="1" t="s">
        <v>3793</v>
      </c>
      <c r="K2052" s="1" t="s">
        <v>3751</v>
      </c>
      <c r="L2052" s="1" t="s">
        <v>3751</v>
      </c>
      <c r="N2052" s="1" t="s">
        <v>32</v>
      </c>
      <c r="R2052" s="1" t="s">
        <v>81</v>
      </c>
      <c r="S2052" s="1" t="s">
        <v>3751</v>
      </c>
      <c r="V2052" s="1" t="s">
        <v>39</v>
      </c>
    </row>
    <row r="2053" spans="1:22" x14ac:dyDescent="0.2">
      <c r="A2053" s="7">
        <v>100</v>
      </c>
      <c r="B2053" s="1" t="s">
        <v>20</v>
      </c>
      <c r="C2053" s="1" t="s">
        <v>1362</v>
      </c>
      <c r="D2053" s="1" t="s">
        <v>43</v>
      </c>
      <c r="E2053" s="1" t="s">
        <v>1363</v>
      </c>
      <c r="F2053" s="1" t="s">
        <v>3318</v>
      </c>
      <c r="G2053" s="1" t="s">
        <v>25</v>
      </c>
      <c r="I2053" s="1" t="s">
        <v>3794</v>
      </c>
      <c r="J2053" s="1" t="s">
        <v>28</v>
      </c>
      <c r="K2053" s="1" t="s">
        <v>3751</v>
      </c>
      <c r="L2053" s="1" t="s">
        <v>3751</v>
      </c>
      <c r="M2053" s="1" t="s">
        <v>3795</v>
      </c>
      <c r="N2053" s="1" t="s">
        <v>32</v>
      </c>
      <c r="R2053" s="1" t="s">
        <v>1045</v>
      </c>
      <c r="S2053" s="1" t="s">
        <v>3751</v>
      </c>
      <c r="T2053" s="1" t="s">
        <v>1368</v>
      </c>
      <c r="U2053" s="1" t="s">
        <v>3322</v>
      </c>
      <c r="V2053" s="1" t="s">
        <v>39</v>
      </c>
    </row>
    <row r="2054" spans="1:22" x14ac:dyDescent="0.2">
      <c r="A2054" s="7">
        <v>100</v>
      </c>
      <c r="B2054" s="1" t="s">
        <v>20</v>
      </c>
      <c r="C2054" s="1" t="s">
        <v>2201</v>
      </c>
      <c r="D2054" s="1" t="s">
        <v>43</v>
      </c>
      <c r="E2054" s="1" t="s">
        <v>2202</v>
      </c>
      <c r="F2054" s="1" t="s">
        <v>3796</v>
      </c>
      <c r="G2054" s="1" t="s">
        <v>25</v>
      </c>
      <c r="I2054" s="1" t="s">
        <v>3797</v>
      </c>
      <c r="J2054" s="1" t="s">
        <v>28</v>
      </c>
      <c r="K2054" s="1" t="s">
        <v>3798</v>
      </c>
      <c r="L2054" s="1" t="s">
        <v>3799</v>
      </c>
      <c r="M2054" s="1" t="s">
        <v>3800</v>
      </c>
      <c r="N2054" s="1" t="s">
        <v>32</v>
      </c>
      <c r="P2054" s="1" t="s">
        <v>124</v>
      </c>
      <c r="R2054" s="1" t="s">
        <v>49</v>
      </c>
      <c r="S2054" s="1" t="s">
        <v>3798</v>
      </c>
      <c r="T2054" s="1" t="s">
        <v>2205</v>
      </c>
      <c r="U2054" s="1" t="s">
        <v>2206</v>
      </c>
      <c r="V2054" s="1" t="s">
        <v>39</v>
      </c>
    </row>
    <row r="2055" spans="1:22" x14ac:dyDescent="0.2">
      <c r="A2055" s="7">
        <v>100</v>
      </c>
      <c r="B2055" s="1" t="s">
        <v>20</v>
      </c>
      <c r="C2055" s="1" t="s">
        <v>1362</v>
      </c>
      <c r="D2055" s="1" t="s">
        <v>43</v>
      </c>
      <c r="E2055" s="1" t="s">
        <v>1363</v>
      </c>
      <c r="F2055" s="1" t="s">
        <v>3799</v>
      </c>
      <c r="G2055" s="1" t="s">
        <v>25</v>
      </c>
      <c r="I2055" s="1" t="s">
        <v>3801</v>
      </c>
      <c r="J2055" s="1" t="s">
        <v>28</v>
      </c>
      <c r="K2055" s="1" t="s">
        <v>3798</v>
      </c>
      <c r="L2055" s="1" t="s">
        <v>3798</v>
      </c>
      <c r="M2055" s="1" t="s">
        <v>3802</v>
      </c>
      <c r="N2055" s="1" t="s">
        <v>32</v>
      </c>
      <c r="R2055" s="1" t="s">
        <v>1045</v>
      </c>
      <c r="S2055" s="1" t="s">
        <v>3798</v>
      </c>
      <c r="T2055" s="1" t="s">
        <v>1368</v>
      </c>
      <c r="U2055" s="1" t="s">
        <v>3322</v>
      </c>
      <c r="V2055" s="1" t="s">
        <v>39</v>
      </c>
    </row>
    <row r="2056" spans="1:22" x14ac:dyDescent="0.2">
      <c r="A2056" s="7">
        <v>100</v>
      </c>
      <c r="B2056" s="1" t="s">
        <v>20</v>
      </c>
      <c r="C2056" s="1" t="s">
        <v>21</v>
      </c>
      <c r="D2056" s="1" t="s">
        <v>1573</v>
      </c>
      <c r="E2056" s="1" t="s">
        <v>1574</v>
      </c>
      <c r="F2056" s="1" t="s">
        <v>3578</v>
      </c>
      <c r="G2056" s="1" t="s">
        <v>25</v>
      </c>
      <c r="I2056" s="1" t="s">
        <v>3803</v>
      </c>
      <c r="J2056" s="1" t="s">
        <v>28</v>
      </c>
      <c r="K2056" s="1" t="s">
        <v>3798</v>
      </c>
      <c r="L2056" s="1" t="s">
        <v>3799</v>
      </c>
      <c r="M2056" s="1" t="s">
        <v>3804</v>
      </c>
      <c r="N2056" s="1" t="s">
        <v>32</v>
      </c>
      <c r="O2056" s="1" t="s">
        <v>33</v>
      </c>
      <c r="P2056" s="1" t="s">
        <v>124</v>
      </c>
      <c r="R2056" s="1" t="s">
        <v>1045</v>
      </c>
      <c r="S2056" s="1" t="s">
        <v>3798</v>
      </c>
      <c r="T2056" s="1" t="s">
        <v>1578</v>
      </c>
      <c r="U2056" s="1" t="s">
        <v>4594</v>
      </c>
      <c r="V2056" s="1" t="s">
        <v>39</v>
      </c>
    </row>
    <row r="2057" spans="1:22" x14ac:dyDescent="0.2">
      <c r="A2057" s="7">
        <v>100</v>
      </c>
      <c r="B2057" s="1" t="s">
        <v>20</v>
      </c>
      <c r="C2057" s="1" t="s">
        <v>1362</v>
      </c>
      <c r="D2057" s="1" t="s">
        <v>43</v>
      </c>
      <c r="E2057" s="1" t="s">
        <v>1363</v>
      </c>
      <c r="F2057" s="1" t="s">
        <v>3799</v>
      </c>
      <c r="G2057" s="1" t="s">
        <v>25</v>
      </c>
      <c r="I2057" s="1" t="s">
        <v>3805</v>
      </c>
      <c r="J2057" s="1" t="s">
        <v>28</v>
      </c>
      <c r="K2057" s="1" t="s">
        <v>3798</v>
      </c>
      <c r="L2057" s="1" t="s">
        <v>3798</v>
      </c>
      <c r="M2057" s="1" t="s">
        <v>3806</v>
      </c>
      <c r="N2057" s="1" t="s">
        <v>32</v>
      </c>
      <c r="R2057" s="1" t="s">
        <v>1045</v>
      </c>
      <c r="S2057" s="1" t="s">
        <v>3798</v>
      </c>
      <c r="T2057" s="1" t="s">
        <v>1368</v>
      </c>
      <c r="U2057" s="1" t="s">
        <v>3322</v>
      </c>
      <c r="V2057" s="1" t="s">
        <v>39</v>
      </c>
    </row>
    <row r="2058" spans="1:22" x14ac:dyDescent="0.2">
      <c r="A2058" s="7">
        <v>100</v>
      </c>
      <c r="B2058" s="1" t="s">
        <v>20</v>
      </c>
      <c r="C2058" s="1" t="s">
        <v>1362</v>
      </c>
      <c r="D2058" s="1" t="s">
        <v>43</v>
      </c>
      <c r="E2058" s="1" t="s">
        <v>1363</v>
      </c>
      <c r="F2058" s="1" t="s">
        <v>3799</v>
      </c>
      <c r="G2058" s="1" t="s">
        <v>25</v>
      </c>
      <c r="I2058" s="1" t="s">
        <v>3807</v>
      </c>
      <c r="J2058" s="1" t="s">
        <v>28</v>
      </c>
      <c r="K2058" s="1" t="s">
        <v>3798</v>
      </c>
      <c r="L2058" s="1" t="s">
        <v>3798</v>
      </c>
      <c r="M2058" s="1" t="s">
        <v>3808</v>
      </c>
      <c r="N2058" s="1" t="s">
        <v>32</v>
      </c>
      <c r="O2058" s="1" t="s">
        <v>33</v>
      </c>
      <c r="R2058" s="1" t="s">
        <v>1045</v>
      </c>
      <c r="S2058" s="1" t="s">
        <v>3798</v>
      </c>
      <c r="T2058" s="1" t="s">
        <v>1368</v>
      </c>
      <c r="U2058" s="1" t="s">
        <v>3322</v>
      </c>
      <c r="V2058" s="1" t="s">
        <v>39</v>
      </c>
    </row>
    <row r="2059" spans="1:22" x14ac:dyDescent="0.2">
      <c r="A2059" s="7">
        <v>100</v>
      </c>
      <c r="B2059" s="1" t="s">
        <v>20</v>
      </c>
      <c r="C2059" s="1" t="s">
        <v>21</v>
      </c>
      <c r="D2059" s="1" t="s">
        <v>1573</v>
      </c>
      <c r="E2059" s="1" t="s">
        <v>1574</v>
      </c>
      <c r="F2059" s="1" t="s">
        <v>3578</v>
      </c>
      <c r="G2059" s="1" t="s">
        <v>25</v>
      </c>
      <c r="I2059" s="1" t="s">
        <v>3809</v>
      </c>
      <c r="J2059" s="1" t="s">
        <v>28</v>
      </c>
      <c r="K2059" s="1" t="s">
        <v>3798</v>
      </c>
      <c r="L2059" s="1" t="s">
        <v>3799</v>
      </c>
      <c r="M2059" s="1" t="s">
        <v>3810</v>
      </c>
      <c r="N2059" s="1" t="s">
        <v>32</v>
      </c>
      <c r="O2059" s="1" t="s">
        <v>33</v>
      </c>
      <c r="P2059" s="1" t="s">
        <v>124</v>
      </c>
      <c r="R2059" s="1" t="s">
        <v>49</v>
      </c>
      <c r="S2059" s="1" t="s">
        <v>3798</v>
      </c>
      <c r="T2059" s="1" t="s">
        <v>1578</v>
      </c>
      <c r="U2059" s="1" t="s">
        <v>4594</v>
      </c>
      <c r="V2059" s="1" t="s">
        <v>39</v>
      </c>
    </row>
    <row r="2060" spans="1:22" x14ac:dyDescent="0.2">
      <c r="A2060" s="7">
        <v>100</v>
      </c>
      <c r="B2060" s="1" t="s">
        <v>20</v>
      </c>
      <c r="C2060" s="1" t="s">
        <v>1362</v>
      </c>
      <c r="D2060" s="1" t="s">
        <v>43</v>
      </c>
      <c r="E2060" s="1" t="s">
        <v>1363</v>
      </c>
      <c r="F2060" s="1" t="s">
        <v>3799</v>
      </c>
      <c r="G2060" s="1" t="s">
        <v>25</v>
      </c>
      <c r="I2060" s="1" t="s">
        <v>3811</v>
      </c>
      <c r="J2060" s="1" t="s">
        <v>28</v>
      </c>
      <c r="K2060" s="1" t="s">
        <v>3798</v>
      </c>
      <c r="L2060" s="1" t="s">
        <v>3798</v>
      </c>
      <c r="M2060" s="1" t="s">
        <v>3812</v>
      </c>
      <c r="N2060" s="1" t="s">
        <v>32</v>
      </c>
      <c r="R2060" s="1" t="s">
        <v>49</v>
      </c>
      <c r="S2060" s="1" t="s">
        <v>3798</v>
      </c>
      <c r="T2060" s="1" t="s">
        <v>1368</v>
      </c>
      <c r="U2060" s="1" t="s">
        <v>3322</v>
      </c>
      <c r="V2060" s="1" t="s">
        <v>39</v>
      </c>
    </row>
    <row r="2061" spans="1:22" x14ac:dyDescent="0.2">
      <c r="A2061" s="7">
        <v>100</v>
      </c>
      <c r="B2061" s="1" t="s">
        <v>20</v>
      </c>
      <c r="C2061" s="1" t="s">
        <v>1362</v>
      </c>
      <c r="D2061" s="1" t="s">
        <v>43</v>
      </c>
      <c r="E2061" s="1" t="s">
        <v>1363</v>
      </c>
      <c r="F2061" s="1" t="s">
        <v>3799</v>
      </c>
      <c r="G2061" s="1" t="s">
        <v>25</v>
      </c>
      <c r="I2061" s="1" t="s">
        <v>3813</v>
      </c>
      <c r="J2061" s="1" t="s">
        <v>28</v>
      </c>
      <c r="K2061" s="1" t="s">
        <v>3798</v>
      </c>
      <c r="L2061" s="1" t="s">
        <v>3798</v>
      </c>
      <c r="M2061" s="1" t="s">
        <v>3814</v>
      </c>
      <c r="N2061" s="1" t="s">
        <v>32</v>
      </c>
      <c r="R2061" s="1" t="s">
        <v>49</v>
      </c>
      <c r="S2061" s="1" t="s">
        <v>3798</v>
      </c>
      <c r="T2061" s="1" t="s">
        <v>1368</v>
      </c>
      <c r="U2061" s="1" t="s">
        <v>3322</v>
      </c>
      <c r="V2061" s="1" t="s">
        <v>39</v>
      </c>
    </row>
    <row r="2062" spans="1:22" x14ac:dyDescent="0.2">
      <c r="A2062" s="7">
        <v>0</v>
      </c>
      <c r="B2062" s="1" t="s">
        <v>20</v>
      </c>
      <c r="D2062" s="1" t="s">
        <v>120</v>
      </c>
      <c r="G2062" s="1" t="s">
        <v>25</v>
      </c>
      <c r="I2062" s="1" t="s">
        <v>3815</v>
      </c>
      <c r="K2062" s="1" t="s">
        <v>3798</v>
      </c>
      <c r="L2062" s="1" t="s">
        <v>3798</v>
      </c>
      <c r="N2062" s="1" t="s">
        <v>32</v>
      </c>
      <c r="R2062" s="1" t="s">
        <v>81</v>
      </c>
      <c r="S2062" s="1" t="s">
        <v>3798</v>
      </c>
      <c r="V2062" s="1" t="s">
        <v>39</v>
      </c>
    </row>
    <row r="2063" spans="1:22" x14ac:dyDescent="0.2">
      <c r="A2063" s="7">
        <v>0</v>
      </c>
      <c r="B2063" s="1" t="s">
        <v>20</v>
      </c>
      <c r="D2063" s="1" t="s">
        <v>120</v>
      </c>
      <c r="G2063" s="1" t="s">
        <v>25</v>
      </c>
      <c r="I2063" s="1" t="s">
        <v>3816</v>
      </c>
      <c r="K2063" s="1" t="s">
        <v>3798</v>
      </c>
      <c r="L2063" s="1" t="s">
        <v>3798</v>
      </c>
      <c r="N2063" s="1" t="s">
        <v>32</v>
      </c>
      <c r="R2063" s="1" t="s">
        <v>81</v>
      </c>
      <c r="S2063" s="1" t="s">
        <v>3798</v>
      </c>
      <c r="V2063" s="1" t="s">
        <v>39</v>
      </c>
    </row>
    <row r="2064" spans="1:22" x14ac:dyDescent="0.2">
      <c r="A2064" s="7">
        <v>0</v>
      </c>
      <c r="B2064" s="1" t="s">
        <v>20</v>
      </c>
      <c r="D2064" s="1" t="s">
        <v>120</v>
      </c>
      <c r="G2064" s="1" t="s">
        <v>25</v>
      </c>
      <c r="I2064" s="1" t="s">
        <v>3817</v>
      </c>
      <c r="K2064" s="1" t="s">
        <v>3798</v>
      </c>
      <c r="L2064" s="1" t="s">
        <v>3798</v>
      </c>
      <c r="N2064" s="1" t="s">
        <v>32</v>
      </c>
      <c r="R2064" s="1" t="s">
        <v>81</v>
      </c>
      <c r="S2064" s="1" t="s">
        <v>3798</v>
      </c>
      <c r="V2064" s="1" t="s">
        <v>39</v>
      </c>
    </row>
    <row r="2065" spans="1:22" x14ac:dyDescent="0.2">
      <c r="A2065" s="7">
        <v>100</v>
      </c>
      <c r="B2065" s="1" t="s">
        <v>20</v>
      </c>
      <c r="C2065" s="1" t="s">
        <v>1362</v>
      </c>
      <c r="D2065" s="1" t="s">
        <v>43</v>
      </c>
      <c r="E2065" s="1" t="s">
        <v>1363</v>
      </c>
      <c r="F2065" s="1" t="s">
        <v>3799</v>
      </c>
      <c r="G2065" s="1" t="s">
        <v>25</v>
      </c>
      <c r="I2065" s="1" t="s">
        <v>3818</v>
      </c>
      <c r="J2065" s="1" t="s">
        <v>28</v>
      </c>
      <c r="K2065" s="1" t="s">
        <v>3798</v>
      </c>
      <c r="L2065" s="1" t="s">
        <v>3798</v>
      </c>
      <c r="M2065" s="1" t="s">
        <v>3819</v>
      </c>
      <c r="N2065" s="1" t="s">
        <v>32</v>
      </c>
      <c r="R2065" s="1" t="s">
        <v>1045</v>
      </c>
      <c r="S2065" s="1" t="s">
        <v>3798</v>
      </c>
      <c r="T2065" s="1" t="s">
        <v>1368</v>
      </c>
      <c r="U2065" s="1" t="s">
        <v>3322</v>
      </c>
      <c r="V2065" s="1" t="s">
        <v>39</v>
      </c>
    </row>
    <row r="2066" spans="1:22" x14ac:dyDescent="0.2">
      <c r="A2066" s="7">
        <v>100</v>
      </c>
      <c r="B2066" s="1" t="s">
        <v>20</v>
      </c>
      <c r="C2066" s="1" t="s">
        <v>1362</v>
      </c>
      <c r="D2066" s="1" t="s">
        <v>43</v>
      </c>
      <c r="E2066" s="1" t="s">
        <v>1363</v>
      </c>
      <c r="F2066" s="1" t="s">
        <v>3820</v>
      </c>
      <c r="G2066" s="1" t="s">
        <v>25</v>
      </c>
      <c r="I2066" s="1" t="s">
        <v>3821</v>
      </c>
      <c r="J2066" s="1" t="s">
        <v>28</v>
      </c>
      <c r="K2066" s="1" t="s">
        <v>3822</v>
      </c>
      <c r="L2066" s="1" t="s">
        <v>3822</v>
      </c>
      <c r="M2066" s="1" t="s">
        <v>3823</v>
      </c>
      <c r="N2066" s="1" t="s">
        <v>32</v>
      </c>
      <c r="R2066" s="1" t="s">
        <v>81</v>
      </c>
      <c r="S2066" s="1" t="s">
        <v>3822</v>
      </c>
      <c r="T2066" s="1" t="s">
        <v>1368</v>
      </c>
      <c r="U2066" s="1" t="s">
        <v>3322</v>
      </c>
      <c r="V2066" s="1" t="s">
        <v>39</v>
      </c>
    </row>
    <row r="2067" spans="1:22" x14ac:dyDescent="0.2">
      <c r="A2067" s="7">
        <v>100</v>
      </c>
      <c r="B2067" s="1" t="s">
        <v>20</v>
      </c>
      <c r="C2067" s="1" t="s">
        <v>1362</v>
      </c>
      <c r="D2067" s="1" t="s">
        <v>43</v>
      </c>
      <c r="E2067" s="1" t="s">
        <v>1363</v>
      </c>
      <c r="F2067" s="1" t="s">
        <v>3820</v>
      </c>
      <c r="G2067" s="1" t="s">
        <v>25</v>
      </c>
      <c r="I2067" s="1" t="s">
        <v>3824</v>
      </c>
      <c r="J2067" s="1" t="s">
        <v>28</v>
      </c>
      <c r="K2067" s="1" t="s">
        <v>3822</v>
      </c>
      <c r="L2067" s="1" t="s">
        <v>3822</v>
      </c>
      <c r="M2067" s="1" t="s">
        <v>3825</v>
      </c>
      <c r="N2067" s="1" t="s">
        <v>32</v>
      </c>
      <c r="O2067" s="1" t="s">
        <v>33</v>
      </c>
      <c r="R2067" s="1" t="s">
        <v>1045</v>
      </c>
      <c r="S2067" s="1" t="s">
        <v>3822</v>
      </c>
      <c r="T2067" s="1" t="s">
        <v>1368</v>
      </c>
      <c r="U2067" s="1" t="s">
        <v>3322</v>
      </c>
      <c r="V2067" s="1" t="s">
        <v>39</v>
      </c>
    </row>
    <row r="2068" spans="1:22" x14ac:dyDescent="0.2">
      <c r="A2068" s="7">
        <v>100</v>
      </c>
      <c r="B2068" s="1" t="s">
        <v>20</v>
      </c>
      <c r="C2068" s="1" t="s">
        <v>1362</v>
      </c>
      <c r="D2068" s="1" t="s">
        <v>43</v>
      </c>
      <c r="E2068" s="1" t="s">
        <v>1363</v>
      </c>
      <c r="F2068" s="1" t="s">
        <v>3820</v>
      </c>
      <c r="G2068" s="1" t="s">
        <v>25</v>
      </c>
      <c r="I2068" s="1" t="s">
        <v>3826</v>
      </c>
      <c r="J2068" s="1" t="s">
        <v>28</v>
      </c>
      <c r="K2068" s="1" t="s">
        <v>3822</v>
      </c>
      <c r="L2068" s="1" t="s">
        <v>3822</v>
      </c>
      <c r="M2068" s="1" t="s">
        <v>3827</v>
      </c>
      <c r="N2068" s="1" t="s">
        <v>32</v>
      </c>
      <c r="O2068" s="1" t="s">
        <v>33</v>
      </c>
      <c r="R2068" s="1" t="s">
        <v>49</v>
      </c>
      <c r="S2068" s="1" t="s">
        <v>3822</v>
      </c>
      <c r="T2068" s="1" t="s">
        <v>1368</v>
      </c>
      <c r="U2068" s="1" t="s">
        <v>3322</v>
      </c>
      <c r="V2068" s="1" t="s">
        <v>39</v>
      </c>
    </row>
    <row r="2069" spans="1:22" x14ac:dyDescent="0.2">
      <c r="A2069" s="7">
        <v>100</v>
      </c>
      <c r="B2069" s="1" t="s">
        <v>20</v>
      </c>
      <c r="C2069" s="1" t="s">
        <v>21</v>
      </c>
      <c r="D2069" s="1" t="s">
        <v>1752</v>
      </c>
      <c r="E2069" s="1" t="s">
        <v>2028</v>
      </c>
      <c r="F2069" s="1" t="s">
        <v>3650</v>
      </c>
      <c r="G2069" s="1" t="s">
        <v>25</v>
      </c>
      <c r="I2069" s="1" t="s">
        <v>3828</v>
      </c>
      <c r="J2069" s="1" t="s">
        <v>28</v>
      </c>
      <c r="K2069" s="1" t="s">
        <v>3822</v>
      </c>
      <c r="L2069" s="1" t="s">
        <v>3820</v>
      </c>
      <c r="M2069" s="1" t="s">
        <v>3829</v>
      </c>
      <c r="N2069" s="1" t="s">
        <v>32</v>
      </c>
      <c r="O2069" s="1" t="s">
        <v>33</v>
      </c>
      <c r="P2069" s="1" t="s">
        <v>124</v>
      </c>
      <c r="R2069" s="1" t="s">
        <v>1045</v>
      </c>
      <c r="S2069" s="1" t="s">
        <v>3822</v>
      </c>
      <c r="T2069" s="1" t="s">
        <v>2031</v>
      </c>
      <c r="U2069" s="1" t="s">
        <v>2032</v>
      </c>
      <c r="V2069" s="1" t="s">
        <v>39</v>
      </c>
    </row>
    <row r="2070" spans="1:22" x14ac:dyDescent="0.2">
      <c r="A2070" s="7">
        <v>100</v>
      </c>
      <c r="B2070" s="1" t="s">
        <v>20</v>
      </c>
      <c r="C2070" s="1" t="s">
        <v>1362</v>
      </c>
      <c r="D2070" s="1" t="s">
        <v>43</v>
      </c>
      <c r="E2070" s="1" t="s">
        <v>1363</v>
      </c>
      <c r="F2070" s="1" t="s">
        <v>3820</v>
      </c>
      <c r="G2070" s="1" t="s">
        <v>25</v>
      </c>
      <c r="I2070" s="1" t="s">
        <v>3830</v>
      </c>
      <c r="J2070" s="1" t="s">
        <v>28</v>
      </c>
      <c r="K2070" s="1" t="s">
        <v>3822</v>
      </c>
      <c r="L2070" s="1" t="s">
        <v>3822</v>
      </c>
      <c r="M2070" s="1" t="s">
        <v>3831</v>
      </c>
      <c r="N2070" s="1" t="s">
        <v>32</v>
      </c>
      <c r="R2070" s="1" t="s">
        <v>1045</v>
      </c>
      <c r="S2070" s="1" t="s">
        <v>3822</v>
      </c>
      <c r="T2070" s="1" t="s">
        <v>1368</v>
      </c>
      <c r="U2070" s="1" t="s">
        <v>3322</v>
      </c>
      <c r="V2070" s="1" t="s">
        <v>39</v>
      </c>
    </row>
    <row r="2071" spans="1:22" x14ac:dyDescent="0.2">
      <c r="A2071" s="7">
        <v>100</v>
      </c>
      <c r="B2071" s="1" t="s">
        <v>20</v>
      </c>
      <c r="C2071" s="1" t="s">
        <v>2201</v>
      </c>
      <c r="D2071" s="1" t="s">
        <v>43</v>
      </c>
      <c r="E2071" s="1" t="s">
        <v>2202</v>
      </c>
      <c r="F2071" s="1" t="s">
        <v>3235</v>
      </c>
      <c r="G2071" s="1" t="s">
        <v>25</v>
      </c>
      <c r="I2071" s="1" t="s">
        <v>3832</v>
      </c>
      <c r="J2071" s="1" t="s">
        <v>28</v>
      </c>
      <c r="K2071" s="1" t="s">
        <v>3822</v>
      </c>
      <c r="L2071" s="1" t="s">
        <v>3820</v>
      </c>
      <c r="M2071" s="1" t="s">
        <v>3833</v>
      </c>
      <c r="N2071" s="1" t="s">
        <v>32</v>
      </c>
      <c r="O2071" s="1" t="s">
        <v>33</v>
      </c>
      <c r="P2071" s="1" t="s">
        <v>124</v>
      </c>
      <c r="R2071" s="1" t="s">
        <v>49</v>
      </c>
      <c r="S2071" s="1" t="s">
        <v>3822</v>
      </c>
      <c r="T2071" s="1" t="s">
        <v>2205</v>
      </c>
      <c r="U2071" s="1" t="s">
        <v>2206</v>
      </c>
      <c r="V2071" s="1" t="s">
        <v>39</v>
      </c>
    </row>
    <row r="2072" spans="1:22" x14ac:dyDescent="0.2">
      <c r="A2072" s="7">
        <v>100</v>
      </c>
      <c r="B2072" s="1" t="s">
        <v>20</v>
      </c>
      <c r="C2072" s="1" t="s">
        <v>1362</v>
      </c>
      <c r="D2072" s="1" t="s">
        <v>43</v>
      </c>
      <c r="E2072" s="1" t="s">
        <v>1363</v>
      </c>
      <c r="F2072" s="1" t="s">
        <v>3820</v>
      </c>
      <c r="G2072" s="1" t="s">
        <v>25</v>
      </c>
      <c r="I2072" s="1" t="s">
        <v>3834</v>
      </c>
      <c r="J2072" s="1" t="s">
        <v>28</v>
      </c>
      <c r="K2072" s="1" t="s">
        <v>3822</v>
      </c>
      <c r="L2072" s="1" t="s">
        <v>3822</v>
      </c>
      <c r="M2072" s="1" t="s">
        <v>3835</v>
      </c>
      <c r="N2072" s="1" t="s">
        <v>32</v>
      </c>
      <c r="R2072" s="1" t="s">
        <v>49</v>
      </c>
      <c r="S2072" s="1" t="s">
        <v>3822</v>
      </c>
      <c r="T2072" s="1" t="s">
        <v>1368</v>
      </c>
      <c r="U2072" s="1" t="s">
        <v>3322</v>
      </c>
      <c r="V2072" s="1" t="s">
        <v>39</v>
      </c>
    </row>
    <row r="2073" spans="1:22" x14ac:dyDescent="0.2">
      <c r="A2073" s="7">
        <v>100</v>
      </c>
      <c r="B2073" s="1" t="s">
        <v>20</v>
      </c>
      <c r="C2073" s="1" t="s">
        <v>1362</v>
      </c>
      <c r="D2073" s="1" t="s">
        <v>43</v>
      </c>
      <c r="E2073" s="1" t="s">
        <v>1363</v>
      </c>
      <c r="F2073" s="1" t="s">
        <v>3820</v>
      </c>
      <c r="G2073" s="1" t="s">
        <v>25</v>
      </c>
      <c r="I2073" s="1" t="s">
        <v>3836</v>
      </c>
      <c r="J2073" s="1" t="s">
        <v>28</v>
      </c>
      <c r="K2073" s="1" t="s">
        <v>3822</v>
      </c>
      <c r="L2073" s="1" t="s">
        <v>3822</v>
      </c>
      <c r="M2073" s="1" t="s">
        <v>3837</v>
      </c>
      <c r="N2073" s="1" t="s">
        <v>32</v>
      </c>
      <c r="R2073" s="1" t="s">
        <v>49</v>
      </c>
      <c r="S2073" s="1" t="s">
        <v>3822</v>
      </c>
      <c r="T2073" s="1" t="s">
        <v>1368</v>
      </c>
      <c r="U2073" s="1" t="s">
        <v>3322</v>
      </c>
      <c r="V2073" s="1" t="s">
        <v>39</v>
      </c>
    </row>
    <row r="2074" spans="1:22" x14ac:dyDescent="0.2">
      <c r="A2074" s="7">
        <v>0</v>
      </c>
      <c r="B2074" s="1" t="s">
        <v>20</v>
      </c>
      <c r="D2074" s="1" t="s">
        <v>120</v>
      </c>
      <c r="G2074" s="1" t="s">
        <v>25</v>
      </c>
      <c r="I2074" s="1" t="s">
        <v>3838</v>
      </c>
      <c r="K2074" s="1" t="s">
        <v>3822</v>
      </c>
      <c r="L2074" s="1" t="s">
        <v>3822</v>
      </c>
      <c r="N2074" s="1" t="s">
        <v>32</v>
      </c>
      <c r="R2074" s="1" t="s">
        <v>81</v>
      </c>
      <c r="S2074" s="1" t="s">
        <v>3822</v>
      </c>
      <c r="V2074" s="1" t="s">
        <v>39</v>
      </c>
    </row>
    <row r="2075" spans="1:22" x14ac:dyDescent="0.2">
      <c r="A2075" s="7">
        <v>0</v>
      </c>
      <c r="B2075" s="1" t="s">
        <v>20</v>
      </c>
      <c r="D2075" s="1" t="s">
        <v>120</v>
      </c>
      <c r="G2075" s="1" t="s">
        <v>25</v>
      </c>
      <c r="I2075" s="1" t="s">
        <v>3839</v>
      </c>
      <c r="K2075" s="1" t="s">
        <v>3822</v>
      </c>
      <c r="L2075" s="1" t="s">
        <v>3822</v>
      </c>
      <c r="N2075" s="1" t="s">
        <v>32</v>
      </c>
      <c r="R2075" s="1" t="s">
        <v>81</v>
      </c>
      <c r="S2075" s="1" t="s">
        <v>3822</v>
      </c>
      <c r="V2075" s="1" t="s">
        <v>39</v>
      </c>
    </row>
    <row r="2076" spans="1:22" x14ac:dyDescent="0.2">
      <c r="A2076" s="7">
        <v>0</v>
      </c>
      <c r="B2076" s="1" t="s">
        <v>20</v>
      </c>
      <c r="D2076" s="1" t="s">
        <v>120</v>
      </c>
      <c r="G2076" s="1" t="s">
        <v>25</v>
      </c>
      <c r="I2076" s="1" t="s">
        <v>3840</v>
      </c>
      <c r="K2076" s="1" t="s">
        <v>3822</v>
      </c>
      <c r="L2076" s="1" t="s">
        <v>3822</v>
      </c>
      <c r="N2076" s="1" t="s">
        <v>32</v>
      </c>
      <c r="R2076" s="1" t="s">
        <v>81</v>
      </c>
      <c r="S2076" s="1" t="s">
        <v>3822</v>
      </c>
      <c r="V2076" s="1" t="s">
        <v>39</v>
      </c>
    </row>
    <row r="2077" spans="1:22" x14ac:dyDescent="0.2">
      <c r="A2077" s="7">
        <v>0</v>
      </c>
      <c r="B2077" s="1" t="s">
        <v>20</v>
      </c>
      <c r="D2077" s="1" t="s">
        <v>120</v>
      </c>
      <c r="G2077" s="1" t="s">
        <v>25</v>
      </c>
      <c r="I2077" s="1" t="s">
        <v>3841</v>
      </c>
      <c r="K2077" s="1" t="s">
        <v>3822</v>
      </c>
      <c r="L2077" s="1" t="s">
        <v>3822</v>
      </c>
      <c r="N2077" s="1" t="s">
        <v>32</v>
      </c>
      <c r="R2077" s="1" t="s">
        <v>81</v>
      </c>
      <c r="S2077" s="1" t="s">
        <v>3822</v>
      </c>
      <c r="V2077" s="1" t="s">
        <v>39</v>
      </c>
    </row>
    <row r="2078" spans="1:22" x14ac:dyDescent="0.2">
      <c r="A2078" s="7">
        <v>0</v>
      </c>
      <c r="B2078" s="1" t="s">
        <v>20</v>
      </c>
      <c r="D2078" s="1" t="s">
        <v>120</v>
      </c>
      <c r="G2078" s="1" t="s">
        <v>25</v>
      </c>
      <c r="I2078" s="1" t="s">
        <v>3842</v>
      </c>
      <c r="K2078" s="1" t="s">
        <v>3822</v>
      </c>
      <c r="L2078" s="1" t="s">
        <v>3822</v>
      </c>
      <c r="N2078" s="1" t="s">
        <v>32</v>
      </c>
      <c r="R2078" s="1" t="s">
        <v>81</v>
      </c>
      <c r="S2078" s="1" t="s">
        <v>3822</v>
      </c>
      <c r="V2078" s="1" t="s">
        <v>39</v>
      </c>
    </row>
    <row r="2079" spans="1:22" x14ac:dyDescent="0.2">
      <c r="A2079" s="7">
        <v>0</v>
      </c>
      <c r="B2079" s="1" t="s">
        <v>20</v>
      </c>
      <c r="D2079" s="1" t="s">
        <v>120</v>
      </c>
      <c r="G2079" s="1" t="s">
        <v>25</v>
      </c>
      <c r="I2079" s="1" t="s">
        <v>3843</v>
      </c>
      <c r="K2079" s="1" t="s">
        <v>3822</v>
      </c>
      <c r="L2079" s="1" t="s">
        <v>3822</v>
      </c>
      <c r="N2079" s="1" t="s">
        <v>32</v>
      </c>
      <c r="R2079" s="1" t="s">
        <v>81</v>
      </c>
      <c r="S2079" s="1" t="s">
        <v>3822</v>
      </c>
      <c r="V2079" s="1" t="s">
        <v>39</v>
      </c>
    </row>
    <row r="2080" spans="1:22" x14ac:dyDescent="0.2">
      <c r="A2080" s="7">
        <v>100000</v>
      </c>
      <c r="B2080" s="1" t="s">
        <v>20</v>
      </c>
      <c r="C2080" s="1" t="s">
        <v>1362</v>
      </c>
      <c r="D2080" s="1" t="s">
        <v>1867</v>
      </c>
      <c r="E2080" s="1" t="s">
        <v>1363</v>
      </c>
      <c r="F2080" s="1" t="s">
        <v>3651</v>
      </c>
      <c r="G2080" s="1" t="s">
        <v>25</v>
      </c>
      <c r="I2080" s="1" t="s">
        <v>3844</v>
      </c>
      <c r="J2080" s="1" t="s">
        <v>28</v>
      </c>
      <c r="K2080" s="1" t="s">
        <v>3845</v>
      </c>
      <c r="L2080" s="1" t="s">
        <v>3845</v>
      </c>
      <c r="M2080" s="1" t="s">
        <v>3126</v>
      </c>
      <c r="N2080" s="1" t="s">
        <v>32</v>
      </c>
      <c r="R2080" s="1" t="s">
        <v>1045</v>
      </c>
      <c r="S2080" s="1" t="s">
        <v>3845</v>
      </c>
      <c r="T2080" s="1" t="s">
        <v>1368</v>
      </c>
      <c r="U2080" s="1" t="s">
        <v>3322</v>
      </c>
      <c r="V2080" s="1" t="s">
        <v>39</v>
      </c>
    </row>
    <row r="2081" spans="1:22" x14ac:dyDescent="0.2">
      <c r="A2081" s="7">
        <v>100</v>
      </c>
      <c r="B2081" s="1" t="s">
        <v>20</v>
      </c>
      <c r="C2081" s="1" t="s">
        <v>1362</v>
      </c>
      <c r="D2081" s="1" t="s">
        <v>43</v>
      </c>
      <c r="E2081" s="1" t="s">
        <v>1363</v>
      </c>
      <c r="F2081" s="1" t="s">
        <v>3651</v>
      </c>
      <c r="G2081" s="1" t="s">
        <v>25</v>
      </c>
      <c r="I2081" s="1" t="s">
        <v>3846</v>
      </c>
      <c r="J2081" s="1" t="s">
        <v>28</v>
      </c>
      <c r="K2081" s="1" t="s">
        <v>3845</v>
      </c>
      <c r="L2081" s="1" t="s">
        <v>3845</v>
      </c>
      <c r="M2081" s="1" t="s">
        <v>3847</v>
      </c>
      <c r="N2081" s="1" t="s">
        <v>32</v>
      </c>
      <c r="R2081" s="1" t="s">
        <v>49</v>
      </c>
      <c r="S2081" s="1" t="s">
        <v>3845</v>
      </c>
      <c r="T2081" s="1" t="s">
        <v>1368</v>
      </c>
      <c r="U2081" s="1" t="s">
        <v>3322</v>
      </c>
      <c r="V2081" s="1" t="s">
        <v>39</v>
      </c>
    </row>
    <row r="2082" spans="1:22" x14ac:dyDescent="0.2">
      <c r="A2082" s="7">
        <v>100</v>
      </c>
      <c r="B2082" s="1" t="s">
        <v>20</v>
      </c>
      <c r="C2082" s="1" t="s">
        <v>3262</v>
      </c>
      <c r="D2082" s="1" t="s">
        <v>1722</v>
      </c>
      <c r="E2082" s="1" t="s">
        <v>3263</v>
      </c>
      <c r="F2082" s="1" t="s">
        <v>3848</v>
      </c>
      <c r="G2082" s="1" t="s">
        <v>25</v>
      </c>
      <c r="I2082" s="1" t="s">
        <v>3849</v>
      </c>
      <c r="J2082" s="1" t="s">
        <v>136</v>
      </c>
      <c r="K2082" s="1" t="s">
        <v>3845</v>
      </c>
      <c r="L2082" s="1" t="s">
        <v>3651</v>
      </c>
      <c r="M2082" s="1" t="s">
        <v>3850</v>
      </c>
      <c r="N2082" s="1" t="s">
        <v>32</v>
      </c>
      <c r="O2082" s="1" t="s">
        <v>123</v>
      </c>
      <c r="P2082" s="1" t="s">
        <v>124</v>
      </c>
      <c r="R2082" s="1" t="s">
        <v>49</v>
      </c>
      <c r="S2082" s="1" t="s">
        <v>3845</v>
      </c>
      <c r="T2082" s="1" t="s">
        <v>3267</v>
      </c>
      <c r="U2082" s="1" t="s">
        <v>3268</v>
      </c>
      <c r="V2082" s="1" t="s">
        <v>39</v>
      </c>
    </row>
    <row r="2083" spans="1:22" x14ac:dyDescent="0.2">
      <c r="A2083" s="7">
        <v>100</v>
      </c>
      <c r="B2083" s="1" t="s">
        <v>20</v>
      </c>
      <c r="C2083" s="1" t="s">
        <v>1362</v>
      </c>
      <c r="D2083" s="1" t="s">
        <v>43</v>
      </c>
      <c r="E2083" s="1" t="s">
        <v>1363</v>
      </c>
      <c r="F2083" s="1" t="s">
        <v>3651</v>
      </c>
      <c r="G2083" s="1" t="s">
        <v>25</v>
      </c>
      <c r="I2083" s="1" t="s">
        <v>3851</v>
      </c>
      <c r="J2083" s="1" t="s">
        <v>28</v>
      </c>
      <c r="K2083" s="1" t="s">
        <v>3845</v>
      </c>
      <c r="L2083" s="1" t="s">
        <v>3845</v>
      </c>
      <c r="M2083" s="1" t="s">
        <v>3852</v>
      </c>
      <c r="N2083" s="1" t="s">
        <v>32</v>
      </c>
      <c r="R2083" s="1" t="s">
        <v>81</v>
      </c>
      <c r="S2083" s="1" t="s">
        <v>3845</v>
      </c>
      <c r="T2083" s="1" t="s">
        <v>1368</v>
      </c>
      <c r="U2083" s="1" t="s">
        <v>3322</v>
      </c>
      <c r="V2083" s="1" t="s">
        <v>39</v>
      </c>
    </row>
    <row r="2084" spans="1:22" x14ac:dyDescent="0.2">
      <c r="A2084" s="7">
        <v>100</v>
      </c>
      <c r="B2084" s="1" t="s">
        <v>20</v>
      </c>
      <c r="C2084" s="1" t="s">
        <v>1362</v>
      </c>
      <c r="D2084" s="1" t="s">
        <v>43</v>
      </c>
      <c r="E2084" s="1" t="s">
        <v>1363</v>
      </c>
      <c r="F2084" s="1" t="s">
        <v>3651</v>
      </c>
      <c r="G2084" s="1" t="s">
        <v>25</v>
      </c>
      <c r="I2084" s="1" t="s">
        <v>3853</v>
      </c>
      <c r="J2084" s="1" t="s">
        <v>28</v>
      </c>
      <c r="K2084" s="1" t="s">
        <v>3845</v>
      </c>
      <c r="L2084" s="1" t="s">
        <v>3845</v>
      </c>
      <c r="M2084" s="1" t="s">
        <v>3854</v>
      </c>
      <c r="N2084" s="1" t="s">
        <v>32</v>
      </c>
      <c r="R2084" s="1" t="s">
        <v>36</v>
      </c>
      <c r="S2084" s="1" t="s">
        <v>3845</v>
      </c>
      <c r="T2084" s="1" t="s">
        <v>1368</v>
      </c>
      <c r="U2084" s="1" t="s">
        <v>3322</v>
      </c>
      <c r="V2084" s="1" t="s">
        <v>39</v>
      </c>
    </row>
    <row r="2085" spans="1:22" x14ac:dyDescent="0.2">
      <c r="A2085" s="7">
        <v>100</v>
      </c>
      <c r="B2085" s="1" t="s">
        <v>20</v>
      </c>
      <c r="C2085" s="1" t="s">
        <v>3262</v>
      </c>
      <c r="D2085" s="1" t="s">
        <v>1722</v>
      </c>
      <c r="E2085" s="1" t="s">
        <v>3263</v>
      </c>
      <c r="F2085" s="1" t="s">
        <v>3848</v>
      </c>
      <c r="G2085" s="1" t="s">
        <v>25</v>
      </c>
      <c r="I2085" s="1" t="s">
        <v>3855</v>
      </c>
      <c r="J2085" s="1" t="s">
        <v>136</v>
      </c>
      <c r="K2085" s="1" t="s">
        <v>3845</v>
      </c>
      <c r="L2085" s="1" t="s">
        <v>3651</v>
      </c>
      <c r="M2085" s="1" t="s">
        <v>3856</v>
      </c>
      <c r="N2085" s="1" t="s">
        <v>32</v>
      </c>
      <c r="O2085" s="1" t="s">
        <v>123</v>
      </c>
      <c r="P2085" s="1" t="s">
        <v>124</v>
      </c>
      <c r="R2085" s="1" t="s">
        <v>49</v>
      </c>
      <c r="S2085" s="1" t="s">
        <v>3845</v>
      </c>
      <c r="T2085" s="1" t="s">
        <v>3267</v>
      </c>
      <c r="U2085" s="1" t="s">
        <v>3268</v>
      </c>
      <c r="V2085" s="1" t="s">
        <v>39</v>
      </c>
    </row>
    <row r="2086" spans="1:22" x14ac:dyDescent="0.2">
      <c r="A2086" s="7">
        <v>100</v>
      </c>
      <c r="B2086" s="1" t="s">
        <v>20</v>
      </c>
      <c r="C2086" s="1" t="s">
        <v>21</v>
      </c>
      <c r="D2086" s="1" t="s">
        <v>1752</v>
      </c>
      <c r="E2086" s="1" t="s">
        <v>2028</v>
      </c>
      <c r="F2086" s="1" t="s">
        <v>3857</v>
      </c>
      <c r="G2086" s="1" t="s">
        <v>25</v>
      </c>
      <c r="I2086" s="1" t="s">
        <v>3858</v>
      </c>
      <c r="J2086" s="1" t="s">
        <v>28</v>
      </c>
      <c r="K2086" s="1" t="s">
        <v>3845</v>
      </c>
      <c r="L2086" s="1" t="s">
        <v>3651</v>
      </c>
      <c r="M2086" s="1" t="s">
        <v>3859</v>
      </c>
      <c r="N2086" s="1" t="s">
        <v>32</v>
      </c>
      <c r="O2086" s="1" t="s">
        <v>33</v>
      </c>
      <c r="P2086" s="1" t="s">
        <v>124</v>
      </c>
      <c r="R2086" s="1" t="s">
        <v>1045</v>
      </c>
      <c r="S2086" s="1" t="s">
        <v>3845</v>
      </c>
      <c r="T2086" s="1" t="s">
        <v>2031</v>
      </c>
      <c r="U2086" s="1" t="s">
        <v>2032</v>
      </c>
      <c r="V2086" s="1" t="s">
        <v>3860</v>
      </c>
    </row>
    <row r="2087" spans="1:22" x14ac:dyDescent="0.2">
      <c r="A2087" s="7">
        <v>10000</v>
      </c>
      <c r="B2087" s="1" t="s">
        <v>20</v>
      </c>
      <c r="C2087" s="1" t="s">
        <v>1362</v>
      </c>
      <c r="D2087" s="1" t="s">
        <v>115</v>
      </c>
      <c r="E2087" s="1" t="s">
        <v>1363</v>
      </c>
      <c r="F2087" s="1" t="s">
        <v>3651</v>
      </c>
      <c r="G2087" s="1" t="s">
        <v>25</v>
      </c>
      <c r="I2087" s="1" t="s">
        <v>3861</v>
      </c>
      <c r="J2087" s="1" t="s">
        <v>28</v>
      </c>
      <c r="K2087" s="1" t="s">
        <v>3845</v>
      </c>
      <c r="L2087" s="1" t="s">
        <v>3845</v>
      </c>
      <c r="M2087" s="1" t="s">
        <v>3862</v>
      </c>
      <c r="N2087" s="1" t="s">
        <v>32</v>
      </c>
      <c r="R2087" s="1" t="s">
        <v>81</v>
      </c>
      <c r="S2087" s="1" t="s">
        <v>3845</v>
      </c>
      <c r="T2087" s="1" t="s">
        <v>1368</v>
      </c>
      <c r="U2087" s="1" t="s">
        <v>3322</v>
      </c>
      <c r="V2087" s="1" t="s">
        <v>39</v>
      </c>
    </row>
    <row r="2088" spans="1:22" x14ac:dyDescent="0.2">
      <c r="A2088" s="7">
        <v>100</v>
      </c>
      <c r="B2088" s="1" t="s">
        <v>20</v>
      </c>
      <c r="C2088" s="1" t="s">
        <v>1362</v>
      </c>
      <c r="D2088" s="1" t="s">
        <v>43</v>
      </c>
      <c r="E2088" s="1" t="s">
        <v>1363</v>
      </c>
      <c r="F2088" s="1" t="s">
        <v>3651</v>
      </c>
      <c r="G2088" s="1" t="s">
        <v>25</v>
      </c>
      <c r="I2088" s="1" t="s">
        <v>3863</v>
      </c>
      <c r="J2088" s="1" t="s">
        <v>28</v>
      </c>
      <c r="K2088" s="1" t="s">
        <v>3845</v>
      </c>
      <c r="L2088" s="1" t="s">
        <v>3845</v>
      </c>
      <c r="M2088" s="1" t="s">
        <v>3864</v>
      </c>
      <c r="N2088" s="1" t="s">
        <v>32</v>
      </c>
      <c r="R2088" s="1" t="s">
        <v>49</v>
      </c>
      <c r="S2088" s="1" t="s">
        <v>3845</v>
      </c>
      <c r="T2088" s="1" t="s">
        <v>1368</v>
      </c>
      <c r="U2088" s="1" t="s">
        <v>3322</v>
      </c>
      <c r="V2088" s="1" t="s">
        <v>39</v>
      </c>
    </row>
    <row r="2089" spans="1:22" x14ac:dyDescent="0.2">
      <c r="A2089" s="7">
        <v>100</v>
      </c>
      <c r="B2089" s="1" t="s">
        <v>20</v>
      </c>
      <c r="C2089" s="1" t="s">
        <v>3865</v>
      </c>
      <c r="D2089" s="1" t="s">
        <v>1752</v>
      </c>
      <c r="E2089" s="1" t="s">
        <v>2028</v>
      </c>
      <c r="F2089" s="1" t="s">
        <v>3857</v>
      </c>
      <c r="G2089" s="1" t="s">
        <v>25</v>
      </c>
      <c r="I2089" s="1" t="s">
        <v>3866</v>
      </c>
      <c r="J2089" s="1" t="s">
        <v>28</v>
      </c>
      <c r="K2089" s="1" t="s">
        <v>3845</v>
      </c>
      <c r="L2089" s="1" t="s">
        <v>3651</v>
      </c>
      <c r="M2089" s="1" t="s">
        <v>3867</v>
      </c>
      <c r="N2089" s="1" t="s">
        <v>32</v>
      </c>
      <c r="O2089" s="1" t="s">
        <v>33</v>
      </c>
      <c r="P2089" s="1" t="s">
        <v>124</v>
      </c>
      <c r="R2089" s="1" t="s">
        <v>49</v>
      </c>
      <c r="S2089" s="1" t="s">
        <v>3845</v>
      </c>
      <c r="T2089" s="1" t="s">
        <v>2031</v>
      </c>
      <c r="U2089" s="1" t="s">
        <v>2032</v>
      </c>
      <c r="V2089" s="1" t="s">
        <v>39</v>
      </c>
    </row>
    <row r="2090" spans="1:22" x14ac:dyDescent="0.2">
      <c r="A2090" s="7">
        <v>100000</v>
      </c>
      <c r="B2090" s="1" t="s">
        <v>20</v>
      </c>
      <c r="C2090" s="1" t="s">
        <v>1362</v>
      </c>
      <c r="D2090" s="1" t="s">
        <v>1867</v>
      </c>
      <c r="E2090" s="1" t="s">
        <v>1363</v>
      </c>
      <c r="F2090" s="1" t="s">
        <v>3651</v>
      </c>
      <c r="G2090" s="1" t="s">
        <v>25</v>
      </c>
      <c r="I2090" s="1" t="s">
        <v>3868</v>
      </c>
      <c r="J2090" s="1" t="s">
        <v>28</v>
      </c>
      <c r="K2090" s="1" t="s">
        <v>3845</v>
      </c>
      <c r="L2090" s="1" t="s">
        <v>3845</v>
      </c>
      <c r="M2090" s="1" t="s">
        <v>3869</v>
      </c>
      <c r="N2090" s="1" t="s">
        <v>32</v>
      </c>
      <c r="R2090" s="1" t="s">
        <v>193</v>
      </c>
      <c r="S2090" s="1" t="s">
        <v>3845</v>
      </c>
      <c r="T2090" s="1" t="s">
        <v>1368</v>
      </c>
      <c r="U2090" s="1" t="s">
        <v>3322</v>
      </c>
      <c r="V2090" s="1" t="s">
        <v>39</v>
      </c>
    </row>
    <row r="2091" spans="1:22" x14ac:dyDescent="0.2">
      <c r="A2091" s="7">
        <v>-2000</v>
      </c>
      <c r="B2091" s="1" t="s">
        <v>20</v>
      </c>
      <c r="C2091" s="1" t="s">
        <v>1362</v>
      </c>
      <c r="D2091" s="1" t="s">
        <v>3870</v>
      </c>
      <c r="E2091" s="1" t="s">
        <v>1363</v>
      </c>
      <c r="F2091" s="1" t="s">
        <v>3651</v>
      </c>
      <c r="G2091" s="1" t="s">
        <v>25</v>
      </c>
      <c r="I2091" s="1" t="s">
        <v>3871</v>
      </c>
      <c r="J2091" s="1" t="s">
        <v>28</v>
      </c>
      <c r="K2091" s="1" t="s">
        <v>3845</v>
      </c>
      <c r="L2091" s="1" t="s">
        <v>3845</v>
      </c>
      <c r="M2091" s="1" t="s">
        <v>3872</v>
      </c>
      <c r="N2091" s="1" t="s">
        <v>32</v>
      </c>
      <c r="R2091" s="1" t="s">
        <v>81</v>
      </c>
      <c r="S2091" s="1" t="s">
        <v>3845</v>
      </c>
      <c r="T2091" s="1" t="s">
        <v>1368</v>
      </c>
      <c r="U2091" s="1" t="s">
        <v>3322</v>
      </c>
      <c r="V2091" s="1" t="s">
        <v>39</v>
      </c>
    </row>
    <row r="2092" spans="1:22" x14ac:dyDescent="0.2">
      <c r="A2092" s="7">
        <v>100</v>
      </c>
      <c r="B2092" s="1" t="s">
        <v>20</v>
      </c>
      <c r="C2092" s="1" t="s">
        <v>1362</v>
      </c>
      <c r="D2092" s="1" t="s">
        <v>43</v>
      </c>
      <c r="E2092" s="1" t="s">
        <v>1363</v>
      </c>
      <c r="F2092" s="1" t="s">
        <v>3527</v>
      </c>
      <c r="G2092" s="1" t="s">
        <v>25</v>
      </c>
      <c r="I2092" s="1" t="s">
        <v>3873</v>
      </c>
      <c r="J2092" s="1" t="s">
        <v>28</v>
      </c>
      <c r="K2092" s="1" t="s">
        <v>3874</v>
      </c>
      <c r="L2092" s="1" t="s">
        <v>3874</v>
      </c>
      <c r="M2092" s="1" t="s">
        <v>3875</v>
      </c>
      <c r="N2092" s="1" t="s">
        <v>32</v>
      </c>
      <c r="R2092" s="1" t="s">
        <v>49</v>
      </c>
      <c r="S2092" s="1" t="s">
        <v>3874</v>
      </c>
      <c r="T2092" s="1" t="s">
        <v>1368</v>
      </c>
      <c r="U2092" s="1" t="s">
        <v>3322</v>
      </c>
      <c r="V2092" s="1" t="s">
        <v>39</v>
      </c>
    </row>
    <row r="2093" spans="1:22" x14ac:dyDescent="0.2">
      <c r="A2093" s="7">
        <v>100</v>
      </c>
      <c r="B2093" s="1" t="s">
        <v>20</v>
      </c>
      <c r="C2093" s="1" t="s">
        <v>2559</v>
      </c>
      <c r="D2093" s="1" t="s">
        <v>120</v>
      </c>
      <c r="G2093" s="1" t="s">
        <v>25</v>
      </c>
      <c r="I2093" s="1" t="s">
        <v>3876</v>
      </c>
      <c r="J2093" s="1" t="s">
        <v>28</v>
      </c>
      <c r="K2093" s="1" t="s">
        <v>3874</v>
      </c>
      <c r="L2093" s="1" t="s">
        <v>3527</v>
      </c>
      <c r="M2093" s="1" t="s">
        <v>3877</v>
      </c>
      <c r="N2093" s="1" t="s">
        <v>32</v>
      </c>
      <c r="O2093" s="1" t="s">
        <v>33</v>
      </c>
      <c r="P2093" s="1" t="s">
        <v>124</v>
      </c>
      <c r="R2093" s="1" t="s">
        <v>49</v>
      </c>
      <c r="S2093" s="1" t="s">
        <v>3874</v>
      </c>
      <c r="T2093" s="1" t="s">
        <v>2562</v>
      </c>
      <c r="U2093" s="1" t="s">
        <v>2563</v>
      </c>
      <c r="V2093" s="1" t="s">
        <v>39</v>
      </c>
    </row>
    <row r="2094" spans="1:22" x14ac:dyDescent="0.2">
      <c r="A2094" s="7">
        <v>0</v>
      </c>
      <c r="B2094" s="1" t="s">
        <v>20</v>
      </c>
      <c r="C2094" s="1" t="s">
        <v>1362</v>
      </c>
      <c r="D2094" s="1" t="s">
        <v>120</v>
      </c>
      <c r="E2094" s="1" t="s">
        <v>1363</v>
      </c>
      <c r="F2094" s="1" t="s">
        <v>3527</v>
      </c>
      <c r="G2094" s="1" t="s">
        <v>25</v>
      </c>
      <c r="I2094" s="1" t="s">
        <v>3878</v>
      </c>
      <c r="K2094" s="1" t="s">
        <v>3874</v>
      </c>
      <c r="L2094" s="1" t="s">
        <v>3874</v>
      </c>
      <c r="M2094" s="1" t="s">
        <v>3879</v>
      </c>
      <c r="N2094" s="1" t="s">
        <v>32</v>
      </c>
      <c r="R2094" s="1" t="s">
        <v>81</v>
      </c>
      <c r="S2094" s="1" t="s">
        <v>3874</v>
      </c>
      <c r="T2094" s="1" t="s">
        <v>1368</v>
      </c>
      <c r="U2094" s="1" t="s">
        <v>3322</v>
      </c>
      <c r="V2094" s="1" t="s">
        <v>39</v>
      </c>
    </row>
    <row r="2095" spans="1:22" x14ac:dyDescent="0.2">
      <c r="A2095" s="7">
        <v>100</v>
      </c>
      <c r="B2095" s="1" t="s">
        <v>20</v>
      </c>
      <c r="C2095" s="1" t="s">
        <v>2201</v>
      </c>
      <c r="D2095" s="1" t="s">
        <v>43</v>
      </c>
      <c r="E2095" s="1" t="s">
        <v>2202</v>
      </c>
      <c r="F2095" s="1" t="s">
        <v>3276</v>
      </c>
      <c r="G2095" s="1" t="s">
        <v>25</v>
      </c>
      <c r="I2095" s="1" t="s">
        <v>3880</v>
      </c>
      <c r="J2095" s="1" t="s">
        <v>28</v>
      </c>
      <c r="K2095" s="1" t="s">
        <v>3874</v>
      </c>
      <c r="L2095" s="1" t="s">
        <v>3527</v>
      </c>
      <c r="M2095" s="1" t="s">
        <v>3881</v>
      </c>
      <c r="N2095" s="1" t="s">
        <v>32</v>
      </c>
      <c r="O2095" s="1" t="s">
        <v>33</v>
      </c>
      <c r="P2095" s="1" t="s">
        <v>124</v>
      </c>
      <c r="R2095" s="1" t="s">
        <v>49</v>
      </c>
      <c r="S2095" s="1" t="s">
        <v>3874</v>
      </c>
      <c r="T2095" s="1" t="s">
        <v>2205</v>
      </c>
      <c r="U2095" s="1" t="s">
        <v>2206</v>
      </c>
      <c r="V2095" s="1" t="s">
        <v>39</v>
      </c>
    </row>
    <row r="2096" spans="1:22" x14ac:dyDescent="0.2">
      <c r="A2096" s="7">
        <v>100</v>
      </c>
      <c r="B2096" s="1" t="s">
        <v>20</v>
      </c>
      <c r="C2096" s="1" t="s">
        <v>1362</v>
      </c>
      <c r="D2096" s="1" t="s">
        <v>43</v>
      </c>
      <c r="E2096" s="1" t="s">
        <v>1363</v>
      </c>
      <c r="F2096" s="1" t="s">
        <v>3527</v>
      </c>
      <c r="G2096" s="1" t="s">
        <v>25</v>
      </c>
      <c r="I2096" s="1" t="s">
        <v>3882</v>
      </c>
      <c r="J2096" s="1" t="s">
        <v>28</v>
      </c>
      <c r="K2096" s="1" t="s">
        <v>3874</v>
      </c>
      <c r="L2096" s="1" t="s">
        <v>3874</v>
      </c>
      <c r="M2096" s="1" t="s">
        <v>3883</v>
      </c>
      <c r="N2096" s="1" t="s">
        <v>32</v>
      </c>
      <c r="R2096" s="1" t="s">
        <v>49</v>
      </c>
      <c r="S2096" s="1" t="s">
        <v>3874</v>
      </c>
      <c r="T2096" s="1" t="s">
        <v>1368</v>
      </c>
      <c r="U2096" s="1" t="s">
        <v>3322</v>
      </c>
      <c r="V2096" s="1" t="s">
        <v>39</v>
      </c>
    </row>
    <row r="2097" spans="1:22" x14ac:dyDescent="0.2">
      <c r="A2097" s="7">
        <v>100</v>
      </c>
      <c r="B2097" s="1" t="s">
        <v>20</v>
      </c>
      <c r="C2097" s="1" t="s">
        <v>1362</v>
      </c>
      <c r="D2097" s="1" t="s">
        <v>43</v>
      </c>
      <c r="E2097" s="1" t="s">
        <v>1363</v>
      </c>
      <c r="F2097" s="1" t="s">
        <v>3527</v>
      </c>
      <c r="G2097" s="1" t="s">
        <v>25</v>
      </c>
      <c r="I2097" s="1" t="s">
        <v>3884</v>
      </c>
      <c r="J2097" s="1" t="s">
        <v>28</v>
      </c>
      <c r="K2097" s="1" t="s">
        <v>3874</v>
      </c>
      <c r="L2097" s="1" t="s">
        <v>3874</v>
      </c>
      <c r="M2097" s="1" t="s">
        <v>3885</v>
      </c>
      <c r="N2097" s="1" t="s">
        <v>32</v>
      </c>
      <c r="R2097" s="1" t="s">
        <v>49</v>
      </c>
      <c r="S2097" s="1" t="s">
        <v>3874</v>
      </c>
      <c r="T2097" s="1" t="s">
        <v>1368</v>
      </c>
      <c r="U2097" s="1" t="s">
        <v>3322</v>
      </c>
      <c r="V2097" s="1" t="s">
        <v>39</v>
      </c>
    </row>
    <row r="2098" spans="1:22" x14ac:dyDescent="0.2">
      <c r="A2098" s="7">
        <v>100</v>
      </c>
      <c r="B2098" s="1" t="s">
        <v>20</v>
      </c>
      <c r="C2098" s="1" t="s">
        <v>1362</v>
      </c>
      <c r="D2098" s="1" t="s">
        <v>43</v>
      </c>
      <c r="E2098" s="1" t="s">
        <v>1363</v>
      </c>
      <c r="F2098" s="1" t="s">
        <v>3527</v>
      </c>
      <c r="G2098" s="1" t="s">
        <v>25</v>
      </c>
      <c r="I2098" s="1" t="s">
        <v>3886</v>
      </c>
      <c r="J2098" s="1" t="s">
        <v>28</v>
      </c>
      <c r="K2098" s="1" t="s">
        <v>3874</v>
      </c>
      <c r="L2098" s="1" t="s">
        <v>3874</v>
      </c>
      <c r="M2098" s="1" t="s">
        <v>3887</v>
      </c>
      <c r="N2098" s="1" t="s">
        <v>32</v>
      </c>
      <c r="R2098" s="1" t="s">
        <v>193</v>
      </c>
      <c r="S2098" s="1" t="s">
        <v>3874</v>
      </c>
      <c r="T2098" s="1" t="s">
        <v>1368</v>
      </c>
      <c r="U2098" s="1" t="s">
        <v>3322</v>
      </c>
      <c r="V2098" s="1" t="s">
        <v>39</v>
      </c>
    </row>
    <row r="2099" spans="1:22" x14ac:dyDescent="0.2">
      <c r="A2099" s="7">
        <v>100</v>
      </c>
      <c r="B2099" s="1" t="s">
        <v>20</v>
      </c>
      <c r="C2099" s="1" t="s">
        <v>1362</v>
      </c>
      <c r="D2099" s="1" t="s">
        <v>43</v>
      </c>
      <c r="E2099" s="1" t="s">
        <v>1363</v>
      </c>
      <c r="F2099" s="1" t="s">
        <v>3527</v>
      </c>
      <c r="G2099" s="1" t="s">
        <v>25</v>
      </c>
      <c r="I2099" s="1" t="s">
        <v>3888</v>
      </c>
      <c r="J2099" s="1" t="s">
        <v>28</v>
      </c>
      <c r="K2099" s="1" t="s">
        <v>3874</v>
      </c>
      <c r="L2099" s="1" t="s">
        <v>3874</v>
      </c>
      <c r="M2099" s="1" t="s">
        <v>3889</v>
      </c>
      <c r="N2099" s="1" t="s">
        <v>46</v>
      </c>
      <c r="R2099" s="1" t="s">
        <v>193</v>
      </c>
      <c r="S2099" s="1" t="s">
        <v>3874</v>
      </c>
      <c r="T2099" s="1" t="s">
        <v>1368</v>
      </c>
      <c r="U2099" s="1" t="s">
        <v>3322</v>
      </c>
      <c r="V2099" s="1" t="s">
        <v>39</v>
      </c>
    </row>
    <row r="2100" spans="1:22" x14ac:dyDescent="0.2">
      <c r="A2100" s="7">
        <v>100</v>
      </c>
      <c r="B2100" s="1" t="s">
        <v>20</v>
      </c>
      <c r="C2100" s="1" t="s">
        <v>1362</v>
      </c>
      <c r="D2100" s="1" t="s">
        <v>43</v>
      </c>
      <c r="E2100" s="1" t="s">
        <v>1363</v>
      </c>
      <c r="F2100" s="1" t="s">
        <v>3527</v>
      </c>
      <c r="G2100" s="1" t="s">
        <v>25</v>
      </c>
      <c r="I2100" s="1" t="s">
        <v>3890</v>
      </c>
      <c r="J2100" s="1" t="s">
        <v>28</v>
      </c>
      <c r="K2100" s="1" t="s">
        <v>3874</v>
      </c>
      <c r="L2100" s="1" t="s">
        <v>3874</v>
      </c>
      <c r="M2100" s="1" t="s">
        <v>3891</v>
      </c>
      <c r="N2100" s="1" t="s">
        <v>32</v>
      </c>
      <c r="R2100" s="1" t="s">
        <v>1045</v>
      </c>
      <c r="S2100" s="1" t="s">
        <v>3874</v>
      </c>
      <c r="T2100" s="1" t="s">
        <v>1368</v>
      </c>
      <c r="U2100" s="1" t="s">
        <v>3322</v>
      </c>
      <c r="V2100" s="1" t="s">
        <v>39</v>
      </c>
    </row>
    <row r="2101" spans="1:22" x14ac:dyDescent="0.2">
      <c r="A2101" s="7">
        <v>100</v>
      </c>
      <c r="B2101" s="1" t="s">
        <v>20</v>
      </c>
      <c r="C2101" s="1" t="s">
        <v>1362</v>
      </c>
      <c r="D2101" s="1" t="s">
        <v>43</v>
      </c>
      <c r="E2101" s="1" t="s">
        <v>1363</v>
      </c>
      <c r="F2101" s="1" t="s">
        <v>3527</v>
      </c>
      <c r="G2101" s="1" t="s">
        <v>25</v>
      </c>
      <c r="I2101" s="1" t="s">
        <v>3892</v>
      </c>
      <c r="J2101" s="1" t="s">
        <v>28</v>
      </c>
      <c r="K2101" s="1" t="s">
        <v>3874</v>
      </c>
      <c r="L2101" s="1" t="s">
        <v>3874</v>
      </c>
      <c r="M2101" s="1" t="s">
        <v>3893</v>
      </c>
      <c r="N2101" s="1" t="s">
        <v>32</v>
      </c>
      <c r="R2101" s="1" t="s">
        <v>81</v>
      </c>
      <c r="S2101" s="1" t="s">
        <v>3874</v>
      </c>
      <c r="T2101" s="1" t="s">
        <v>1368</v>
      </c>
      <c r="U2101" s="1" t="s">
        <v>3322</v>
      </c>
      <c r="V2101" s="1" t="s">
        <v>39</v>
      </c>
    </row>
    <row r="2102" spans="1:22" x14ac:dyDescent="0.2">
      <c r="A2102" s="7">
        <v>100</v>
      </c>
      <c r="B2102" s="1" t="s">
        <v>20</v>
      </c>
      <c r="C2102" s="1" t="s">
        <v>1362</v>
      </c>
      <c r="D2102" s="1" t="s">
        <v>43</v>
      </c>
      <c r="E2102" s="1" t="s">
        <v>1363</v>
      </c>
      <c r="F2102" s="1" t="s">
        <v>3527</v>
      </c>
      <c r="G2102" s="1" t="s">
        <v>25</v>
      </c>
      <c r="I2102" s="1" t="s">
        <v>3894</v>
      </c>
      <c r="J2102" s="1" t="s">
        <v>28</v>
      </c>
      <c r="K2102" s="1" t="s">
        <v>3874</v>
      </c>
      <c r="L2102" s="1" t="s">
        <v>3874</v>
      </c>
      <c r="M2102" s="1" t="s">
        <v>3895</v>
      </c>
      <c r="N2102" s="1" t="s">
        <v>32</v>
      </c>
      <c r="R2102" s="1" t="s">
        <v>1045</v>
      </c>
      <c r="S2102" s="1" t="s">
        <v>3874</v>
      </c>
      <c r="T2102" s="1" t="s">
        <v>1368</v>
      </c>
      <c r="U2102" s="1" t="s">
        <v>3322</v>
      </c>
      <c r="V2102" s="1" t="s">
        <v>39</v>
      </c>
    </row>
    <row r="2103" spans="1:22" x14ac:dyDescent="0.2">
      <c r="A2103" s="7">
        <v>100</v>
      </c>
      <c r="B2103" s="1" t="s">
        <v>20</v>
      </c>
      <c r="C2103" s="1" t="s">
        <v>1362</v>
      </c>
      <c r="D2103" s="1" t="s">
        <v>43</v>
      </c>
      <c r="E2103" s="1" t="s">
        <v>1363</v>
      </c>
      <c r="F2103" s="1" t="s">
        <v>3527</v>
      </c>
      <c r="G2103" s="1" t="s">
        <v>25</v>
      </c>
      <c r="I2103" s="1" t="s">
        <v>3896</v>
      </c>
      <c r="J2103" s="1" t="s">
        <v>28</v>
      </c>
      <c r="K2103" s="1" t="s">
        <v>3874</v>
      </c>
      <c r="L2103" s="1" t="s">
        <v>3874</v>
      </c>
      <c r="M2103" s="1" t="s">
        <v>3897</v>
      </c>
      <c r="N2103" s="1" t="s">
        <v>32</v>
      </c>
      <c r="R2103" s="1" t="s">
        <v>193</v>
      </c>
      <c r="S2103" s="1" t="s">
        <v>3874</v>
      </c>
      <c r="T2103" s="1" t="s">
        <v>1368</v>
      </c>
      <c r="U2103" s="1" t="s">
        <v>3322</v>
      </c>
      <c r="V2103" s="1" t="s">
        <v>39</v>
      </c>
    </row>
    <row r="2104" spans="1:22" x14ac:dyDescent="0.2">
      <c r="A2104" s="7">
        <v>100</v>
      </c>
      <c r="B2104" s="1" t="s">
        <v>20</v>
      </c>
      <c r="C2104" s="1" t="s">
        <v>2201</v>
      </c>
      <c r="D2104" s="1" t="s">
        <v>43</v>
      </c>
      <c r="E2104" s="1" t="s">
        <v>2202</v>
      </c>
      <c r="F2104" s="1" t="s">
        <v>3898</v>
      </c>
      <c r="G2104" s="1" t="s">
        <v>25</v>
      </c>
      <c r="I2104" s="1" t="s">
        <v>3899</v>
      </c>
      <c r="J2104" s="1" t="s">
        <v>28</v>
      </c>
      <c r="K2104" s="1" t="s">
        <v>3900</v>
      </c>
      <c r="L2104" s="1" t="s">
        <v>3901</v>
      </c>
      <c r="M2104" s="1" t="s">
        <v>3902</v>
      </c>
      <c r="N2104" s="1" t="s">
        <v>32</v>
      </c>
      <c r="O2104" s="1" t="s">
        <v>33</v>
      </c>
      <c r="P2104" s="1" t="s">
        <v>124</v>
      </c>
      <c r="R2104" s="1" t="s">
        <v>49</v>
      </c>
      <c r="S2104" s="1" t="s">
        <v>3900</v>
      </c>
      <c r="T2104" s="1" t="s">
        <v>2205</v>
      </c>
      <c r="U2104" s="1" t="s">
        <v>2206</v>
      </c>
      <c r="V2104" s="1" t="s">
        <v>39</v>
      </c>
    </row>
    <row r="2105" spans="1:22" x14ac:dyDescent="0.2">
      <c r="A2105" s="7">
        <v>100</v>
      </c>
      <c r="B2105" s="1" t="s">
        <v>20</v>
      </c>
      <c r="C2105" s="1" t="s">
        <v>1362</v>
      </c>
      <c r="D2105" s="1" t="s">
        <v>43</v>
      </c>
      <c r="E2105" s="1" t="s">
        <v>1363</v>
      </c>
      <c r="F2105" s="1" t="s">
        <v>3901</v>
      </c>
      <c r="G2105" s="1" t="s">
        <v>25</v>
      </c>
      <c r="I2105" s="1" t="s">
        <v>3903</v>
      </c>
      <c r="J2105" s="1" t="s">
        <v>28</v>
      </c>
      <c r="K2105" s="1" t="s">
        <v>3900</v>
      </c>
      <c r="L2105" s="1" t="s">
        <v>3900</v>
      </c>
      <c r="M2105" s="1" t="s">
        <v>3904</v>
      </c>
      <c r="N2105" s="1" t="s">
        <v>32</v>
      </c>
      <c r="R2105" s="1" t="s">
        <v>1045</v>
      </c>
      <c r="S2105" s="1" t="s">
        <v>3900</v>
      </c>
      <c r="T2105" s="1" t="s">
        <v>1368</v>
      </c>
      <c r="U2105" s="1" t="s">
        <v>3322</v>
      </c>
      <c r="V2105" s="1" t="s">
        <v>39</v>
      </c>
    </row>
    <row r="2106" spans="1:22" x14ac:dyDescent="0.2">
      <c r="A2106" s="7">
        <v>100</v>
      </c>
      <c r="B2106" s="1" t="s">
        <v>20</v>
      </c>
      <c r="C2106" s="1" t="s">
        <v>1362</v>
      </c>
      <c r="D2106" s="1" t="s">
        <v>43</v>
      </c>
      <c r="E2106" s="1" t="s">
        <v>1363</v>
      </c>
      <c r="F2106" s="1" t="s">
        <v>3901</v>
      </c>
      <c r="G2106" s="1" t="s">
        <v>25</v>
      </c>
      <c r="I2106" s="1" t="s">
        <v>3905</v>
      </c>
      <c r="J2106" s="1" t="s">
        <v>28</v>
      </c>
      <c r="K2106" s="1" t="s">
        <v>3900</v>
      </c>
      <c r="L2106" s="1" t="s">
        <v>3900</v>
      </c>
      <c r="M2106" s="1" t="s">
        <v>3906</v>
      </c>
      <c r="N2106" s="1" t="s">
        <v>32</v>
      </c>
      <c r="R2106" s="1" t="s">
        <v>49</v>
      </c>
      <c r="S2106" s="1" t="s">
        <v>3900</v>
      </c>
      <c r="T2106" s="1" t="s">
        <v>1368</v>
      </c>
      <c r="U2106" s="1" t="s">
        <v>3322</v>
      </c>
      <c r="V2106" s="1" t="s">
        <v>39</v>
      </c>
    </row>
    <row r="2107" spans="1:22" x14ac:dyDescent="0.2">
      <c r="A2107" s="7">
        <v>0</v>
      </c>
      <c r="B2107" s="1" t="s">
        <v>20</v>
      </c>
      <c r="D2107" s="1" t="s">
        <v>120</v>
      </c>
      <c r="G2107" s="1" t="s">
        <v>25</v>
      </c>
      <c r="I2107" s="1" t="s">
        <v>3907</v>
      </c>
      <c r="K2107" s="1" t="s">
        <v>3900</v>
      </c>
      <c r="L2107" s="1" t="s">
        <v>3900</v>
      </c>
      <c r="N2107" s="1" t="s">
        <v>32</v>
      </c>
      <c r="R2107" s="1" t="s">
        <v>81</v>
      </c>
      <c r="S2107" s="1" t="s">
        <v>3900</v>
      </c>
      <c r="V2107" s="1" t="s">
        <v>39</v>
      </c>
    </row>
    <row r="2108" spans="1:22" x14ac:dyDescent="0.2">
      <c r="A2108" s="7">
        <v>100</v>
      </c>
      <c r="B2108" s="1" t="s">
        <v>20</v>
      </c>
      <c r="C2108" s="1" t="s">
        <v>21</v>
      </c>
      <c r="D2108" s="1" t="s">
        <v>120</v>
      </c>
      <c r="G2108" s="1" t="s">
        <v>25</v>
      </c>
      <c r="I2108" s="1" t="s">
        <v>3908</v>
      </c>
      <c r="J2108" s="1" t="s">
        <v>28</v>
      </c>
      <c r="K2108" s="1" t="s">
        <v>3900</v>
      </c>
      <c r="L2108" s="1" t="s">
        <v>3901</v>
      </c>
      <c r="M2108" s="1" t="s">
        <v>3909</v>
      </c>
      <c r="N2108" s="1" t="s">
        <v>32</v>
      </c>
      <c r="O2108" s="1" t="s">
        <v>156</v>
      </c>
      <c r="P2108" s="1" t="s">
        <v>124</v>
      </c>
      <c r="R2108" s="1" t="s">
        <v>81</v>
      </c>
      <c r="S2108" s="1" t="s">
        <v>3900</v>
      </c>
      <c r="T2108" s="1" t="s">
        <v>157</v>
      </c>
      <c r="U2108" s="1" t="s">
        <v>158</v>
      </c>
      <c r="V2108" s="1" t="s">
        <v>39</v>
      </c>
    </row>
    <row r="2109" spans="1:22" x14ac:dyDescent="0.2">
      <c r="A2109" s="7">
        <v>100</v>
      </c>
      <c r="B2109" s="1" t="s">
        <v>20</v>
      </c>
      <c r="C2109" s="1" t="s">
        <v>21</v>
      </c>
      <c r="D2109" s="1" t="s">
        <v>120</v>
      </c>
      <c r="G2109" s="1" t="s">
        <v>25</v>
      </c>
      <c r="I2109" s="1" t="s">
        <v>3910</v>
      </c>
      <c r="J2109" s="1" t="s">
        <v>28</v>
      </c>
      <c r="K2109" s="1" t="s">
        <v>3900</v>
      </c>
      <c r="L2109" s="1" t="s">
        <v>3901</v>
      </c>
      <c r="M2109" s="1" t="s">
        <v>3911</v>
      </c>
      <c r="N2109" s="1" t="s">
        <v>32</v>
      </c>
      <c r="O2109" s="1" t="s">
        <v>156</v>
      </c>
      <c r="P2109" s="1" t="s">
        <v>124</v>
      </c>
      <c r="R2109" s="1" t="s">
        <v>81</v>
      </c>
      <c r="S2109" s="1" t="s">
        <v>3900</v>
      </c>
      <c r="T2109" s="1" t="s">
        <v>157</v>
      </c>
      <c r="U2109" s="1" t="s">
        <v>158</v>
      </c>
      <c r="V2109" s="1" t="s">
        <v>39</v>
      </c>
    </row>
    <row r="2110" spans="1:22" x14ac:dyDescent="0.2">
      <c r="A2110" s="7">
        <v>10</v>
      </c>
      <c r="B2110" s="1" t="s">
        <v>20</v>
      </c>
      <c r="C2110" s="1" t="s">
        <v>1362</v>
      </c>
      <c r="D2110" s="1" t="s">
        <v>3912</v>
      </c>
      <c r="E2110" s="1" t="s">
        <v>1363</v>
      </c>
      <c r="F2110" s="1" t="s">
        <v>3901</v>
      </c>
      <c r="G2110" s="1" t="s">
        <v>25</v>
      </c>
      <c r="I2110" s="1" t="s">
        <v>3913</v>
      </c>
      <c r="J2110" s="1" t="s">
        <v>28</v>
      </c>
      <c r="K2110" s="1" t="s">
        <v>3900</v>
      </c>
      <c r="L2110" s="1" t="s">
        <v>3900</v>
      </c>
      <c r="M2110" s="1" t="s">
        <v>3914</v>
      </c>
      <c r="N2110" s="1" t="s">
        <v>32</v>
      </c>
      <c r="R2110" s="1" t="s">
        <v>1045</v>
      </c>
      <c r="S2110" s="1" t="s">
        <v>3900</v>
      </c>
      <c r="T2110" s="1" t="s">
        <v>1368</v>
      </c>
      <c r="U2110" s="1" t="s">
        <v>3322</v>
      </c>
      <c r="V2110" s="1" t="s">
        <v>39</v>
      </c>
    </row>
    <row r="2111" spans="1:22" x14ac:dyDescent="0.2">
      <c r="A2111" s="7">
        <v>100</v>
      </c>
      <c r="B2111" s="1" t="s">
        <v>20</v>
      </c>
      <c r="C2111" s="1" t="s">
        <v>21</v>
      </c>
      <c r="D2111" s="1" t="s">
        <v>1573</v>
      </c>
      <c r="E2111" s="1" t="s">
        <v>1574</v>
      </c>
      <c r="F2111" s="1" t="s">
        <v>3915</v>
      </c>
      <c r="G2111" s="1" t="s">
        <v>25</v>
      </c>
      <c r="I2111" s="1" t="s">
        <v>3916</v>
      </c>
      <c r="J2111" s="1" t="s">
        <v>28</v>
      </c>
      <c r="K2111" s="1" t="s">
        <v>3900</v>
      </c>
      <c r="L2111" s="1" t="s">
        <v>3901</v>
      </c>
      <c r="M2111" s="1" t="s">
        <v>3917</v>
      </c>
      <c r="N2111" s="1" t="s">
        <v>32</v>
      </c>
      <c r="O2111" s="1" t="s">
        <v>33</v>
      </c>
      <c r="P2111" s="1" t="s">
        <v>124</v>
      </c>
      <c r="R2111" s="1" t="s">
        <v>49</v>
      </c>
      <c r="S2111" s="1" t="s">
        <v>3900</v>
      </c>
      <c r="T2111" s="1" t="s">
        <v>1578</v>
      </c>
      <c r="U2111" s="1" t="s">
        <v>4594</v>
      </c>
      <c r="V2111" s="1" t="s">
        <v>39</v>
      </c>
    </row>
    <row r="2112" spans="1:22" x14ac:dyDescent="0.2">
      <c r="A2112" s="7">
        <v>100</v>
      </c>
      <c r="B2112" s="1" t="s">
        <v>20</v>
      </c>
      <c r="C2112" s="1" t="s">
        <v>1362</v>
      </c>
      <c r="D2112" s="1" t="s">
        <v>43</v>
      </c>
      <c r="E2112" s="1" t="s">
        <v>1363</v>
      </c>
      <c r="F2112" s="1" t="s">
        <v>3901</v>
      </c>
      <c r="G2112" s="1" t="s">
        <v>25</v>
      </c>
      <c r="I2112" s="1" t="s">
        <v>3918</v>
      </c>
      <c r="J2112" s="1" t="s">
        <v>28</v>
      </c>
      <c r="K2112" s="1" t="s">
        <v>3900</v>
      </c>
      <c r="L2112" s="1" t="s">
        <v>3900</v>
      </c>
      <c r="M2112" s="1" t="s">
        <v>3919</v>
      </c>
      <c r="N2112" s="1" t="s">
        <v>32</v>
      </c>
      <c r="R2112" s="1" t="s">
        <v>49</v>
      </c>
      <c r="S2112" s="1" t="s">
        <v>3900</v>
      </c>
      <c r="T2112" s="1" t="s">
        <v>1368</v>
      </c>
      <c r="U2112" s="1" t="s">
        <v>3322</v>
      </c>
      <c r="V2112" s="1" t="s">
        <v>39</v>
      </c>
    </row>
    <row r="2113" spans="1:22" x14ac:dyDescent="0.2">
      <c r="A2113" s="7">
        <v>10</v>
      </c>
      <c r="B2113" s="1" t="s">
        <v>20</v>
      </c>
      <c r="C2113" s="1" t="s">
        <v>1362</v>
      </c>
      <c r="D2113" s="1" t="s">
        <v>3912</v>
      </c>
      <c r="E2113" s="1" t="s">
        <v>1363</v>
      </c>
      <c r="F2113" s="1" t="s">
        <v>3901</v>
      </c>
      <c r="G2113" s="1" t="s">
        <v>25</v>
      </c>
      <c r="I2113" s="1" t="s">
        <v>3920</v>
      </c>
      <c r="J2113" s="1" t="s">
        <v>28</v>
      </c>
      <c r="K2113" s="1" t="s">
        <v>3900</v>
      </c>
      <c r="L2113" s="1" t="s">
        <v>3900</v>
      </c>
      <c r="M2113" s="1" t="s">
        <v>3921</v>
      </c>
      <c r="N2113" s="1" t="s">
        <v>32</v>
      </c>
      <c r="R2113" s="1" t="s">
        <v>81</v>
      </c>
      <c r="S2113" s="1" t="s">
        <v>3900</v>
      </c>
      <c r="T2113" s="1" t="s">
        <v>1368</v>
      </c>
      <c r="U2113" s="1" t="s">
        <v>3322</v>
      </c>
      <c r="V2113" s="1" t="s">
        <v>3922</v>
      </c>
    </row>
    <row r="2114" spans="1:22" x14ac:dyDescent="0.2">
      <c r="A2114" s="7">
        <v>100</v>
      </c>
      <c r="B2114" s="1" t="s">
        <v>20</v>
      </c>
      <c r="C2114" s="1" t="s">
        <v>1362</v>
      </c>
      <c r="D2114" s="1" t="s">
        <v>43</v>
      </c>
      <c r="E2114" s="1" t="s">
        <v>1363</v>
      </c>
      <c r="F2114" s="1" t="s">
        <v>3901</v>
      </c>
      <c r="G2114" s="1" t="s">
        <v>25</v>
      </c>
      <c r="I2114" s="1" t="s">
        <v>3923</v>
      </c>
      <c r="J2114" s="1" t="s">
        <v>28</v>
      </c>
      <c r="K2114" s="1" t="s">
        <v>3900</v>
      </c>
      <c r="L2114" s="1" t="s">
        <v>3900</v>
      </c>
      <c r="M2114" s="1" t="s">
        <v>3924</v>
      </c>
      <c r="N2114" s="1" t="s">
        <v>32</v>
      </c>
      <c r="R2114" s="1" t="s">
        <v>49</v>
      </c>
      <c r="S2114" s="1" t="s">
        <v>3900</v>
      </c>
      <c r="T2114" s="1" t="s">
        <v>1368</v>
      </c>
      <c r="U2114" s="1" t="s">
        <v>3322</v>
      </c>
      <c r="V2114" s="1" t="s">
        <v>39</v>
      </c>
    </row>
    <row r="2115" spans="1:22" x14ac:dyDescent="0.2">
      <c r="A2115" s="7">
        <v>100</v>
      </c>
      <c r="B2115" s="1" t="s">
        <v>20</v>
      </c>
      <c r="C2115" s="1" t="s">
        <v>21</v>
      </c>
      <c r="D2115" s="1" t="s">
        <v>1573</v>
      </c>
      <c r="E2115" s="1" t="s">
        <v>1574</v>
      </c>
      <c r="F2115" s="1" t="s">
        <v>3915</v>
      </c>
      <c r="G2115" s="1" t="s">
        <v>25</v>
      </c>
      <c r="I2115" s="1" t="s">
        <v>3925</v>
      </c>
      <c r="J2115" s="1" t="s">
        <v>28</v>
      </c>
      <c r="K2115" s="1" t="s">
        <v>3900</v>
      </c>
      <c r="L2115" s="1" t="s">
        <v>3901</v>
      </c>
      <c r="M2115" s="1" t="s">
        <v>3926</v>
      </c>
      <c r="N2115" s="1" t="s">
        <v>32</v>
      </c>
      <c r="O2115" s="1" t="s">
        <v>33</v>
      </c>
      <c r="P2115" s="1" t="s">
        <v>124</v>
      </c>
      <c r="R2115" s="1" t="s">
        <v>49</v>
      </c>
      <c r="S2115" s="1" t="s">
        <v>3900</v>
      </c>
      <c r="T2115" s="1" t="s">
        <v>1578</v>
      </c>
      <c r="U2115" s="1" t="s">
        <v>4594</v>
      </c>
      <c r="V2115" s="1" t="s">
        <v>39</v>
      </c>
    </row>
    <row r="2116" spans="1:22" x14ac:dyDescent="0.2">
      <c r="A2116" s="7">
        <v>100</v>
      </c>
      <c r="B2116" s="1" t="s">
        <v>20</v>
      </c>
      <c r="C2116" s="1" t="s">
        <v>1362</v>
      </c>
      <c r="D2116" s="1" t="s">
        <v>43</v>
      </c>
      <c r="E2116" s="1" t="s">
        <v>1363</v>
      </c>
      <c r="F2116" s="1" t="s">
        <v>3552</v>
      </c>
      <c r="G2116" s="1" t="s">
        <v>25</v>
      </c>
      <c r="I2116" s="1" t="s">
        <v>3927</v>
      </c>
      <c r="J2116" s="1" t="s">
        <v>28</v>
      </c>
      <c r="K2116" s="1" t="s">
        <v>3928</v>
      </c>
      <c r="L2116" s="1" t="s">
        <v>3928</v>
      </c>
      <c r="M2116" s="1" t="s">
        <v>3929</v>
      </c>
      <c r="N2116" s="1" t="s">
        <v>32</v>
      </c>
      <c r="R2116" s="1" t="s">
        <v>49</v>
      </c>
      <c r="S2116" s="1" t="s">
        <v>3928</v>
      </c>
      <c r="T2116" s="1" t="s">
        <v>1368</v>
      </c>
      <c r="U2116" s="1" t="s">
        <v>3322</v>
      </c>
      <c r="V2116" s="1" t="s">
        <v>39</v>
      </c>
    </row>
    <row r="2117" spans="1:22" x14ac:dyDescent="0.2">
      <c r="A2117" s="7">
        <v>10</v>
      </c>
      <c r="B2117" s="1" t="s">
        <v>20</v>
      </c>
      <c r="C2117" s="1" t="s">
        <v>2201</v>
      </c>
      <c r="D2117" s="1" t="s">
        <v>3912</v>
      </c>
      <c r="E2117" s="1" t="s">
        <v>2202</v>
      </c>
      <c r="F2117" s="1" t="s">
        <v>3377</v>
      </c>
      <c r="G2117" s="1" t="s">
        <v>25</v>
      </c>
      <c r="I2117" s="1" t="s">
        <v>3930</v>
      </c>
      <c r="J2117" s="1" t="s">
        <v>28</v>
      </c>
      <c r="K2117" s="1" t="s">
        <v>3931</v>
      </c>
      <c r="L2117" s="1" t="s">
        <v>3570</v>
      </c>
      <c r="M2117" s="1" t="s">
        <v>3932</v>
      </c>
      <c r="N2117" s="1" t="s">
        <v>32</v>
      </c>
      <c r="O2117" s="1" t="s">
        <v>33</v>
      </c>
      <c r="P2117" s="1" t="s">
        <v>124</v>
      </c>
      <c r="R2117" s="1" t="s">
        <v>1045</v>
      </c>
      <c r="S2117" s="1" t="s">
        <v>3931</v>
      </c>
      <c r="T2117" s="1" t="s">
        <v>2205</v>
      </c>
      <c r="U2117" s="1" t="s">
        <v>2206</v>
      </c>
      <c r="V2117" s="1" t="s">
        <v>39</v>
      </c>
    </row>
    <row r="2118" spans="1:22" x14ac:dyDescent="0.2">
      <c r="A2118" s="7">
        <v>10</v>
      </c>
      <c r="B2118" s="1" t="s">
        <v>20</v>
      </c>
      <c r="C2118" s="1" t="s">
        <v>2201</v>
      </c>
      <c r="D2118" s="1" t="s">
        <v>3912</v>
      </c>
      <c r="E2118" s="1" t="s">
        <v>2202</v>
      </c>
      <c r="F2118" s="1" t="s">
        <v>3377</v>
      </c>
      <c r="G2118" s="1" t="s">
        <v>25</v>
      </c>
      <c r="I2118" s="1" t="s">
        <v>3933</v>
      </c>
      <c r="J2118" s="1" t="s">
        <v>28</v>
      </c>
      <c r="K2118" s="1" t="s">
        <v>3931</v>
      </c>
      <c r="L2118" s="1" t="s">
        <v>3570</v>
      </c>
      <c r="M2118" s="1" t="s">
        <v>3934</v>
      </c>
      <c r="N2118" s="1" t="s">
        <v>32</v>
      </c>
      <c r="O2118" s="1" t="s">
        <v>33</v>
      </c>
      <c r="P2118" s="1" t="s">
        <v>124</v>
      </c>
      <c r="R2118" s="1" t="s">
        <v>49</v>
      </c>
      <c r="S2118" s="1" t="s">
        <v>3931</v>
      </c>
      <c r="T2118" s="1" t="s">
        <v>2205</v>
      </c>
      <c r="U2118" s="1" t="s">
        <v>2206</v>
      </c>
      <c r="V2118" s="1" t="s">
        <v>39</v>
      </c>
    </row>
    <row r="2119" spans="1:22" x14ac:dyDescent="0.2">
      <c r="A2119" s="7">
        <v>10</v>
      </c>
      <c r="B2119" s="1" t="s">
        <v>20</v>
      </c>
      <c r="C2119" s="1" t="s">
        <v>1362</v>
      </c>
      <c r="D2119" s="1" t="s">
        <v>3912</v>
      </c>
      <c r="E2119" s="1" t="s">
        <v>1363</v>
      </c>
      <c r="F2119" s="1" t="s">
        <v>3570</v>
      </c>
      <c r="G2119" s="1" t="s">
        <v>25</v>
      </c>
      <c r="I2119" s="1" t="s">
        <v>3935</v>
      </c>
      <c r="J2119" s="1" t="s">
        <v>28</v>
      </c>
      <c r="K2119" s="1" t="s">
        <v>3931</v>
      </c>
      <c r="L2119" s="1" t="s">
        <v>3931</v>
      </c>
      <c r="M2119" s="1" t="s">
        <v>3936</v>
      </c>
      <c r="N2119" s="1" t="s">
        <v>32</v>
      </c>
      <c r="R2119" s="1" t="s">
        <v>1045</v>
      </c>
      <c r="S2119" s="1" t="s">
        <v>3931</v>
      </c>
      <c r="T2119" s="1" t="s">
        <v>1368</v>
      </c>
      <c r="U2119" s="1" t="s">
        <v>3322</v>
      </c>
      <c r="V2119" s="1" t="s">
        <v>39</v>
      </c>
    </row>
    <row r="2120" spans="1:22" x14ac:dyDescent="0.2">
      <c r="A2120" s="7">
        <v>10</v>
      </c>
      <c r="B2120" s="1" t="s">
        <v>20</v>
      </c>
      <c r="C2120" s="1" t="s">
        <v>1362</v>
      </c>
      <c r="D2120" s="1" t="s">
        <v>3912</v>
      </c>
      <c r="E2120" s="1" t="s">
        <v>1363</v>
      </c>
      <c r="F2120" s="1" t="s">
        <v>3570</v>
      </c>
      <c r="G2120" s="1" t="s">
        <v>25</v>
      </c>
      <c r="I2120" s="1" t="s">
        <v>3937</v>
      </c>
      <c r="J2120" s="1" t="s">
        <v>28</v>
      </c>
      <c r="K2120" s="1" t="s">
        <v>3931</v>
      </c>
      <c r="L2120" s="1" t="s">
        <v>3931</v>
      </c>
      <c r="M2120" s="1" t="s">
        <v>3938</v>
      </c>
      <c r="N2120" s="1" t="s">
        <v>32</v>
      </c>
      <c r="R2120" s="1" t="s">
        <v>49</v>
      </c>
      <c r="S2120" s="1" t="s">
        <v>3931</v>
      </c>
      <c r="T2120" s="1" t="s">
        <v>1368</v>
      </c>
      <c r="U2120" s="1" t="s">
        <v>3322</v>
      </c>
      <c r="V2120" s="1" t="s">
        <v>39</v>
      </c>
    </row>
    <row r="2121" spans="1:22" x14ac:dyDescent="0.2">
      <c r="A2121" s="7">
        <v>100</v>
      </c>
      <c r="B2121" s="1" t="s">
        <v>20</v>
      </c>
      <c r="C2121" s="1" t="s">
        <v>1362</v>
      </c>
      <c r="D2121" s="1" t="s">
        <v>43</v>
      </c>
      <c r="E2121" s="1" t="s">
        <v>1363</v>
      </c>
      <c r="F2121" s="1" t="s">
        <v>3570</v>
      </c>
      <c r="G2121" s="1" t="s">
        <v>25</v>
      </c>
      <c r="I2121" s="1" t="s">
        <v>3939</v>
      </c>
      <c r="J2121" s="1" t="s">
        <v>28</v>
      </c>
      <c r="K2121" s="1" t="s">
        <v>3931</v>
      </c>
      <c r="L2121" s="1" t="s">
        <v>3931</v>
      </c>
      <c r="M2121" s="1" t="s">
        <v>3940</v>
      </c>
      <c r="N2121" s="1" t="s">
        <v>32</v>
      </c>
      <c r="R2121" s="1" t="s">
        <v>81</v>
      </c>
      <c r="S2121" s="1" t="s">
        <v>3931</v>
      </c>
      <c r="T2121" s="1" t="s">
        <v>1368</v>
      </c>
      <c r="U2121" s="1" t="s">
        <v>3322</v>
      </c>
      <c r="V2121" s="1" t="s">
        <v>39</v>
      </c>
    </row>
    <row r="2122" spans="1:22" x14ac:dyDescent="0.2">
      <c r="A2122" s="7">
        <v>0</v>
      </c>
      <c r="B2122" s="1" t="s">
        <v>20</v>
      </c>
      <c r="C2122" s="1" t="s">
        <v>1362</v>
      </c>
      <c r="D2122" s="1" t="s">
        <v>120</v>
      </c>
      <c r="E2122" s="1" t="s">
        <v>1363</v>
      </c>
      <c r="F2122" s="1" t="s">
        <v>3570</v>
      </c>
      <c r="G2122" s="1" t="s">
        <v>25</v>
      </c>
      <c r="I2122" s="1" t="s">
        <v>3941</v>
      </c>
      <c r="K2122" s="1" t="s">
        <v>3931</v>
      </c>
      <c r="L2122" s="1" t="s">
        <v>3931</v>
      </c>
      <c r="N2122" s="1" t="s">
        <v>32</v>
      </c>
      <c r="R2122" s="1" t="s">
        <v>81</v>
      </c>
      <c r="S2122" s="1" t="s">
        <v>3931</v>
      </c>
      <c r="T2122" s="1" t="s">
        <v>1368</v>
      </c>
      <c r="U2122" s="1" t="s">
        <v>3322</v>
      </c>
      <c r="V2122" s="1" t="s">
        <v>39</v>
      </c>
    </row>
    <row r="2123" spans="1:22" x14ac:dyDescent="0.2">
      <c r="A2123" s="7">
        <v>100</v>
      </c>
      <c r="B2123" s="1" t="s">
        <v>20</v>
      </c>
      <c r="C2123" s="1" t="s">
        <v>1362</v>
      </c>
      <c r="D2123" s="1" t="s">
        <v>43</v>
      </c>
      <c r="E2123" s="1" t="s">
        <v>1363</v>
      </c>
      <c r="F2123" s="1" t="s">
        <v>3570</v>
      </c>
      <c r="G2123" s="1" t="s">
        <v>25</v>
      </c>
      <c r="I2123" s="1" t="s">
        <v>3942</v>
      </c>
      <c r="J2123" s="1" t="s">
        <v>28</v>
      </c>
      <c r="K2123" s="1" t="s">
        <v>3931</v>
      </c>
      <c r="L2123" s="1" t="s">
        <v>3931</v>
      </c>
      <c r="M2123" s="1" t="s">
        <v>3943</v>
      </c>
      <c r="N2123" s="1" t="s">
        <v>32</v>
      </c>
      <c r="R2123" s="1" t="s">
        <v>49</v>
      </c>
      <c r="S2123" s="1" t="s">
        <v>3931</v>
      </c>
      <c r="T2123" s="1" t="s">
        <v>1368</v>
      </c>
      <c r="U2123" s="1" t="s">
        <v>3322</v>
      </c>
      <c r="V2123" s="1" t="s">
        <v>39</v>
      </c>
    </row>
    <row r="2124" spans="1:22" x14ac:dyDescent="0.2">
      <c r="A2124" s="7">
        <v>100</v>
      </c>
      <c r="B2124" s="1" t="s">
        <v>20</v>
      </c>
      <c r="C2124" s="1" t="s">
        <v>2201</v>
      </c>
      <c r="D2124" s="1" t="s">
        <v>43</v>
      </c>
      <c r="E2124" s="1" t="s">
        <v>2202</v>
      </c>
      <c r="F2124" s="1" t="s">
        <v>3377</v>
      </c>
      <c r="G2124" s="1" t="s">
        <v>25</v>
      </c>
      <c r="I2124" s="1" t="s">
        <v>3944</v>
      </c>
      <c r="J2124" s="1" t="s">
        <v>28</v>
      </c>
      <c r="K2124" s="1" t="s">
        <v>3931</v>
      </c>
      <c r="L2124" s="1" t="s">
        <v>3570</v>
      </c>
      <c r="M2124" s="1" t="s">
        <v>3945</v>
      </c>
      <c r="N2124" s="1" t="s">
        <v>32</v>
      </c>
      <c r="O2124" s="1" t="s">
        <v>33</v>
      </c>
      <c r="P2124" s="1" t="s">
        <v>124</v>
      </c>
      <c r="R2124" s="1" t="s">
        <v>49</v>
      </c>
      <c r="S2124" s="1" t="s">
        <v>3931</v>
      </c>
      <c r="T2124" s="1" t="s">
        <v>2205</v>
      </c>
      <c r="U2124" s="1" t="s">
        <v>2206</v>
      </c>
      <c r="V2124" s="1" t="s">
        <v>39</v>
      </c>
    </row>
    <row r="2125" spans="1:22" x14ac:dyDescent="0.2">
      <c r="A2125" s="7">
        <v>100</v>
      </c>
      <c r="B2125" s="1" t="s">
        <v>20</v>
      </c>
      <c r="C2125" s="1" t="s">
        <v>1362</v>
      </c>
      <c r="D2125" s="1" t="s">
        <v>43</v>
      </c>
      <c r="E2125" s="1" t="s">
        <v>1363</v>
      </c>
      <c r="F2125" s="1" t="s">
        <v>3570</v>
      </c>
      <c r="G2125" s="1" t="s">
        <v>25</v>
      </c>
      <c r="I2125" s="1" t="s">
        <v>3946</v>
      </c>
      <c r="J2125" s="1" t="s">
        <v>28</v>
      </c>
      <c r="K2125" s="1" t="s">
        <v>3931</v>
      </c>
      <c r="L2125" s="1" t="s">
        <v>3931</v>
      </c>
      <c r="M2125" s="1" t="s">
        <v>3947</v>
      </c>
      <c r="N2125" s="1" t="s">
        <v>32</v>
      </c>
      <c r="R2125" s="1" t="s">
        <v>49</v>
      </c>
      <c r="S2125" s="1" t="s">
        <v>3931</v>
      </c>
      <c r="T2125" s="1" t="s">
        <v>1368</v>
      </c>
      <c r="U2125" s="1" t="s">
        <v>3322</v>
      </c>
      <c r="V2125" s="1" t="s">
        <v>39</v>
      </c>
    </row>
    <row r="2126" spans="1:22" x14ac:dyDescent="0.2">
      <c r="A2126" s="7">
        <v>0</v>
      </c>
      <c r="B2126" s="1" t="s">
        <v>20</v>
      </c>
      <c r="D2126" s="1" t="s">
        <v>120</v>
      </c>
      <c r="G2126" s="1" t="s">
        <v>25</v>
      </c>
      <c r="I2126" s="1" t="s">
        <v>3948</v>
      </c>
      <c r="K2126" s="1" t="s">
        <v>3931</v>
      </c>
      <c r="L2126" s="1" t="s">
        <v>3931</v>
      </c>
      <c r="N2126" s="1" t="s">
        <v>32</v>
      </c>
      <c r="R2126" s="1" t="s">
        <v>81</v>
      </c>
      <c r="S2126" s="1" t="s">
        <v>3931</v>
      </c>
      <c r="V2126" s="1" t="s">
        <v>39</v>
      </c>
    </row>
    <row r="2127" spans="1:22" x14ac:dyDescent="0.2">
      <c r="A2127" s="7">
        <v>10</v>
      </c>
      <c r="B2127" s="1" t="s">
        <v>20</v>
      </c>
      <c r="C2127" s="1" t="s">
        <v>1362</v>
      </c>
      <c r="D2127" s="1" t="s">
        <v>3912</v>
      </c>
      <c r="E2127" s="1" t="s">
        <v>1363</v>
      </c>
      <c r="F2127" s="1" t="s">
        <v>3570</v>
      </c>
      <c r="G2127" s="1" t="s">
        <v>25</v>
      </c>
      <c r="I2127" s="1" t="s">
        <v>3949</v>
      </c>
      <c r="J2127" s="1" t="s">
        <v>28</v>
      </c>
      <c r="K2127" s="1" t="s">
        <v>3931</v>
      </c>
      <c r="L2127" s="1" t="s">
        <v>3931</v>
      </c>
      <c r="M2127" s="1" t="s">
        <v>3950</v>
      </c>
      <c r="N2127" s="1" t="s">
        <v>32</v>
      </c>
      <c r="R2127" s="1" t="s">
        <v>193</v>
      </c>
      <c r="S2127" s="1" t="s">
        <v>3931</v>
      </c>
      <c r="T2127" s="1" t="s">
        <v>1368</v>
      </c>
      <c r="U2127" s="1" t="s">
        <v>3322</v>
      </c>
      <c r="V2127" s="1" t="s">
        <v>39</v>
      </c>
    </row>
    <row r="2128" spans="1:22" x14ac:dyDescent="0.2">
      <c r="A2128" s="7">
        <v>0</v>
      </c>
      <c r="B2128" s="1" t="s">
        <v>20</v>
      </c>
      <c r="D2128" s="1" t="s">
        <v>120</v>
      </c>
      <c r="G2128" s="1" t="s">
        <v>25</v>
      </c>
      <c r="I2128" s="1" t="s">
        <v>3951</v>
      </c>
      <c r="K2128" s="1" t="s">
        <v>3931</v>
      </c>
      <c r="L2128" s="1" t="s">
        <v>3931</v>
      </c>
      <c r="N2128" s="1" t="s">
        <v>32</v>
      </c>
      <c r="R2128" s="1" t="s">
        <v>81</v>
      </c>
      <c r="S2128" s="1" t="s">
        <v>3931</v>
      </c>
      <c r="V2128" s="1" t="s">
        <v>39</v>
      </c>
    </row>
    <row r="2129" spans="1:22" x14ac:dyDescent="0.2">
      <c r="A2129" s="7">
        <v>1000</v>
      </c>
      <c r="B2129" s="1" t="s">
        <v>20</v>
      </c>
      <c r="C2129" s="1" t="s">
        <v>1362</v>
      </c>
      <c r="D2129" s="1" t="s">
        <v>2737</v>
      </c>
      <c r="E2129" s="1" t="s">
        <v>1363</v>
      </c>
      <c r="F2129" s="1" t="s">
        <v>3952</v>
      </c>
      <c r="G2129" s="1" t="s">
        <v>25</v>
      </c>
      <c r="I2129" s="1" t="s">
        <v>3953</v>
      </c>
      <c r="J2129" s="1" t="s">
        <v>28</v>
      </c>
      <c r="K2129" s="1" t="s">
        <v>3954</v>
      </c>
      <c r="L2129" s="1" t="s">
        <v>3954</v>
      </c>
      <c r="M2129" s="1" t="s">
        <v>3955</v>
      </c>
      <c r="N2129" s="1" t="s">
        <v>32</v>
      </c>
      <c r="R2129" s="1" t="s">
        <v>49</v>
      </c>
      <c r="S2129" s="1" t="s">
        <v>3954</v>
      </c>
      <c r="T2129" s="1" t="s">
        <v>1368</v>
      </c>
      <c r="U2129" s="1" t="s">
        <v>3322</v>
      </c>
      <c r="V2129" s="1" t="s">
        <v>39</v>
      </c>
    </row>
    <row r="2130" spans="1:22" x14ac:dyDescent="0.2">
      <c r="A2130" s="7">
        <v>100</v>
      </c>
      <c r="B2130" s="1" t="s">
        <v>20</v>
      </c>
      <c r="C2130" s="1" t="s">
        <v>1362</v>
      </c>
      <c r="D2130" s="1" t="s">
        <v>43</v>
      </c>
      <c r="E2130" s="1" t="s">
        <v>1363</v>
      </c>
      <c r="F2130" s="1" t="s">
        <v>3952</v>
      </c>
      <c r="G2130" s="1" t="s">
        <v>25</v>
      </c>
      <c r="I2130" s="1" t="s">
        <v>3956</v>
      </c>
      <c r="J2130" s="1" t="s">
        <v>28</v>
      </c>
      <c r="K2130" s="1" t="s">
        <v>3954</v>
      </c>
      <c r="L2130" s="1" t="s">
        <v>3954</v>
      </c>
      <c r="M2130" s="1" t="s">
        <v>3957</v>
      </c>
      <c r="N2130" s="1" t="s">
        <v>32</v>
      </c>
      <c r="R2130" s="1" t="s">
        <v>81</v>
      </c>
      <c r="S2130" s="1" t="s">
        <v>3954</v>
      </c>
      <c r="T2130" s="1" t="s">
        <v>1368</v>
      </c>
      <c r="U2130" s="1" t="s">
        <v>3322</v>
      </c>
      <c r="V2130" s="1" t="s">
        <v>39</v>
      </c>
    </row>
    <row r="2131" spans="1:22" x14ac:dyDescent="0.2">
      <c r="A2131" s="7">
        <v>100</v>
      </c>
      <c r="B2131" s="1" t="s">
        <v>20</v>
      </c>
      <c r="C2131" s="1" t="s">
        <v>2201</v>
      </c>
      <c r="D2131" s="1" t="s">
        <v>43</v>
      </c>
      <c r="E2131" s="1" t="s">
        <v>2202</v>
      </c>
      <c r="F2131" s="1" t="s">
        <v>3274</v>
      </c>
      <c r="G2131" s="1" t="s">
        <v>25</v>
      </c>
      <c r="I2131" s="1" t="s">
        <v>3958</v>
      </c>
      <c r="J2131" s="1" t="s">
        <v>28</v>
      </c>
      <c r="K2131" s="1" t="s">
        <v>3954</v>
      </c>
      <c r="L2131" s="1" t="s">
        <v>3952</v>
      </c>
      <c r="M2131" s="1" t="s">
        <v>3959</v>
      </c>
      <c r="N2131" s="1" t="s">
        <v>32</v>
      </c>
      <c r="O2131" s="1" t="s">
        <v>33</v>
      </c>
      <c r="P2131" s="1" t="s">
        <v>124</v>
      </c>
      <c r="R2131" s="1" t="s">
        <v>193</v>
      </c>
      <c r="S2131" s="1" t="s">
        <v>3954</v>
      </c>
      <c r="T2131" s="1" t="s">
        <v>2205</v>
      </c>
      <c r="U2131" s="1" t="s">
        <v>2206</v>
      </c>
      <c r="V2131" s="1" t="s">
        <v>39</v>
      </c>
    </row>
    <row r="2132" spans="1:22" x14ac:dyDescent="0.2">
      <c r="A2132" s="7">
        <v>0</v>
      </c>
      <c r="B2132" s="1" t="s">
        <v>20</v>
      </c>
      <c r="C2132" s="1" t="s">
        <v>1362</v>
      </c>
      <c r="D2132" s="1" t="s">
        <v>120</v>
      </c>
      <c r="E2132" s="1" t="s">
        <v>1363</v>
      </c>
      <c r="F2132" s="1" t="s">
        <v>3952</v>
      </c>
      <c r="G2132" s="1" t="s">
        <v>25</v>
      </c>
      <c r="I2132" s="1" t="s">
        <v>3960</v>
      </c>
      <c r="K2132" s="1" t="s">
        <v>3954</v>
      </c>
      <c r="L2132" s="1" t="s">
        <v>3954</v>
      </c>
      <c r="N2132" s="1" t="s">
        <v>32</v>
      </c>
      <c r="R2132" s="1" t="s">
        <v>81</v>
      </c>
      <c r="S2132" s="1" t="s">
        <v>3954</v>
      </c>
      <c r="T2132" s="1" t="s">
        <v>1368</v>
      </c>
      <c r="U2132" s="1" t="s">
        <v>3322</v>
      </c>
      <c r="V2132" s="1" t="s">
        <v>39</v>
      </c>
    </row>
    <row r="2133" spans="1:22" x14ac:dyDescent="0.2">
      <c r="A2133" s="7">
        <v>0</v>
      </c>
      <c r="B2133" s="1" t="s">
        <v>20</v>
      </c>
      <c r="D2133" s="1" t="s">
        <v>120</v>
      </c>
      <c r="G2133" s="1" t="s">
        <v>25</v>
      </c>
      <c r="I2133" s="1" t="s">
        <v>3961</v>
      </c>
      <c r="K2133" s="1" t="s">
        <v>3954</v>
      </c>
      <c r="L2133" s="1" t="s">
        <v>3952</v>
      </c>
      <c r="M2133" s="1" t="s">
        <v>3962</v>
      </c>
      <c r="N2133" s="1" t="s">
        <v>32</v>
      </c>
      <c r="P2133" s="1" t="s">
        <v>124</v>
      </c>
      <c r="R2133" s="1" t="s">
        <v>81</v>
      </c>
      <c r="S2133" s="1" t="s">
        <v>3954</v>
      </c>
      <c r="T2133" s="1" t="s">
        <v>3963</v>
      </c>
      <c r="U2133" s="1" t="s">
        <v>3964</v>
      </c>
      <c r="V2133" s="1" t="s">
        <v>39</v>
      </c>
    </row>
    <row r="2134" spans="1:22" x14ac:dyDescent="0.2">
      <c r="A2134" s="7">
        <v>100</v>
      </c>
      <c r="B2134" s="1" t="s">
        <v>20</v>
      </c>
      <c r="C2134" s="1" t="s">
        <v>2201</v>
      </c>
      <c r="D2134" s="1" t="s">
        <v>43</v>
      </c>
      <c r="E2134" s="1" t="s">
        <v>2202</v>
      </c>
      <c r="F2134" s="1" t="s">
        <v>3274</v>
      </c>
      <c r="G2134" s="1" t="s">
        <v>25</v>
      </c>
      <c r="I2134" s="1" t="s">
        <v>3965</v>
      </c>
      <c r="J2134" s="1" t="s">
        <v>28</v>
      </c>
      <c r="K2134" s="1" t="s">
        <v>3954</v>
      </c>
      <c r="L2134" s="1" t="s">
        <v>3952</v>
      </c>
      <c r="M2134" s="1" t="s">
        <v>3966</v>
      </c>
      <c r="N2134" s="1" t="s">
        <v>32</v>
      </c>
      <c r="O2134" s="1" t="s">
        <v>33</v>
      </c>
      <c r="P2134" s="1" t="s">
        <v>124</v>
      </c>
      <c r="R2134" s="1" t="s">
        <v>193</v>
      </c>
      <c r="S2134" s="1" t="s">
        <v>3954</v>
      </c>
      <c r="T2134" s="1" t="s">
        <v>2205</v>
      </c>
      <c r="U2134" s="1" t="s">
        <v>2206</v>
      </c>
      <c r="V2134" s="1" t="s">
        <v>39</v>
      </c>
    </row>
    <row r="2135" spans="1:22" x14ac:dyDescent="0.2">
      <c r="A2135" s="7">
        <v>100</v>
      </c>
      <c r="B2135" s="1" t="s">
        <v>20</v>
      </c>
      <c r="C2135" s="1" t="s">
        <v>1362</v>
      </c>
      <c r="D2135" s="1" t="s">
        <v>43</v>
      </c>
      <c r="E2135" s="1" t="s">
        <v>1363</v>
      </c>
      <c r="F2135" s="1" t="s">
        <v>3952</v>
      </c>
      <c r="G2135" s="1" t="s">
        <v>25</v>
      </c>
      <c r="I2135" s="1" t="s">
        <v>3967</v>
      </c>
      <c r="J2135" s="1" t="s">
        <v>28</v>
      </c>
      <c r="K2135" s="1" t="s">
        <v>3954</v>
      </c>
      <c r="L2135" s="1" t="s">
        <v>3954</v>
      </c>
      <c r="M2135" s="1" t="s">
        <v>3968</v>
      </c>
      <c r="N2135" s="1" t="s">
        <v>32</v>
      </c>
      <c r="R2135" s="1" t="s">
        <v>193</v>
      </c>
      <c r="S2135" s="1" t="s">
        <v>3954</v>
      </c>
      <c r="T2135" s="1" t="s">
        <v>1368</v>
      </c>
      <c r="U2135" s="1" t="s">
        <v>3322</v>
      </c>
      <c r="V2135" s="1" t="s">
        <v>39</v>
      </c>
    </row>
    <row r="2136" spans="1:22" x14ac:dyDescent="0.2">
      <c r="A2136" s="7">
        <v>1</v>
      </c>
      <c r="B2136" s="1" t="s">
        <v>20</v>
      </c>
      <c r="C2136" s="1" t="s">
        <v>21</v>
      </c>
      <c r="D2136" s="1" t="s">
        <v>120</v>
      </c>
      <c r="G2136" s="1" t="s">
        <v>25</v>
      </c>
      <c r="I2136" s="1" t="s">
        <v>3969</v>
      </c>
      <c r="J2136" s="1" t="s">
        <v>28</v>
      </c>
      <c r="K2136" s="1" t="s">
        <v>3954</v>
      </c>
      <c r="L2136" s="1" t="s">
        <v>3952</v>
      </c>
      <c r="M2136" s="1" t="s">
        <v>3970</v>
      </c>
      <c r="N2136" s="1" t="s">
        <v>32</v>
      </c>
      <c r="O2136" s="1" t="s">
        <v>156</v>
      </c>
      <c r="P2136" s="1" t="s">
        <v>124</v>
      </c>
      <c r="R2136" s="1" t="s">
        <v>1045</v>
      </c>
      <c r="S2136" s="1" t="s">
        <v>3954</v>
      </c>
      <c r="T2136" s="1" t="s">
        <v>157</v>
      </c>
      <c r="U2136" s="1" t="s">
        <v>158</v>
      </c>
      <c r="V2136" s="1" t="s">
        <v>39</v>
      </c>
    </row>
    <row r="2137" spans="1:22" x14ac:dyDescent="0.2">
      <c r="A2137" s="7">
        <v>0</v>
      </c>
      <c r="B2137" s="1" t="s">
        <v>20</v>
      </c>
      <c r="C2137" s="1" t="s">
        <v>21</v>
      </c>
      <c r="D2137" s="1" t="s">
        <v>120</v>
      </c>
      <c r="G2137" s="1" t="s">
        <v>25</v>
      </c>
      <c r="I2137" s="1" t="s">
        <v>3971</v>
      </c>
      <c r="K2137" s="1" t="s">
        <v>3954</v>
      </c>
      <c r="L2137" s="1" t="s">
        <v>3952</v>
      </c>
      <c r="N2137" s="1" t="s">
        <v>32</v>
      </c>
      <c r="O2137" s="1" t="s">
        <v>156</v>
      </c>
      <c r="P2137" s="1" t="s">
        <v>124</v>
      </c>
      <c r="R2137" s="1" t="s">
        <v>81</v>
      </c>
      <c r="S2137" s="1" t="s">
        <v>3954</v>
      </c>
      <c r="T2137" s="1" t="s">
        <v>157</v>
      </c>
      <c r="U2137" s="1" t="s">
        <v>158</v>
      </c>
      <c r="V2137" s="1" t="s">
        <v>39</v>
      </c>
    </row>
    <row r="2138" spans="1:22" x14ac:dyDescent="0.2">
      <c r="A2138" s="7">
        <v>100</v>
      </c>
      <c r="B2138" s="1" t="s">
        <v>20</v>
      </c>
      <c r="C2138" s="1" t="s">
        <v>1362</v>
      </c>
      <c r="D2138" s="1" t="s">
        <v>43</v>
      </c>
      <c r="E2138" s="1" t="s">
        <v>1363</v>
      </c>
      <c r="F2138" s="1" t="s">
        <v>3952</v>
      </c>
      <c r="G2138" s="1" t="s">
        <v>25</v>
      </c>
      <c r="I2138" s="1" t="s">
        <v>3972</v>
      </c>
      <c r="J2138" s="1" t="s">
        <v>28</v>
      </c>
      <c r="K2138" s="1" t="s">
        <v>3954</v>
      </c>
      <c r="L2138" s="1" t="s">
        <v>3954</v>
      </c>
      <c r="M2138" s="1" t="s">
        <v>3973</v>
      </c>
      <c r="N2138" s="1" t="s">
        <v>32</v>
      </c>
      <c r="R2138" s="1" t="s">
        <v>49</v>
      </c>
      <c r="S2138" s="1" t="s">
        <v>3954</v>
      </c>
      <c r="T2138" s="1" t="s">
        <v>1368</v>
      </c>
      <c r="U2138" s="1" t="s">
        <v>3322</v>
      </c>
      <c r="V2138" s="1" t="s">
        <v>39</v>
      </c>
    </row>
    <row r="2139" spans="1:22" x14ac:dyDescent="0.2">
      <c r="A2139" s="7">
        <v>0</v>
      </c>
      <c r="B2139" s="1" t="s">
        <v>20</v>
      </c>
      <c r="D2139" s="1" t="s">
        <v>120</v>
      </c>
      <c r="G2139" s="1" t="s">
        <v>25</v>
      </c>
      <c r="I2139" s="1" t="s">
        <v>3974</v>
      </c>
      <c r="K2139" s="1" t="s">
        <v>3954</v>
      </c>
      <c r="L2139" s="1" t="s">
        <v>3954</v>
      </c>
      <c r="N2139" s="1" t="s">
        <v>32</v>
      </c>
      <c r="R2139" s="1" t="s">
        <v>81</v>
      </c>
      <c r="S2139" s="1" t="s">
        <v>3954</v>
      </c>
      <c r="V2139" s="1" t="s">
        <v>39</v>
      </c>
    </row>
    <row r="2140" spans="1:22" x14ac:dyDescent="0.2">
      <c r="A2140" s="7">
        <v>0</v>
      </c>
      <c r="B2140" s="1" t="s">
        <v>20</v>
      </c>
      <c r="D2140" s="1" t="s">
        <v>120</v>
      </c>
      <c r="G2140" s="1" t="s">
        <v>25</v>
      </c>
      <c r="I2140" s="1" t="s">
        <v>3975</v>
      </c>
      <c r="K2140" s="1" t="s">
        <v>3954</v>
      </c>
      <c r="L2140" s="1" t="s">
        <v>3954</v>
      </c>
      <c r="N2140" s="1" t="s">
        <v>32</v>
      </c>
      <c r="R2140" s="1" t="s">
        <v>81</v>
      </c>
      <c r="S2140" s="1" t="s">
        <v>3954</v>
      </c>
      <c r="V2140" s="1" t="s">
        <v>39</v>
      </c>
    </row>
    <row r="2141" spans="1:22" x14ac:dyDescent="0.2">
      <c r="A2141" s="7">
        <v>100</v>
      </c>
      <c r="B2141" s="1" t="s">
        <v>20</v>
      </c>
      <c r="C2141" s="1" t="s">
        <v>1362</v>
      </c>
      <c r="D2141" s="1" t="s">
        <v>43</v>
      </c>
      <c r="E2141" s="1" t="s">
        <v>1363</v>
      </c>
      <c r="F2141" s="1" t="s">
        <v>3976</v>
      </c>
      <c r="G2141" s="1" t="s">
        <v>25</v>
      </c>
      <c r="I2141" s="1" t="s">
        <v>3977</v>
      </c>
      <c r="J2141" s="1" t="s">
        <v>28</v>
      </c>
      <c r="K2141" s="1" t="s">
        <v>3978</v>
      </c>
      <c r="L2141" s="1" t="s">
        <v>3978</v>
      </c>
      <c r="M2141" s="1" t="s">
        <v>3979</v>
      </c>
      <c r="N2141" s="1" t="s">
        <v>32</v>
      </c>
      <c r="R2141" s="1" t="s">
        <v>193</v>
      </c>
      <c r="S2141" s="1" t="s">
        <v>3978</v>
      </c>
      <c r="T2141" s="1" t="s">
        <v>1368</v>
      </c>
      <c r="U2141" s="1" t="s">
        <v>3322</v>
      </c>
      <c r="V2141" s="1" t="s">
        <v>39</v>
      </c>
    </row>
    <row r="2142" spans="1:22" x14ac:dyDescent="0.2">
      <c r="A2142" s="7">
        <v>100</v>
      </c>
      <c r="B2142" s="1" t="s">
        <v>20</v>
      </c>
      <c r="C2142" s="1" t="s">
        <v>1362</v>
      </c>
      <c r="D2142" s="1" t="s">
        <v>43</v>
      </c>
      <c r="E2142" s="1" t="s">
        <v>1363</v>
      </c>
      <c r="F2142" s="1" t="s">
        <v>3976</v>
      </c>
      <c r="G2142" s="1" t="s">
        <v>25</v>
      </c>
      <c r="I2142" s="1" t="s">
        <v>3980</v>
      </c>
      <c r="J2142" s="1" t="s">
        <v>28</v>
      </c>
      <c r="K2142" s="1" t="s">
        <v>3978</v>
      </c>
      <c r="L2142" s="1" t="s">
        <v>3978</v>
      </c>
      <c r="M2142" s="1" t="s">
        <v>3981</v>
      </c>
      <c r="N2142" s="1" t="s">
        <v>32</v>
      </c>
      <c r="R2142" s="1" t="s">
        <v>49</v>
      </c>
      <c r="S2142" s="1" t="s">
        <v>3978</v>
      </c>
      <c r="T2142" s="1" t="s">
        <v>1368</v>
      </c>
      <c r="U2142" s="1" t="s">
        <v>3322</v>
      </c>
      <c r="V2142" s="1" t="s">
        <v>39</v>
      </c>
    </row>
    <row r="2143" spans="1:22" x14ac:dyDescent="0.2">
      <c r="A2143" s="7">
        <v>0</v>
      </c>
      <c r="B2143" s="1" t="s">
        <v>20</v>
      </c>
      <c r="D2143" s="1" t="s">
        <v>120</v>
      </c>
      <c r="G2143" s="1" t="s">
        <v>25</v>
      </c>
      <c r="I2143" s="1" t="s">
        <v>3982</v>
      </c>
      <c r="K2143" s="1" t="s">
        <v>3978</v>
      </c>
      <c r="L2143" s="1" t="s">
        <v>3978</v>
      </c>
      <c r="N2143" s="1" t="s">
        <v>32</v>
      </c>
      <c r="R2143" s="1" t="s">
        <v>81</v>
      </c>
      <c r="S2143" s="1" t="s">
        <v>3978</v>
      </c>
      <c r="V2143" s="1" t="s">
        <v>39</v>
      </c>
    </row>
    <row r="2144" spans="1:22" x14ac:dyDescent="0.2">
      <c r="A2144" s="7">
        <v>0</v>
      </c>
      <c r="B2144" s="1" t="s">
        <v>20</v>
      </c>
      <c r="D2144" s="1" t="s">
        <v>120</v>
      </c>
      <c r="G2144" s="1" t="s">
        <v>25</v>
      </c>
      <c r="I2144" s="1" t="s">
        <v>3983</v>
      </c>
      <c r="K2144" s="1" t="s">
        <v>3978</v>
      </c>
      <c r="L2144" s="1" t="s">
        <v>3978</v>
      </c>
      <c r="N2144" s="1" t="s">
        <v>32</v>
      </c>
      <c r="R2144" s="1" t="s">
        <v>81</v>
      </c>
      <c r="S2144" s="1" t="s">
        <v>3978</v>
      </c>
      <c r="V2144" s="1" t="s">
        <v>39</v>
      </c>
    </row>
    <row r="2145" spans="1:22" x14ac:dyDescent="0.2">
      <c r="A2145" s="7">
        <v>0</v>
      </c>
      <c r="B2145" s="1" t="s">
        <v>20</v>
      </c>
      <c r="D2145" s="1" t="s">
        <v>120</v>
      </c>
      <c r="G2145" s="1" t="s">
        <v>25</v>
      </c>
      <c r="I2145" s="1" t="s">
        <v>3984</v>
      </c>
      <c r="K2145" s="1" t="s">
        <v>3978</v>
      </c>
      <c r="L2145" s="1" t="s">
        <v>3978</v>
      </c>
      <c r="N2145" s="1" t="s">
        <v>32</v>
      </c>
      <c r="R2145" s="1" t="s">
        <v>81</v>
      </c>
      <c r="S2145" s="1" t="s">
        <v>3978</v>
      </c>
      <c r="V2145" s="1" t="s">
        <v>39</v>
      </c>
    </row>
    <row r="2146" spans="1:22" x14ac:dyDescent="0.2">
      <c r="A2146" s="7">
        <v>0</v>
      </c>
      <c r="B2146" s="1" t="s">
        <v>20</v>
      </c>
      <c r="D2146" s="1" t="s">
        <v>120</v>
      </c>
      <c r="G2146" s="1" t="s">
        <v>25</v>
      </c>
      <c r="I2146" s="1" t="s">
        <v>3985</v>
      </c>
      <c r="K2146" s="1" t="s">
        <v>3978</v>
      </c>
      <c r="L2146" s="1" t="s">
        <v>3978</v>
      </c>
      <c r="N2146" s="1" t="s">
        <v>32</v>
      </c>
      <c r="R2146" s="1" t="s">
        <v>81</v>
      </c>
      <c r="S2146" s="1" t="s">
        <v>3978</v>
      </c>
      <c r="V2146" s="1" t="s">
        <v>39</v>
      </c>
    </row>
    <row r="2147" spans="1:22" x14ac:dyDescent="0.2">
      <c r="A2147" s="7">
        <v>0</v>
      </c>
      <c r="B2147" s="1" t="s">
        <v>20</v>
      </c>
      <c r="D2147" s="1" t="s">
        <v>120</v>
      </c>
      <c r="G2147" s="1" t="s">
        <v>25</v>
      </c>
      <c r="I2147" s="1" t="s">
        <v>3986</v>
      </c>
      <c r="K2147" s="1" t="s">
        <v>3978</v>
      </c>
      <c r="L2147" s="1" t="s">
        <v>3978</v>
      </c>
      <c r="N2147" s="1" t="s">
        <v>32</v>
      </c>
      <c r="R2147" s="1" t="s">
        <v>81</v>
      </c>
      <c r="S2147" s="1" t="s">
        <v>3978</v>
      </c>
      <c r="V2147" s="1" t="s">
        <v>39</v>
      </c>
    </row>
    <row r="2148" spans="1:22" x14ac:dyDescent="0.2">
      <c r="A2148" s="7">
        <v>0</v>
      </c>
      <c r="B2148" s="1" t="s">
        <v>20</v>
      </c>
      <c r="D2148" s="1" t="s">
        <v>120</v>
      </c>
      <c r="G2148" s="1" t="s">
        <v>25</v>
      </c>
      <c r="I2148" s="1" t="s">
        <v>3987</v>
      </c>
      <c r="K2148" s="1" t="s">
        <v>3978</v>
      </c>
      <c r="L2148" s="1" t="s">
        <v>3978</v>
      </c>
      <c r="N2148" s="1" t="s">
        <v>32</v>
      </c>
      <c r="R2148" s="1" t="s">
        <v>81</v>
      </c>
      <c r="S2148" s="1" t="s">
        <v>3978</v>
      </c>
      <c r="V2148" s="1" t="s">
        <v>39</v>
      </c>
    </row>
    <row r="2149" spans="1:22" x14ac:dyDescent="0.2">
      <c r="A2149" s="7">
        <v>100</v>
      </c>
      <c r="B2149" s="1" t="s">
        <v>20</v>
      </c>
      <c r="C2149" s="1" t="s">
        <v>1362</v>
      </c>
      <c r="D2149" s="1" t="s">
        <v>43</v>
      </c>
      <c r="E2149" s="1" t="s">
        <v>1363</v>
      </c>
      <c r="F2149" s="1" t="s">
        <v>3976</v>
      </c>
      <c r="G2149" s="1" t="s">
        <v>25</v>
      </c>
      <c r="I2149" s="1" t="s">
        <v>3988</v>
      </c>
      <c r="J2149" s="1" t="s">
        <v>28</v>
      </c>
      <c r="K2149" s="1" t="s">
        <v>3978</v>
      </c>
      <c r="L2149" s="1" t="s">
        <v>3978</v>
      </c>
      <c r="M2149" s="1" t="s">
        <v>3989</v>
      </c>
      <c r="N2149" s="1" t="s">
        <v>32</v>
      </c>
      <c r="R2149" s="1" t="s">
        <v>81</v>
      </c>
      <c r="S2149" s="1" t="s">
        <v>3978</v>
      </c>
      <c r="T2149" s="1" t="s">
        <v>1368</v>
      </c>
      <c r="U2149" s="1" t="s">
        <v>3322</v>
      </c>
      <c r="V2149" s="1" t="s">
        <v>39</v>
      </c>
    </row>
    <row r="2150" spans="1:22" x14ac:dyDescent="0.2">
      <c r="A2150" s="7">
        <v>0</v>
      </c>
      <c r="B2150" s="1" t="s">
        <v>20</v>
      </c>
      <c r="D2150" s="1" t="s">
        <v>120</v>
      </c>
      <c r="G2150" s="1" t="s">
        <v>25</v>
      </c>
      <c r="I2150" s="1" t="s">
        <v>3990</v>
      </c>
      <c r="K2150" s="1" t="s">
        <v>3978</v>
      </c>
      <c r="L2150" s="1" t="s">
        <v>3978</v>
      </c>
      <c r="N2150" s="1" t="s">
        <v>32</v>
      </c>
      <c r="R2150" s="1" t="s">
        <v>81</v>
      </c>
      <c r="S2150" s="1" t="s">
        <v>3978</v>
      </c>
      <c r="V2150" s="1" t="s">
        <v>39</v>
      </c>
    </row>
    <row r="2151" spans="1:22" x14ac:dyDescent="0.2">
      <c r="A2151" s="7">
        <v>0</v>
      </c>
      <c r="B2151" s="1" t="s">
        <v>20</v>
      </c>
      <c r="D2151" s="1" t="s">
        <v>120</v>
      </c>
      <c r="G2151" s="1" t="s">
        <v>25</v>
      </c>
      <c r="I2151" s="1" t="s">
        <v>3991</v>
      </c>
      <c r="K2151" s="1" t="s">
        <v>3978</v>
      </c>
      <c r="L2151" s="1" t="s">
        <v>3978</v>
      </c>
      <c r="N2151" s="1" t="s">
        <v>32</v>
      </c>
      <c r="R2151" s="1" t="s">
        <v>81</v>
      </c>
      <c r="S2151" s="1" t="s">
        <v>3978</v>
      </c>
      <c r="V2151" s="1" t="s">
        <v>39</v>
      </c>
    </row>
    <row r="2152" spans="1:22" x14ac:dyDescent="0.2">
      <c r="A2152" s="7">
        <v>0</v>
      </c>
      <c r="B2152" s="1" t="s">
        <v>20</v>
      </c>
      <c r="D2152" s="1" t="s">
        <v>120</v>
      </c>
      <c r="G2152" s="1" t="s">
        <v>25</v>
      </c>
      <c r="I2152" s="1" t="s">
        <v>3992</v>
      </c>
      <c r="K2152" s="1" t="s">
        <v>3978</v>
      </c>
      <c r="L2152" s="1" t="s">
        <v>3978</v>
      </c>
      <c r="N2152" s="1" t="s">
        <v>32</v>
      </c>
      <c r="R2152" s="1" t="s">
        <v>81</v>
      </c>
      <c r="S2152" s="1" t="s">
        <v>3978</v>
      </c>
      <c r="V2152" s="1" t="s">
        <v>39</v>
      </c>
    </row>
    <row r="2153" spans="1:22" x14ac:dyDescent="0.2">
      <c r="A2153" s="7">
        <v>0</v>
      </c>
      <c r="B2153" s="1" t="s">
        <v>20</v>
      </c>
      <c r="D2153" s="1" t="s">
        <v>120</v>
      </c>
      <c r="G2153" s="1" t="s">
        <v>25</v>
      </c>
      <c r="I2153" s="1" t="s">
        <v>3993</v>
      </c>
      <c r="K2153" s="1" t="s">
        <v>3978</v>
      </c>
      <c r="L2153" s="1" t="s">
        <v>3978</v>
      </c>
      <c r="N2153" s="1" t="s">
        <v>32</v>
      </c>
      <c r="R2153" s="1" t="s">
        <v>81</v>
      </c>
      <c r="S2153" s="1" t="s">
        <v>3978</v>
      </c>
      <c r="V2153" s="1" t="s">
        <v>39</v>
      </c>
    </row>
    <row r="2154" spans="1:22" x14ac:dyDescent="0.2">
      <c r="A2154" s="7">
        <v>0</v>
      </c>
      <c r="B2154" s="1" t="s">
        <v>20</v>
      </c>
      <c r="D2154" s="1" t="s">
        <v>120</v>
      </c>
      <c r="G2154" s="1" t="s">
        <v>25</v>
      </c>
      <c r="I2154" s="1" t="s">
        <v>3994</v>
      </c>
      <c r="K2154" s="1" t="s">
        <v>3978</v>
      </c>
      <c r="L2154" s="1" t="s">
        <v>3978</v>
      </c>
      <c r="N2154" s="1" t="s">
        <v>32</v>
      </c>
      <c r="R2154" s="1" t="s">
        <v>81</v>
      </c>
      <c r="S2154" s="1" t="s">
        <v>3978</v>
      </c>
      <c r="V2154" s="1" t="s">
        <v>39</v>
      </c>
    </row>
    <row r="2155" spans="1:22" x14ac:dyDescent="0.2">
      <c r="A2155" s="7">
        <v>0</v>
      </c>
      <c r="B2155" s="1" t="s">
        <v>20</v>
      </c>
      <c r="D2155" s="1" t="s">
        <v>120</v>
      </c>
      <c r="G2155" s="1" t="s">
        <v>25</v>
      </c>
      <c r="I2155" s="1" t="s">
        <v>3995</v>
      </c>
      <c r="K2155" s="1" t="s">
        <v>3978</v>
      </c>
      <c r="L2155" s="1" t="s">
        <v>3978</v>
      </c>
      <c r="N2155" s="1" t="s">
        <v>32</v>
      </c>
      <c r="R2155" s="1" t="s">
        <v>81</v>
      </c>
      <c r="S2155" s="1" t="s">
        <v>3978</v>
      </c>
      <c r="V2155" s="1" t="s">
        <v>39</v>
      </c>
    </row>
    <row r="2156" spans="1:22" x14ac:dyDescent="0.2">
      <c r="A2156" s="7">
        <v>0</v>
      </c>
      <c r="B2156" s="1" t="s">
        <v>20</v>
      </c>
      <c r="D2156" s="1" t="s">
        <v>120</v>
      </c>
      <c r="G2156" s="1" t="s">
        <v>25</v>
      </c>
      <c r="I2156" s="1" t="s">
        <v>3996</v>
      </c>
      <c r="K2156" s="1" t="s">
        <v>3978</v>
      </c>
      <c r="L2156" s="1" t="s">
        <v>3978</v>
      </c>
      <c r="N2156" s="1" t="s">
        <v>32</v>
      </c>
      <c r="R2156" s="1" t="s">
        <v>81</v>
      </c>
      <c r="S2156" s="1" t="s">
        <v>3978</v>
      </c>
      <c r="V2156" s="1" t="s">
        <v>39</v>
      </c>
    </row>
    <row r="2157" spans="1:22" x14ac:dyDescent="0.2">
      <c r="A2157" s="7">
        <v>0</v>
      </c>
      <c r="B2157" s="1" t="s">
        <v>20</v>
      </c>
      <c r="D2157" s="1" t="s">
        <v>120</v>
      </c>
      <c r="G2157" s="1" t="s">
        <v>25</v>
      </c>
      <c r="I2157" s="1" t="s">
        <v>3997</v>
      </c>
      <c r="K2157" s="1" t="s">
        <v>3978</v>
      </c>
      <c r="L2157" s="1" t="s">
        <v>3978</v>
      </c>
      <c r="N2157" s="1" t="s">
        <v>32</v>
      </c>
      <c r="R2157" s="1" t="s">
        <v>81</v>
      </c>
      <c r="S2157" s="1" t="s">
        <v>3978</v>
      </c>
      <c r="V2157" s="1" t="s">
        <v>39</v>
      </c>
    </row>
    <row r="2158" spans="1:22" x14ac:dyDescent="0.2">
      <c r="A2158" s="7">
        <v>0</v>
      </c>
      <c r="B2158" s="1" t="s">
        <v>20</v>
      </c>
      <c r="D2158" s="1" t="s">
        <v>120</v>
      </c>
      <c r="G2158" s="1" t="s">
        <v>25</v>
      </c>
      <c r="I2158" s="1" t="s">
        <v>3998</v>
      </c>
      <c r="K2158" s="1" t="s">
        <v>3978</v>
      </c>
      <c r="L2158" s="1" t="s">
        <v>3978</v>
      </c>
      <c r="N2158" s="1" t="s">
        <v>32</v>
      </c>
      <c r="R2158" s="1" t="s">
        <v>81</v>
      </c>
      <c r="S2158" s="1" t="s">
        <v>3978</v>
      </c>
      <c r="V2158" s="1" t="s">
        <v>39</v>
      </c>
    </row>
    <row r="2159" spans="1:22" x14ac:dyDescent="0.2">
      <c r="A2159" s="7">
        <v>0</v>
      </c>
      <c r="B2159" s="1" t="s">
        <v>20</v>
      </c>
      <c r="D2159" s="1" t="s">
        <v>120</v>
      </c>
      <c r="G2159" s="1" t="s">
        <v>25</v>
      </c>
      <c r="I2159" s="1" t="s">
        <v>3999</v>
      </c>
      <c r="K2159" s="1" t="s">
        <v>3978</v>
      </c>
      <c r="L2159" s="1" t="s">
        <v>3978</v>
      </c>
      <c r="N2159" s="1" t="s">
        <v>32</v>
      </c>
      <c r="R2159" s="1" t="s">
        <v>81</v>
      </c>
      <c r="S2159" s="1" t="s">
        <v>3978</v>
      </c>
      <c r="V2159" s="1" t="s">
        <v>39</v>
      </c>
    </row>
    <row r="2160" spans="1:22" x14ac:dyDescent="0.2">
      <c r="A2160" s="7">
        <v>0</v>
      </c>
      <c r="B2160" s="1" t="s">
        <v>20</v>
      </c>
      <c r="D2160" s="1" t="s">
        <v>120</v>
      </c>
      <c r="G2160" s="1" t="s">
        <v>25</v>
      </c>
      <c r="I2160" s="1" t="s">
        <v>4000</v>
      </c>
      <c r="K2160" s="1" t="s">
        <v>3978</v>
      </c>
      <c r="L2160" s="1" t="s">
        <v>3978</v>
      </c>
      <c r="N2160" s="1" t="s">
        <v>32</v>
      </c>
      <c r="R2160" s="1" t="s">
        <v>81</v>
      </c>
      <c r="S2160" s="1" t="s">
        <v>3978</v>
      </c>
      <c r="V2160" s="1" t="s">
        <v>39</v>
      </c>
    </row>
    <row r="2161" spans="1:22" x14ac:dyDescent="0.2">
      <c r="A2161" s="7">
        <v>0</v>
      </c>
      <c r="B2161" s="1" t="s">
        <v>20</v>
      </c>
      <c r="D2161" s="1" t="s">
        <v>120</v>
      </c>
      <c r="G2161" s="1" t="s">
        <v>25</v>
      </c>
      <c r="I2161" s="1" t="s">
        <v>4001</v>
      </c>
      <c r="K2161" s="1" t="s">
        <v>3978</v>
      </c>
      <c r="L2161" s="1" t="s">
        <v>3978</v>
      </c>
      <c r="N2161" s="1" t="s">
        <v>32</v>
      </c>
      <c r="R2161" s="1" t="s">
        <v>81</v>
      </c>
      <c r="S2161" s="1" t="s">
        <v>3978</v>
      </c>
      <c r="V2161" s="1" t="s">
        <v>39</v>
      </c>
    </row>
    <row r="2162" spans="1:22" x14ac:dyDescent="0.2">
      <c r="A2162" s="7">
        <v>0</v>
      </c>
      <c r="B2162" s="1" t="s">
        <v>20</v>
      </c>
      <c r="D2162" s="1" t="s">
        <v>120</v>
      </c>
      <c r="G2162" s="1" t="s">
        <v>25</v>
      </c>
      <c r="I2162" s="1" t="s">
        <v>4002</v>
      </c>
      <c r="K2162" s="1" t="s">
        <v>3978</v>
      </c>
      <c r="L2162" s="1" t="s">
        <v>3978</v>
      </c>
      <c r="N2162" s="1" t="s">
        <v>32</v>
      </c>
      <c r="R2162" s="1" t="s">
        <v>81</v>
      </c>
      <c r="S2162" s="1" t="s">
        <v>3978</v>
      </c>
      <c r="V2162" s="1" t="s">
        <v>39</v>
      </c>
    </row>
    <row r="2163" spans="1:22" x14ac:dyDescent="0.2">
      <c r="A2163" s="7">
        <v>0</v>
      </c>
      <c r="B2163" s="1" t="s">
        <v>20</v>
      </c>
      <c r="D2163" s="1" t="s">
        <v>120</v>
      </c>
      <c r="G2163" s="1" t="s">
        <v>25</v>
      </c>
      <c r="I2163" s="1" t="s">
        <v>4003</v>
      </c>
      <c r="K2163" s="1" t="s">
        <v>3978</v>
      </c>
      <c r="L2163" s="1" t="s">
        <v>3978</v>
      </c>
      <c r="N2163" s="1" t="s">
        <v>32</v>
      </c>
      <c r="R2163" s="1" t="s">
        <v>81</v>
      </c>
      <c r="S2163" s="1" t="s">
        <v>3978</v>
      </c>
      <c r="V2163" s="1" t="s">
        <v>39</v>
      </c>
    </row>
    <row r="2164" spans="1:22" x14ac:dyDescent="0.2">
      <c r="A2164" s="7">
        <v>0</v>
      </c>
      <c r="B2164" s="1" t="s">
        <v>20</v>
      </c>
      <c r="D2164" s="1" t="s">
        <v>120</v>
      </c>
      <c r="G2164" s="1" t="s">
        <v>25</v>
      </c>
      <c r="I2164" s="1" t="s">
        <v>4004</v>
      </c>
      <c r="K2164" s="1" t="s">
        <v>3978</v>
      </c>
      <c r="L2164" s="1" t="s">
        <v>3978</v>
      </c>
      <c r="N2164" s="1" t="s">
        <v>32</v>
      </c>
      <c r="R2164" s="1" t="s">
        <v>81</v>
      </c>
      <c r="S2164" s="1" t="s">
        <v>3978</v>
      </c>
      <c r="V2164" s="1" t="s">
        <v>39</v>
      </c>
    </row>
    <row r="2165" spans="1:22" x14ac:dyDescent="0.2">
      <c r="A2165" s="7">
        <v>100</v>
      </c>
      <c r="B2165" s="1" t="s">
        <v>20</v>
      </c>
      <c r="C2165" s="1" t="s">
        <v>1362</v>
      </c>
      <c r="D2165" s="1" t="s">
        <v>43</v>
      </c>
      <c r="E2165" s="1" t="s">
        <v>1363</v>
      </c>
      <c r="F2165" s="1" t="s">
        <v>3635</v>
      </c>
      <c r="G2165" s="1" t="s">
        <v>25</v>
      </c>
      <c r="I2165" s="1" t="s">
        <v>4005</v>
      </c>
      <c r="J2165" s="1" t="s">
        <v>28</v>
      </c>
      <c r="K2165" s="1" t="s">
        <v>4006</v>
      </c>
      <c r="L2165" s="1" t="s">
        <v>4006</v>
      </c>
      <c r="M2165" s="1" t="s">
        <v>4007</v>
      </c>
      <c r="N2165" s="1" t="s">
        <v>32</v>
      </c>
      <c r="R2165" s="1" t="s">
        <v>49</v>
      </c>
      <c r="S2165" s="1" t="s">
        <v>4006</v>
      </c>
      <c r="T2165" s="1" t="s">
        <v>1368</v>
      </c>
      <c r="U2165" s="1" t="s">
        <v>3322</v>
      </c>
      <c r="V2165" s="1" t="s">
        <v>4008</v>
      </c>
    </row>
    <row r="2166" spans="1:22" x14ac:dyDescent="0.2">
      <c r="A2166" s="7">
        <v>100</v>
      </c>
      <c r="B2166" s="1" t="s">
        <v>20</v>
      </c>
      <c r="C2166" s="1" t="s">
        <v>1362</v>
      </c>
      <c r="D2166" s="1" t="s">
        <v>43</v>
      </c>
      <c r="E2166" s="1" t="s">
        <v>1363</v>
      </c>
      <c r="F2166" s="1" t="s">
        <v>3635</v>
      </c>
      <c r="G2166" s="1" t="s">
        <v>25</v>
      </c>
      <c r="I2166" s="1" t="s">
        <v>4009</v>
      </c>
      <c r="J2166" s="1" t="s">
        <v>28</v>
      </c>
      <c r="K2166" s="1" t="s">
        <v>4006</v>
      </c>
      <c r="L2166" s="1" t="s">
        <v>4006</v>
      </c>
      <c r="M2166" s="1" t="s">
        <v>4010</v>
      </c>
      <c r="N2166" s="1" t="s">
        <v>32</v>
      </c>
      <c r="R2166" s="1" t="s">
        <v>81</v>
      </c>
      <c r="S2166" s="1" t="s">
        <v>4006</v>
      </c>
      <c r="T2166" s="1" t="s">
        <v>1368</v>
      </c>
      <c r="U2166" s="1" t="s">
        <v>3322</v>
      </c>
      <c r="V2166" s="1" t="s">
        <v>39</v>
      </c>
    </row>
    <row r="2167" spans="1:22" x14ac:dyDescent="0.2">
      <c r="A2167" s="7">
        <v>10</v>
      </c>
      <c r="B2167" s="1" t="s">
        <v>20</v>
      </c>
      <c r="C2167" s="1" t="s">
        <v>1362</v>
      </c>
      <c r="D2167" s="1" t="s">
        <v>43</v>
      </c>
      <c r="E2167" s="1" t="s">
        <v>1363</v>
      </c>
      <c r="F2167" s="1" t="s">
        <v>3635</v>
      </c>
      <c r="G2167" s="1" t="s">
        <v>25</v>
      </c>
      <c r="I2167" s="1" t="s">
        <v>4011</v>
      </c>
      <c r="J2167" s="1" t="s">
        <v>28</v>
      </c>
      <c r="K2167" s="1" t="s">
        <v>4006</v>
      </c>
      <c r="L2167" s="1" t="s">
        <v>4006</v>
      </c>
      <c r="M2167" s="1" t="s">
        <v>4012</v>
      </c>
      <c r="N2167" s="1" t="s">
        <v>32</v>
      </c>
      <c r="R2167" s="1" t="s">
        <v>49</v>
      </c>
      <c r="S2167" s="1" t="s">
        <v>4006</v>
      </c>
      <c r="T2167" s="1" t="s">
        <v>1368</v>
      </c>
      <c r="U2167" s="1" t="s">
        <v>3322</v>
      </c>
      <c r="V2167" s="1" t="s">
        <v>39</v>
      </c>
    </row>
    <row r="2168" spans="1:22" x14ac:dyDescent="0.2">
      <c r="A2168" s="7">
        <v>100</v>
      </c>
      <c r="B2168" s="1" t="s">
        <v>20</v>
      </c>
      <c r="C2168" s="1" t="s">
        <v>1362</v>
      </c>
      <c r="D2168" s="1" t="s">
        <v>43</v>
      </c>
      <c r="E2168" s="1" t="s">
        <v>1363</v>
      </c>
      <c r="F2168" s="1" t="s">
        <v>3635</v>
      </c>
      <c r="G2168" s="1" t="s">
        <v>25</v>
      </c>
      <c r="I2168" s="1" t="s">
        <v>4013</v>
      </c>
      <c r="J2168" s="1" t="s">
        <v>28</v>
      </c>
      <c r="K2168" s="1" t="s">
        <v>4006</v>
      </c>
      <c r="L2168" s="1" t="s">
        <v>4006</v>
      </c>
      <c r="M2168" s="1" t="s">
        <v>4014</v>
      </c>
      <c r="N2168" s="1" t="s">
        <v>32</v>
      </c>
      <c r="R2168" s="1" t="s">
        <v>49</v>
      </c>
      <c r="S2168" s="1" t="s">
        <v>4006</v>
      </c>
      <c r="T2168" s="1" t="s">
        <v>1368</v>
      </c>
      <c r="U2168" s="1" t="s">
        <v>3322</v>
      </c>
      <c r="V2168" s="1" t="s">
        <v>39</v>
      </c>
    </row>
    <row r="2169" spans="1:22" x14ac:dyDescent="0.2">
      <c r="A2169" s="7">
        <v>0</v>
      </c>
      <c r="B2169" s="1" t="s">
        <v>20</v>
      </c>
      <c r="D2169" s="1" t="s">
        <v>120</v>
      </c>
      <c r="G2169" s="1" t="s">
        <v>25</v>
      </c>
      <c r="I2169" s="1" t="s">
        <v>4015</v>
      </c>
      <c r="K2169" s="1" t="s">
        <v>4006</v>
      </c>
      <c r="L2169" s="1" t="s">
        <v>4006</v>
      </c>
      <c r="N2169" s="1" t="s">
        <v>32</v>
      </c>
      <c r="R2169" s="1" t="s">
        <v>81</v>
      </c>
      <c r="S2169" s="1" t="s">
        <v>4006</v>
      </c>
      <c r="V2169" s="1" t="s">
        <v>39</v>
      </c>
    </row>
    <row r="2170" spans="1:22" x14ac:dyDescent="0.2">
      <c r="A2170" s="7">
        <v>0</v>
      </c>
      <c r="B2170" s="1" t="s">
        <v>20</v>
      </c>
      <c r="D2170" s="1" t="s">
        <v>120</v>
      </c>
      <c r="G2170" s="1" t="s">
        <v>25</v>
      </c>
      <c r="I2170" s="1" t="s">
        <v>4016</v>
      </c>
      <c r="K2170" s="1" t="s">
        <v>4006</v>
      </c>
      <c r="L2170" s="1" t="s">
        <v>4006</v>
      </c>
      <c r="N2170" s="1" t="s">
        <v>32</v>
      </c>
      <c r="R2170" s="1" t="s">
        <v>81</v>
      </c>
      <c r="S2170" s="1" t="s">
        <v>4006</v>
      </c>
      <c r="V2170" s="1" t="s">
        <v>39</v>
      </c>
    </row>
    <row r="2171" spans="1:22" x14ac:dyDescent="0.2">
      <c r="A2171" s="7">
        <v>0</v>
      </c>
      <c r="B2171" s="1" t="s">
        <v>20</v>
      </c>
      <c r="D2171" s="1" t="s">
        <v>120</v>
      </c>
      <c r="G2171" s="1" t="s">
        <v>25</v>
      </c>
      <c r="I2171" s="1" t="s">
        <v>4017</v>
      </c>
      <c r="K2171" s="1" t="s">
        <v>4006</v>
      </c>
      <c r="L2171" s="1" t="s">
        <v>4006</v>
      </c>
      <c r="N2171" s="1" t="s">
        <v>32</v>
      </c>
      <c r="R2171" s="1" t="s">
        <v>81</v>
      </c>
      <c r="S2171" s="1" t="s">
        <v>4006</v>
      </c>
      <c r="V2171" s="1" t="s">
        <v>39</v>
      </c>
    </row>
    <row r="2172" spans="1:22" x14ac:dyDescent="0.2">
      <c r="A2172" s="7">
        <v>0</v>
      </c>
      <c r="B2172" s="1" t="s">
        <v>20</v>
      </c>
      <c r="D2172" s="1" t="s">
        <v>120</v>
      </c>
      <c r="G2172" s="1" t="s">
        <v>25</v>
      </c>
      <c r="I2172" s="1" t="s">
        <v>4018</v>
      </c>
      <c r="K2172" s="1" t="s">
        <v>4006</v>
      </c>
      <c r="L2172" s="1" t="s">
        <v>4006</v>
      </c>
      <c r="N2172" s="1" t="s">
        <v>32</v>
      </c>
      <c r="R2172" s="1" t="s">
        <v>81</v>
      </c>
      <c r="S2172" s="1" t="s">
        <v>4006</v>
      </c>
      <c r="V2172" s="1" t="s">
        <v>39</v>
      </c>
    </row>
    <row r="2173" spans="1:22" x14ac:dyDescent="0.2">
      <c r="A2173" s="7">
        <v>0</v>
      </c>
      <c r="B2173" s="1" t="s">
        <v>20</v>
      </c>
      <c r="D2173" s="1" t="s">
        <v>120</v>
      </c>
      <c r="G2173" s="1" t="s">
        <v>25</v>
      </c>
      <c r="I2173" s="1" t="s">
        <v>4019</v>
      </c>
      <c r="K2173" s="1" t="s">
        <v>4006</v>
      </c>
      <c r="L2173" s="1" t="s">
        <v>4006</v>
      </c>
      <c r="N2173" s="1" t="s">
        <v>32</v>
      </c>
      <c r="R2173" s="1" t="s">
        <v>81</v>
      </c>
      <c r="S2173" s="1" t="s">
        <v>4006</v>
      </c>
      <c r="V2173" s="1" t="s">
        <v>39</v>
      </c>
    </row>
    <row r="2174" spans="1:22" x14ac:dyDescent="0.2">
      <c r="A2174" s="7">
        <v>0</v>
      </c>
      <c r="B2174" s="1" t="s">
        <v>20</v>
      </c>
      <c r="D2174" s="1" t="s">
        <v>120</v>
      </c>
      <c r="G2174" s="1" t="s">
        <v>25</v>
      </c>
      <c r="I2174" s="1" t="s">
        <v>4020</v>
      </c>
      <c r="K2174" s="1" t="s">
        <v>4006</v>
      </c>
      <c r="L2174" s="1" t="s">
        <v>4006</v>
      </c>
      <c r="N2174" s="1" t="s">
        <v>32</v>
      </c>
      <c r="R2174" s="1" t="s">
        <v>81</v>
      </c>
      <c r="S2174" s="1" t="s">
        <v>4006</v>
      </c>
      <c r="V2174" s="1" t="s">
        <v>39</v>
      </c>
    </row>
    <row r="2175" spans="1:22" x14ac:dyDescent="0.2">
      <c r="A2175" s="7">
        <v>100</v>
      </c>
      <c r="B2175" s="1" t="s">
        <v>20</v>
      </c>
      <c r="C2175" s="1" t="s">
        <v>1362</v>
      </c>
      <c r="D2175" s="1" t="s">
        <v>43</v>
      </c>
      <c r="E2175" s="1" t="s">
        <v>1363</v>
      </c>
      <c r="F2175" s="1" t="s">
        <v>3635</v>
      </c>
      <c r="G2175" s="1" t="s">
        <v>25</v>
      </c>
      <c r="I2175" s="1" t="s">
        <v>4021</v>
      </c>
      <c r="J2175" s="1" t="s">
        <v>28</v>
      </c>
      <c r="K2175" s="1" t="s">
        <v>4006</v>
      </c>
      <c r="L2175" s="1" t="s">
        <v>4006</v>
      </c>
      <c r="M2175" s="1" t="s">
        <v>4022</v>
      </c>
      <c r="N2175" s="1" t="s">
        <v>32</v>
      </c>
      <c r="R2175" s="1" t="s">
        <v>49</v>
      </c>
      <c r="S2175" s="1" t="s">
        <v>4006</v>
      </c>
      <c r="T2175" s="1" t="s">
        <v>1368</v>
      </c>
      <c r="U2175" s="1" t="s">
        <v>3322</v>
      </c>
      <c r="V2175" s="1" t="s">
        <v>39</v>
      </c>
    </row>
    <row r="2176" spans="1:22" x14ac:dyDescent="0.2">
      <c r="A2176" s="7">
        <v>0</v>
      </c>
      <c r="B2176" s="1" t="s">
        <v>20</v>
      </c>
      <c r="D2176" s="1" t="s">
        <v>120</v>
      </c>
      <c r="G2176" s="1" t="s">
        <v>25</v>
      </c>
      <c r="I2176" s="1" t="s">
        <v>4023</v>
      </c>
      <c r="K2176" s="1" t="s">
        <v>4006</v>
      </c>
      <c r="L2176" s="1" t="s">
        <v>4006</v>
      </c>
      <c r="N2176" s="1" t="s">
        <v>32</v>
      </c>
      <c r="R2176" s="1" t="s">
        <v>81</v>
      </c>
      <c r="S2176" s="1" t="s">
        <v>4006</v>
      </c>
      <c r="V2176" s="1" t="s">
        <v>39</v>
      </c>
    </row>
    <row r="2177" spans="1:22" x14ac:dyDescent="0.2">
      <c r="A2177" s="7">
        <v>100</v>
      </c>
      <c r="B2177" s="1" t="s">
        <v>20</v>
      </c>
      <c r="C2177" s="1" t="s">
        <v>1362</v>
      </c>
      <c r="D2177" s="1" t="s">
        <v>43</v>
      </c>
      <c r="E2177" s="1" t="s">
        <v>1363</v>
      </c>
      <c r="F2177" s="1" t="s">
        <v>3650</v>
      </c>
      <c r="G2177" s="1" t="s">
        <v>25</v>
      </c>
      <c r="I2177" s="1" t="s">
        <v>4024</v>
      </c>
      <c r="J2177" s="1" t="s">
        <v>28</v>
      </c>
      <c r="K2177" s="1" t="s">
        <v>4025</v>
      </c>
      <c r="L2177" s="1" t="s">
        <v>4025</v>
      </c>
      <c r="M2177" s="1" t="s">
        <v>4026</v>
      </c>
      <c r="N2177" s="1" t="s">
        <v>32</v>
      </c>
      <c r="R2177" s="1" t="s">
        <v>81</v>
      </c>
      <c r="S2177" s="1" t="s">
        <v>4025</v>
      </c>
      <c r="T2177" s="1" t="s">
        <v>1368</v>
      </c>
      <c r="U2177" s="1" t="s">
        <v>3322</v>
      </c>
      <c r="V2177" s="1" t="s">
        <v>39</v>
      </c>
    </row>
    <row r="2178" spans="1:22" x14ac:dyDescent="0.2">
      <c r="A2178" s="7">
        <v>100</v>
      </c>
      <c r="B2178" s="1" t="s">
        <v>20</v>
      </c>
      <c r="C2178" s="1" t="s">
        <v>1362</v>
      </c>
      <c r="D2178" s="1" t="s">
        <v>43</v>
      </c>
      <c r="E2178" s="1" t="s">
        <v>1363</v>
      </c>
      <c r="F2178" s="1" t="s">
        <v>3650</v>
      </c>
      <c r="G2178" s="1" t="s">
        <v>25</v>
      </c>
      <c r="I2178" s="1" t="s">
        <v>4027</v>
      </c>
      <c r="J2178" s="1" t="s">
        <v>28</v>
      </c>
      <c r="K2178" s="1" t="s">
        <v>4025</v>
      </c>
      <c r="L2178" s="1" t="s">
        <v>4025</v>
      </c>
      <c r="M2178" s="1" t="s">
        <v>4028</v>
      </c>
      <c r="N2178" s="1" t="s">
        <v>32</v>
      </c>
      <c r="R2178" s="1" t="s">
        <v>49</v>
      </c>
      <c r="S2178" s="1" t="s">
        <v>4025</v>
      </c>
      <c r="T2178" s="1" t="s">
        <v>1368</v>
      </c>
      <c r="U2178" s="1" t="s">
        <v>3322</v>
      </c>
      <c r="V2178" s="1" t="s">
        <v>39</v>
      </c>
    </row>
    <row r="2179" spans="1:22" x14ac:dyDescent="0.2">
      <c r="A2179" s="7">
        <v>100</v>
      </c>
      <c r="B2179" s="1" t="s">
        <v>20</v>
      </c>
      <c r="C2179" s="1" t="s">
        <v>1362</v>
      </c>
      <c r="D2179" s="1" t="s">
        <v>43</v>
      </c>
      <c r="E2179" s="1" t="s">
        <v>1363</v>
      </c>
      <c r="F2179" s="1" t="s">
        <v>3650</v>
      </c>
      <c r="G2179" s="1" t="s">
        <v>25</v>
      </c>
      <c r="I2179" s="1" t="s">
        <v>4029</v>
      </c>
      <c r="J2179" s="1" t="s">
        <v>28</v>
      </c>
      <c r="K2179" s="1" t="s">
        <v>4025</v>
      </c>
      <c r="L2179" s="1" t="s">
        <v>4025</v>
      </c>
      <c r="M2179" s="1" t="s">
        <v>4030</v>
      </c>
      <c r="N2179" s="1" t="s">
        <v>32</v>
      </c>
      <c r="R2179" s="1" t="s">
        <v>1045</v>
      </c>
      <c r="S2179" s="1" t="s">
        <v>4025</v>
      </c>
      <c r="T2179" s="1" t="s">
        <v>1368</v>
      </c>
      <c r="U2179" s="1" t="s">
        <v>3322</v>
      </c>
      <c r="V2179" s="1" t="s">
        <v>39</v>
      </c>
    </row>
    <row r="2180" spans="1:22" x14ac:dyDescent="0.2">
      <c r="A2180" s="7">
        <v>100</v>
      </c>
      <c r="B2180" s="1" t="s">
        <v>20</v>
      </c>
      <c r="C2180" s="1" t="s">
        <v>1362</v>
      </c>
      <c r="D2180" s="1" t="s">
        <v>43</v>
      </c>
      <c r="E2180" s="1" t="s">
        <v>1363</v>
      </c>
      <c r="F2180" s="1" t="s">
        <v>3650</v>
      </c>
      <c r="G2180" s="1" t="s">
        <v>25</v>
      </c>
      <c r="I2180" s="1" t="s">
        <v>4031</v>
      </c>
      <c r="J2180" s="1" t="s">
        <v>28</v>
      </c>
      <c r="K2180" s="1" t="s">
        <v>4025</v>
      </c>
      <c r="L2180" s="1" t="s">
        <v>4025</v>
      </c>
      <c r="M2180" s="1" t="s">
        <v>4032</v>
      </c>
      <c r="N2180" s="1" t="s">
        <v>32</v>
      </c>
      <c r="R2180" s="1" t="s">
        <v>49</v>
      </c>
      <c r="S2180" s="1" t="s">
        <v>4025</v>
      </c>
      <c r="T2180" s="1" t="s">
        <v>1368</v>
      </c>
      <c r="U2180" s="1" t="s">
        <v>3322</v>
      </c>
      <c r="V2180" s="1" t="s">
        <v>39</v>
      </c>
    </row>
    <row r="2181" spans="1:22" x14ac:dyDescent="0.2">
      <c r="A2181" s="7">
        <v>100</v>
      </c>
      <c r="B2181" s="1" t="s">
        <v>20</v>
      </c>
      <c r="C2181" s="1" t="s">
        <v>1362</v>
      </c>
      <c r="D2181" s="1" t="s">
        <v>43</v>
      </c>
      <c r="E2181" s="1" t="s">
        <v>1363</v>
      </c>
      <c r="F2181" s="1" t="s">
        <v>3650</v>
      </c>
      <c r="G2181" s="1" t="s">
        <v>25</v>
      </c>
      <c r="I2181" s="1" t="s">
        <v>4033</v>
      </c>
      <c r="J2181" s="1" t="s">
        <v>28</v>
      </c>
      <c r="K2181" s="1" t="s">
        <v>4025</v>
      </c>
      <c r="L2181" s="1" t="s">
        <v>4025</v>
      </c>
      <c r="M2181" s="1" t="s">
        <v>4034</v>
      </c>
      <c r="N2181" s="1" t="s">
        <v>32</v>
      </c>
      <c r="R2181" s="1" t="s">
        <v>193</v>
      </c>
      <c r="S2181" s="1" t="s">
        <v>4025</v>
      </c>
      <c r="T2181" s="1" t="s">
        <v>1368</v>
      </c>
      <c r="U2181" s="1" t="s">
        <v>3322</v>
      </c>
      <c r="V2181" s="1" t="s">
        <v>39</v>
      </c>
    </row>
    <row r="2182" spans="1:22" x14ac:dyDescent="0.2">
      <c r="A2182" s="7">
        <v>100</v>
      </c>
      <c r="B2182" s="1" t="s">
        <v>20</v>
      </c>
      <c r="C2182" s="1" t="s">
        <v>1362</v>
      </c>
      <c r="D2182" s="1" t="s">
        <v>43</v>
      </c>
      <c r="E2182" s="1" t="s">
        <v>1363</v>
      </c>
      <c r="F2182" s="1" t="s">
        <v>3650</v>
      </c>
      <c r="G2182" s="1" t="s">
        <v>25</v>
      </c>
      <c r="I2182" s="1" t="s">
        <v>4035</v>
      </c>
      <c r="J2182" s="1" t="s">
        <v>28</v>
      </c>
      <c r="K2182" s="1" t="s">
        <v>4025</v>
      </c>
      <c r="L2182" s="1" t="s">
        <v>4025</v>
      </c>
      <c r="M2182" s="1" t="s">
        <v>4036</v>
      </c>
      <c r="N2182" s="1" t="s">
        <v>32</v>
      </c>
      <c r="R2182" s="1" t="s">
        <v>193</v>
      </c>
      <c r="S2182" s="1" t="s">
        <v>4025</v>
      </c>
      <c r="T2182" s="1" t="s">
        <v>1368</v>
      </c>
      <c r="U2182" s="1" t="s">
        <v>3322</v>
      </c>
      <c r="V2182" s="1" t="s">
        <v>39</v>
      </c>
    </row>
    <row r="2183" spans="1:22" x14ac:dyDescent="0.2">
      <c r="A2183" s="7">
        <v>0</v>
      </c>
      <c r="B2183" s="1" t="s">
        <v>20</v>
      </c>
      <c r="D2183" s="1" t="s">
        <v>120</v>
      </c>
      <c r="G2183" s="1" t="s">
        <v>25</v>
      </c>
      <c r="I2183" s="1" t="s">
        <v>4037</v>
      </c>
      <c r="K2183" s="1" t="s">
        <v>4025</v>
      </c>
      <c r="L2183" s="1" t="s">
        <v>4025</v>
      </c>
      <c r="N2183" s="1" t="s">
        <v>32</v>
      </c>
      <c r="R2183" s="1" t="s">
        <v>81</v>
      </c>
      <c r="S2183" s="1" t="s">
        <v>4025</v>
      </c>
      <c r="V2183" s="1" t="s">
        <v>39</v>
      </c>
    </row>
    <row r="2184" spans="1:22" x14ac:dyDescent="0.2">
      <c r="A2184" s="7">
        <v>1243.5</v>
      </c>
      <c r="B2184" s="1" t="s">
        <v>20</v>
      </c>
      <c r="C2184" s="1" t="s">
        <v>1362</v>
      </c>
      <c r="D2184" s="1" t="s">
        <v>4038</v>
      </c>
      <c r="E2184" s="1" t="s">
        <v>1363</v>
      </c>
      <c r="F2184" s="1" t="s">
        <v>3650</v>
      </c>
      <c r="G2184" s="1" t="s">
        <v>25</v>
      </c>
      <c r="I2184" s="1" t="s">
        <v>4039</v>
      </c>
      <c r="J2184" s="1" t="s">
        <v>28</v>
      </c>
      <c r="K2184" s="1" t="s">
        <v>4025</v>
      </c>
      <c r="L2184" s="1" t="s">
        <v>4025</v>
      </c>
      <c r="M2184" s="1" t="s">
        <v>4040</v>
      </c>
      <c r="N2184" s="1" t="s">
        <v>46</v>
      </c>
      <c r="R2184" s="1" t="s">
        <v>193</v>
      </c>
      <c r="S2184" s="1" t="s">
        <v>4025</v>
      </c>
      <c r="T2184" s="1" t="s">
        <v>1368</v>
      </c>
      <c r="U2184" s="1" t="s">
        <v>3322</v>
      </c>
      <c r="V2184" s="1" t="s">
        <v>39</v>
      </c>
    </row>
    <row r="2185" spans="1:22" x14ac:dyDescent="0.2">
      <c r="A2185" s="7">
        <v>100</v>
      </c>
      <c r="B2185" s="1" t="s">
        <v>20</v>
      </c>
      <c r="C2185" s="1" t="s">
        <v>1362</v>
      </c>
      <c r="D2185" s="1" t="s">
        <v>43</v>
      </c>
      <c r="E2185" s="1" t="s">
        <v>1363</v>
      </c>
      <c r="F2185" s="1" t="s">
        <v>3650</v>
      </c>
      <c r="G2185" s="1" t="s">
        <v>25</v>
      </c>
      <c r="I2185" s="1" t="s">
        <v>4041</v>
      </c>
      <c r="J2185" s="1" t="s">
        <v>28</v>
      </c>
      <c r="K2185" s="1" t="s">
        <v>4025</v>
      </c>
      <c r="L2185" s="1" t="s">
        <v>4025</v>
      </c>
      <c r="M2185" s="1" t="s">
        <v>4042</v>
      </c>
      <c r="N2185" s="1" t="s">
        <v>32</v>
      </c>
      <c r="R2185" s="1" t="s">
        <v>49</v>
      </c>
      <c r="S2185" s="1" t="s">
        <v>4025</v>
      </c>
      <c r="T2185" s="1" t="s">
        <v>1368</v>
      </c>
      <c r="U2185" s="1" t="s">
        <v>3322</v>
      </c>
      <c r="V2185" s="1" t="s">
        <v>39</v>
      </c>
    </row>
    <row r="2186" spans="1:22" x14ac:dyDescent="0.2">
      <c r="A2186" s="7">
        <v>100</v>
      </c>
      <c r="B2186" s="1" t="s">
        <v>20</v>
      </c>
      <c r="C2186" s="1" t="s">
        <v>1362</v>
      </c>
      <c r="D2186" s="1" t="s">
        <v>43</v>
      </c>
      <c r="E2186" s="1" t="s">
        <v>1363</v>
      </c>
      <c r="F2186" s="1" t="s">
        <v>3650</v>
      </c>
      <c r="G2186" s="1" t="s">
        <v>25</v>
      </c>
      <c r="I2186" s="1" t="s">
        <v>4043</v>
      </c>
      <c r="J2186" s="1" t="s">
        <v>28</v>
      </c>
      <c r="K2186" s="1" t="s">
        <v>4025</v>
      </c>
      <c r="L2186" s="1" t="s">
        <v>4025</v>
      </c>
      <c r="M2186" s="1" t="s">
        <v>4044</v>
      </c>
      <c r="N2186" s="1" t="s">
        <v>32</v>
      </c>
      <c r="R2186" s="1" t="s">
        <v>49</v>
      </c>
      <c r="S2186" s="1" t="s">
        <v>4025</v>
      </c>
      <c r="T2186" s="1" t="s">
        <v>1368</v>
      </c>
      <c r="U2186" s="1" t="s">
        <v>3322</v>
      </c>
      <c r="V2186" s="1" t="s">
        <v>39</v>
      </c>
    </row>
    <row r="2187" spans="1:22" x14ac:dyDescent="0.2">
      <c r="A2187" s="7">
        <v>0</v>
      </c>
      <c r="B2187" s="1" t="s">
        <v>20</v>
      </c>
      <c r="D2187" s="1" t="s">
        <v>120</v>
      </c>
      <c r="G2187" s="1" t="s">
        <v>25</v>
      </c>
      <c r="I2187" s="1" t="s">
        <v>4045</v>
      </c>
      <c r="K2187" s="1" t="s">
        <v>4025</v>
      </c>
      <c r="L2187" s="1" t="s">
        <v>4025</v>
      </c>
      <c r="N2187" s="1" t="s">
        <v>32</v>
      </c>
      <c r="R2187" s="1" t="s">
        <v>81</v>
      </c>
      <c r="S2187" s="1" t="s">
        <v>4025</v>
      </c>
      <c r="V2187" s="1" t="s">
        <v>39</v>
      </c>
    </row>
    <row r="2188" spans="1:22" x14ac:dyDescent="0.2">
      <c r="A2188" s="7">
        <v>0</v>
      </c>
      <c r="B2188" s="1" t="s">
        <v>20</v>
      </c>
      <c r="D2188" s="1" t="s">
        <v>120</v>
      </c>
      <c r="G2188" s="1" t="s">
        <v>25</v>
      </c>
      <c r="I2188" s="1" t="s">
        <v>4046</v>
      </c>
      <c r="K2188" s="1" t="s">
        <v>4025</v>
      </c>
      <c r="L2188" s="1" t="s">
        <v>4025</v>
      </c>
      <c r="N2188" s="1" t="s">
        <v>32</v>
      </c>
      <c r="R2188" s="1" t="s">
        <v>81</v>
      </c>
      <c r="S2188" s="1" t="s">
        <v>4025</v>
      </c>
      <c r="V2188" s="1" t="s">
        <v>39</v>
      </c>
    </row>
    <row r="2189" spans="1:22" x14ac:dyDescent="0.2">
      <c r="A2189" s="7">
        <v>10</v>
      </c>
      <c r="B2189" s="1" t="s">
        <v>20</v>
      </c>
      <c r="C2189" s="1" t="s">
        <v>1362</v>
      </c>
      <c r="D2189" s="1" t="s">
        <v>3912</v>
      </c>
      <c r="E2189" s="1" t="s">
        <v>1363</v>
      </c>
      <c r="F2189" s="1" t="s">
        <v>3705</v>
      </c>
      <c r="G2189" s="1" t="s">
        <v>25</v>
      </c>
      <c r="I2189" s="1" t="s">
        <v>4047</v>
      </c>
      <c r="J2189" s="1" t="s">
        <v>28</v>
      </c>
      <c r="K2189" s="1" t="s">
        <v>4048</v>
      </c>
      <c r="L2189" s="1" t="s">
        <v>4048</v>
      </c>
      <c r="M2189" s="1" t="s">
        <v>4049</v>
      </c>
      <c r="N2189" s="1" t="s">
        <v>32</v>
      </c>
      <c r="R2189" s="1" t="s">
        <v>1045</v>
      </c>
      <c r="S2189" s="1" t="s">
        <v>4048</v>
      </c>
      <c r="T2189" s="1" t="s">
        <v>1368</v>
      </c>
      <c r="U2189" s="1" t="s">
        <v>3322</v>
      </c>
      <c r="V2189" s="1" t="s">
        <v>39</v>
      </c>
    </row>
    <row r="2190" spans="1:22" x14ac:dyDescent="0.2">
      <c r="A2190" s="7">
        <v>100</v>
      </c>
      <c r="B2190" s="1" t="s">
        <v>20</v>
      </c>
      <c r="C2190" s="1" t="s">
        <v>1362</v>
      </c>
      <c r="D2190" s="1" t="s">
        <v>43</v>
      </c>
      <c r="E2190" s="1" t="s">
        <v>1363</v>
      </c>
      <c r="F2190" s="1" t="s">
        <v>3705</v>
      </c>
      <c r="G2190" s="1" t="s">
        <v>25</v>
      </c>
      <c r="I2190" s="1" t="s">
        <v>4050</v>
      </c>
      <c r="J2190" s="1" t="s">
        <v>28</v>
      </c>
      <c r="K2190" s="1" t="s">
        <v>4048</v>
      </c>
      <c r="L2190" s="1" t="s">
        <v>4048</v>
      </c>
      <c r="M2190" s="1" t="s">
        <v>4051</v>
      </c>
      <c r="N2190" s="1" t="s">
        <v>32</v>
      </c>
      <c r="R2190" s="1" t="s">
        <v>49</v>
      </c>
      <c r="S2190" s="1" t="s">
        <v>4048</v>
      </c>
      <c r="T2190" s="1" t="s">
        <v>1368</v>
      </c>
      <c r="U2190" s="1" t="s">
        <v>3322</v>
      </c>
      <c r="V2190" s="1" t="s">
        <v>39</v>
      </c>
    </row>
    <row r="2191" spans="1:22" x14ac:dyDescent="0.2">
      <c r="A2191" s="7">
        <v>100</v>
      </c>
      <c r="B2191" s="1" t="s">
        <v>20</v>
      </c>
      <c r="C2191" s="1" t="s">
        <v>1362</v>
      </c>
      <c r="D2191" s="1" t="s">
        <v>43</v>
      </c>
      <c r="E2191" s="1" t="s">
        <v>1363</v>
      </c>
      <c r="F2191" s="1" t="s">
        <v>3705</v>
      </c>
      <c r="G2191" s="1" t="s">
        <v>25</v>
      </c>
      <c r="I2191" s="1" t="s">
        <v>4052</v>
      </c>
      <c r="J2191" s="1" t="s">
        <v>28</v>
      </c>
      <c r="K2191" s="1" t="s">
        <v>4048</v>
      </c>
      <c r="L2191" s="1" t="s">
        <v>4048</v>
      </c>
      <c r="M2191" s="1" t="s">
        <v>4053</v>
      </c>
      <c r="N2191" s="1" t="s">
        <v>32</v>
      </c>
      <c r="R2191" s="1" t="s">
        <v>1045</v>
      </c>
      <c r="S2191" s="1" t="s">
        <v>4048</v>
      </c>
      <c r="T2191" s="1" t="s">
        <v>1368</v>
      </c>
      <c r="U2191" s="1" t="s">
        <v>3322</v>
      </c>
      <c r="V2191" s="1" t="s">
        <v>39</v>
      </c>
    </row>
    <row r="2192" spans="1:22" x14ac:dyDescent="0.2">
      <c r="A2192" s="7">
        <v>100</v>
      </c>
      <c r="B2192" s="1" t="s">
        <v>20</v>
      </c>
      <c r="C2192" s="1" t="s">
        <v>1362</v>
      </c>
      <c r="D2192" s="1" t="s">
        <v>43</v>
      </c>
      <c r="E2192" s="1" t="s">
        <v>1363</v>
      </c>
      <c r="F2192" s="1" t="s">
        <v>3705</v>
      </c>
      <c r="G2192" s="1" t="s">
        <v>25</v>
      </c>
      <c r="I2192" s="1" t="s">
        <v>4054</v>
      </c>
      <c r="J2192" s="1" t="s">
        <v>28</v>
      </c>
      <c r="K2192" s="1" t="s">
        <v>4048</v>
      </c>
      <c r="L2192" s="1" t="s">
        <v>4048</v>
      </c>
      <c r="M2192" s="1" t="s">
        <v>4055</v>
      </c>
      <c r="N2192" s="1" t="s">
        <v>32</v>
      </c>
      <c r="O2192" s="1" t="s">
        <v>33</v>
      </c>
      <c r="R2192" s="1" t="s">
        <v>1045</v>
      </c>
      <c r="S2192" s="1" t="s">
        <v>4048</v>
      </c>
      <c r="T2192" s="1" t="s">
        <v>1368</v>
      </c>
      <c r="U2192" s="1" t="s">
        <v>3322</v>
      </c>
      <c r="V2192" s="1" t="s">
        <v>39</v>
      </c>
    </row>
    <row r="2193" spans="1:22" x14ac:dyDescent="0.2">
      <c r="A2193" s="7">
        <v>100</v>
      </c>
      <c r="B2193" s="1" t="s">
        <v>20</v>
      </c>
      <c r="C2193" s="1" t="s">
        <v>1362</v>
      </c>
      <c r="D2193" s="1" t="s">
        <v>43</v>
      </c>
      <c r="E2193" s="1" t="s">
        <v>1363</v>
      </c>
      <c r="F2193" s="1" t="s">
        <v>3705</v>
      </c>
      <c r="G2193" s="1" t="s">
        <v>25</v>
      </c>
      <c r="I2193" s="1" t="s">
        <v>4056</v>
      </c>
      <c r="J2193" s="1" t="s">
        <v>28</v>
      </c>
      <c r="K2193" s="1" t="s">
        <v>4048</v>
      </c>
      <c r="L2193" s="1" t="s">
        <v>4048</v>
      </c>
      <c r="M2193" s="1" t="s">
        <v>4057</v>
      </c>
      <c r="N2193" s="1" t="s">
        <v>32</v>
      </c>
      <c r="R2193" s="1" t="s">
        <v>49</v>
      </c>
      <c r="S2193" s="1" t="s">
        <v>4048</v>
      </c>
      <c r="T2193" s="1" t="s">
        <v>1368</v>
      </c>
      <c r="U2193" s="1" t="s">
        <v>3322</v>
      </c>
      <c r="V2193" s="1" t="s">
        <v>39</v>
      </c>
    </row>
    <row r="2194" spans="1:22" x14ac:dyDescent="0.2">
      <c r="A2194" s="7">
        <v>100</v>
      </c>
      <c r="B2194" s="1" t="s">
        <v>20</v>
      </c>
      <c r="C2194" s="1" t="s">
        <v>1362</v>
      </c>
      <c r="D2194" s="1" t="s">
        <v>43</v>
      </c>
      <c r="E2194" s="1" t="s">
        <v>1363</v>
      </c>
      <c r="F2194" s="1" t="s">
        <v>3705</v>
      </c>
      <c r="G2194" s="1" t="s">
        <v>25</v>
      </c>
      <c r="I2194" s="1" t="s">
        <v>4058</v>
      </c>
      <c r="J2194" s="1" t="s">
        <v>28</v>
      </c>
      <c r="K2194" s="1" t="s">
        <v>4048</v>
      </c>
      <c r="L2194" s="1" t="s">
        <v>4048</v>
      </c>
      <c r="M2194" s="1" t="s">
        <v>4059</v>
      </c>
      <c r="N2194" s="1" t="s">
        <v>32</v>
      </c>
      <c r="R2194" s="1" t="s">
        <v>49</v>
      </c>
      <c r="S2194" s="1" t="s">
        <v>4048</v>
      </c>
      <c r="T2194" s="1" t="s">
        <v>1368</v>
      </c>
      <c r="U2194" s="1" t="s">
        <v>3322</v>
      </c>
      <c r="V2194" s="1" t="s">
        <v>39</v>
      </c>
    </row>
    <row r="2195" spans="1:22" x14ac:dyDescent="0.2">
      <c r="A2195" s="7">
        <v>100</v>
      </c>
      <c r="B2195" s="1" t="s">
        <v>20</v>
      </c>
      <c r="C2195" s="1" t="s">
        <v>1362</v>
      </c>
      <c r="D2195" s="1" t="s">
        <v>43</v>
      </c>
      <c r="E2195" s="1" t="s">
        <v>1363</v>
      </c>
      <c r="F2195" s="1" t="s">
        <v>3705</v>
      </c>
      <c r="G2195" s="1" t="s">
        <v>25</v>
      </c>
      <c r="I2195" s="1" t="s">
        <v>4060</v>
      </c>
      <c r="J2195" s="1" t="s">
        <v>28</v>
      </c>
      <c r="K2195" s="1" t="s">
        <v>4048</v>
      </c>
      <c r="L2195" s="1" t="s">
        <v>4048</v>
      </c>
      <c r="M2195" s="1" t="s">
        <v>4061</v>
      </c>
      <c r="N2195" s="1" t="s">
        <v>32</v>
      </c>
      <c r="R2195" s="1" t="s">
        <v>193</v>
      </c>
      <c r="S2195" s="1" t="s">
        <v>4048</v>
      </c>
      <c r="T2195" s="1" t="s">
        <v>1368</v>
      </c>
      <c r="U2195" s="1" t="s">
        <v>3322</v>
      </c>
      <c r="V2195" s="1" t="s">
        <v>39</v>
      </c>
    </row>
    <row r="2196" spans="1:22" x14ac:dyDescent="0.2">
      <c r="A2196" s="7">
        <v>100</v>
      </c>
      <c r="B2196" s="1" t="s">
        <v>20</v>
      </c>
      <c r="C2196" s="1" t="s">
        <v>1362</v>
      </c>
      <c r="D2196" s="1" t="s">
        <v>43</v>
      </c>
      <c r="E2196" s="1" t="s">
        <v>1363</v>
      </c>
      <c r="F2196" s="1" t="s">
        <v>3705</v>
      </c>
      <c r="G2196" s="1" t="s">
        <v>25</v>
      </c>
      <c r="I2196" s="1" t="s">
        <v>4062</v>
      </c>
      <c r="J2196" s="1" t="s">
        <v>28</v>
      </c>
      <c r="K2196" s="1" t="s">
        <v>4048</v>
      </c>
      <c r="L2196" s="1" t="s">
        <v>4048</v>
      </c>
      <c r="M2196" s="1" t="s">
        <v>4063</v>
      </c>
      <c r="N2196" s="1" t="s">
        <v>32</v>
      </c>
      <c r="R2196" s="1" t="s">
        <v>49</v>
      </c>
      <c r="S2196" s="1" t="s">
        <v>4048</v>
      </c>
      <c r="T2196" s="1" t="s">
        <v>1368</v>
      </c>
      <c r="U2196" s="1" t="s">
        <v>3322</v>
      </c>
      <c r="V2196" s="1" t="s">
        <v>39</v>
      </c>
    </row>
    <row r="2197" spans="1:22" x14ac:dyDescent="0.2">
      <c r="A2197" s="7">
        <v>100</v>
      </c>
      <c r="B2197" s="1" t="s">
        <v>20</v>
      </c>
      <c r="C2197" s="1" t="s">
        <v>1362</v>
      </c>
      <c r="D2197" s="1" t="s">
        <v>43</v>
      </c>
      <c r="E2197" s="1" t="s">
        <v>1363</v>
      </c>
      <c r="F2197" s="1" t="s">
        <v>3705</v>
      </c>
      <c r="G2197" s="1" t="s">
        <v>25</v>
      </c>
      <c r="I2197" s="1" t="s">
        <v>4064</v>
      </c>
      <c r="J2197" s="1" t="s">
        <v>28</v>
      </c>
      <c r="K2197" s="1" t="s">
        <v>4048</v>
      </c>
      <c r="L2197" s="1" t="s">
        <v>4048</v>
      </c>
      <c r="M2197" s="1" t="s">
        <v>4065</v>
      </c>
      <c r="N2197" s="1" t="s">
        <v>32</v>
      </c>
      <c r="R2197" s="1" t="s">
        <v>49</v>
      </c>
      <c r="S2197" s="1" t="s">
        <v>4048</v>
      </c>
      <c r="T2197" s="1" t="s">
        <v>1368</v>
      </c>
      <c r="U2197" s="1" t="s">
        <v>3322</v>
      </c>
      <c r="V2197" s="1" t="s">
        <v>39</v>
      </c>
    </row>
    <row r="2198" spans="1:22" x14ac:dyDescent="0.2">
      <c r="A2198" s="7">
        <v>199</v>
      </c>
      <c r="B2198" s="1" t="s">
        <v>42</v>
      </c>
      <c r="C2198" s="1" t="s">
        <v>1362</v>
      </c>
      <c r="D2198" s="1" t="s">
        <v>1535</v>
      </c>
      <c r="E2198" s="1" t="s">
        <v>1363</v>
      </c>
      <c r="F2198" s="1" t="s">
        <v>3705</v>
      </c>
      <c r="G2198" s="1" t="s">
        <v>25</v>
      </c>
      <c r="I2198" s="1" t="s">
        <v>4066</v>
      </c>
      <c r="J2198" s="1" t="s">
        <v>28</v>
      </c>
      <c r="K2198" s="1" t="s">
        <v>4048</v>
      </c>
      <c r="L2198" s="1" t="s">
        <v>4048</v>
      </c>
      <c r="M2198" s="1" t="s">
        <v>4067</v>
      </c>
      <c r="N2198" s="1" t="s">
        <v>32</v>
      </c>
      <c r="R2198" s="1" t="s">
        <v>193</v>
      </c>
      <c r="S2198" s="1" t="s">
        <v>4048</v>
      </c>
      <c r="T2198" s="1" t="s">
        <v>1368</v>
      </c>
      <c r="U2198" s="1" t="s">
        <v>3322</v>
      </c>
      <c r="V2198" s="1" t="s">
        <v>39</v>
      </c>
    </row>
    <row r="2199" spans="1:22" x14ac:dyDescent="0.2">
      <c r="A2199" s="7">
        <v>100</v>
      </c>
      <c r="B2199" s="1" t="s">
        <v>20</v>
      </c>
      <c r="C2199" s="1" t="s">
        <v>1362</v>
      </c>
      <c r="D2199" s="1" t="s">
        <v>43</v>
      </c>
      <c r="E2199" s="1" t="s">
        <v>1363</v>
      </c>
      <c r="F2199" s="1" t="s">
        <v>3705</v>
      </c>
      <c r="G2199" s="1" t="s">
        <v>25</v>
      </c>
      <c r="I2199" s="1" t="s">
        <v>4068</v>
      </c>
      <c r="J2199" s="1" t="s">
        <v>28</v>
      </c>
      <c r="K2199" s="1" t="s">
        <v>4048</v>
      </c>
      <c r="L2199" s="1" t="s">
        <v>4048</v>
      </c>
      <c r="M2199" s="1" t="s">
        <v>4069</v>
      </c>
      <c r="N2199" s="1" t="s">
        <v>32</v>
      </c>
      <c r="R2199" s="1" t="s">
        <v>49</v>
      </c>
      <c r="S2199" s="1" t="s">
        <v>4048</v>
      </c>
      <c r="T2199" s="1" t="s">
        <v>1368</v>
      </c>
      <c r="U2199" s="1" t="s">
        <v>3322</v>
      </c>
      <c r="V2199" s="1" t="s">
        <v>39</v>
      </c>
    </row>
    <row r="2200" spans="1:22" x14ac:dyDescent="0.2">
      <c r="A2200" s="7">
        <v>100</v>
      </c>
      <c r="B2200" s="1" t="s">
        <v>20</v>
      </c>
      <c r="C2200" s="1" t="s">
        <v>1362</v>
      </c>
      <c r="D2200" s="1" t="s">
        <v>43</v>
      </c>
      <c r="E2200" s="1" t="s">
        <v>1363</v>
      </c>
      <c r="F2200" s="1" t="s">
        <v>3705</v>
      </c>
      <c r="G2200" s="1" t="s">
        <v>25</v>
      </c>
      <c r="I2200" s="1" t="s">
        <v>4070</v>
      </c>
      <c r="J2200" s="1" t="s">
        <v>28</v>
      </c>
      <c r="K2200" s="1" t="s">
        <v>4048</v>
      </c>
      <c r="L2200" s="1" t="s">
        <v>4048</v>
      </c>
      <c r="M2200" s="1" t="s">
        <v>4071</v>
      </c>
      <c r="N2200" s="1" t="s">
        <v>32</v>
      </c>
      <c r="R2200" s="1" t="s">
        <v>49</v>
      </c>
      <c r="S2200" s="1" t="s">
        <v>4048</v>
      </c>
      <c r="T2200" s="1" t="s">
        <v>1368</v>
      </c>
      <c r="U2200" s="1" t="s">
        <v>3322</v>
      </c>
      <c r="V2200" s="1" t="s">
        <v>39</v>
      </c>
    </row>
    <row r="2201" spans="1:22" x14ac:dyDescent="0.2">
      <c r="A2201" s="7">
        <v>100</v>
      </c>
      <c r="B2201" s="1" t="s">
        <v>20</v>
      </c>
      <c r="C2201" s="1" t="s">
        <v>2201</v>
      </c>
      <c r="D2201" s="1" t="s">
        <v>43</v>
      </c>
      <c r="E2201" s="1" t="s">
        <v>2202</v>
      </c>
      <c r="F2201" s="1" t="s">
        <v>3799</v>
      </c>
      <c r="G2201" s="1" t="s">
        <v>25</v>
      </c>
      <c r="I2201" s="1" t="s">
        <v>4072</v>
      </c>
      <c r="J2201" s="1" t="s">
        <v>28</v>
      </c>
      <c r="K2201" s="1" t="s">
        <v>4073</v>
      </c>
      <c r="L2201" s="1" t="s">
        <v>3798</v>
      </c>
      <c r="M2201" s="1" t="s">
        <v>4074</v>
      </c>
      <c r="N2201" s="1" t="s">
        <v>32</v>
      </c>
      <c r="O2201" s="1" t="s">
        <v>33</v>
      </c>
      <c r="P2201" s="1" t="s">
        <v>124</v>
      </c>
      <c r="R2201" s="1" t="s">
        <v>49</v>
      </c>
      <c r="S2201" s="1" t="s">
        <v>4073</v>
      </c>
      <c r="T2201" s="1" t="s">
        <v>2205</v>
      </c>
      <c r="U2201" s="1" t="s">
        <v>2206</v>
      </c>
      <c r="V2201" s="1" t="s">
        <v>39</v>
      </c>
    </row>
    <row r="2202" spans="1:22" x14ac:dyDescent="0.2">
      <c r="A2202" s="7">
        <v>100</v>
      </c>
      <c r="B2202" s="1" t="s">
        <v>20</v>
      </c>
      <c r="C2202" s="1" t="s">
        <v>1362</v>
      </c>
      <c r="D2202" s="1" t="s">
        <v>43</v>
      </c>
      <c r="E2202" s="1" t="s">
        <v>1363</v>
      </c>
      <c r="F2202" s="1" t="s">
        <v>3798</v>
      </c>
      <c r="G2202" s="1" t="s">
        <v>25</v>
      </c>
      <c r="I2202" s="1" t="s">
        <v>4075</v>
      </c>
      <c r="J2202" s="1" t="s">
        <v>28</v>
      </c>
      <c r="K2202" s="1" t="s">
        <v>4073</v>
      </c>
      <c r="L2202" s="1" t="s">
        <v>4073</v>
      </c>
      <c r="M2202" s="1" t="s">
        <v>4076</v>
      </c>
      <c r="N2202" s="1" t="s">
        <v>32</v>
      </c>
      <c r="R2202" s="1" t="s">
        <v>193</v>
      </c>
      <c r="S2202" s="1" t="s">
        <v>4073</v>
      </c>
      <c r="T2202" s="1" t="s">
        <v>1368</v>
      </c>
      <c r="U2202" s="1" t="s">
        <v>3322</v>
      </c>
      <c r="V2202" s="1" t="s">
        <v>39</v>
      </c>
    </row>
    <row r="2203" spans="1:22" x14ac:dyDescent="0.2">
      <c r="A2203" s="7">
        <v>100</v>
      </c>
      <c r="B2203" s="1" t="s">
        <v>20</v>
      </c>
      <c r="C2203" s="1" t="s">
        <v>1362</v>
      </c>
      <c r="D2203" s="1" t="s">
        <v>43</v>
      </c>
      <c r="E2203" s="1" t="s">
        <v>1363</v>
      </c>
      <c r="F2203" s="1" t="s">
        <v>3798</v>
      </c>
      <c r="G2203" s="1" t="s">
        <v>25</v>
      </c>
      <c r="I2203" s="1" t="s">
        <v>4077</v>
      </c>
      <c r="J2203" s="1" t="s">
        <v>28</v>
      </c>
      <c r="K2203" s="1" t="s">
        <v>4073</v>
      </c>
      <c r="L2203" s="1" t="s">
        <v>4073</v>
      </c>
      <c r="M2203" s="1" t="s">
        <v>4078</v>
      </c>
      <c r="N2203" s="1" t="s">
        <v>32</v>
      </c>
      <c r="R2203" s="1" t="s">
        <v>193</v>
      </c>
      <c r="S2203" s="1" t="s">
        <v>4073</v>
      </c>
      <c r="T2203" s="1" t="s">
        <v>1368</v>
      </c>
      <c r="U2203" s="1" t="s">
        <v>3322</v>
      </c>
      <c r="V2203" s="1" t="s">
        <v>39</v>
      </c>
    </row>
    <row r="2204" spans="1:22" x14ac:dyDescent="0.2">
      <c r="A2204" s="7">
        <v>1121.75</v>
      </c>
      <c r="B2204" s="1" t="s">
        <v>20</v>
      </c>
      <c r="C2204" s="1" t="s">
        <v>1362</v>
      </c>
      <c r="D2204" s="1" t="s">
        <v>2904</v>
      </c>
      <c r="E2204" s="1" t="s">
        <v>1363</v>
      </c>
      <c r="F2204" s="1" t="s">
        <v>3798</v>
      </c>
      <c r="G2204" s="1" t="s">
        <v>25</v>
      </c>
      <c r="I2204" s="1" t="s">
        <v>4079</v>
      </c>
      <c r="J2204" s="1" t="s">
        <v>28</v>
      </c>
      <c r="K2204" s="1" t="s">
        <v>4073</v>
      </c>
      <c r="L2204" s="1" t="s">
        <v>4073</v>
      </c>
      <c r="M2204" s="1" t="s">
        <v>4080</v>
      </c>
      <c r="N2204" s="1" t="s">
        <v>46</v>
      </c>
      <c r="R2204" s="1" t="s">
        <v>193</v>
      </c>
      <c r="S2204" s="1" t="s">
        <v>4073</v>
      </c>
      <c r="T2204" s="1" t="s">
        <v>1368</v>
      </c>
      <c r="U2204" s="1" t="s">
        <v>3322</v>
      </c>
      <c r="V2204" s="1" t="s">
        <v>39</v>
      </c>
    </row>
    <row r="2205" spans="1:22" x14ac:dyDescent="0.2">
      <c r="A2205" s="7">
        <v>0</v>
      </c>
      <c r="B2205" s="1" t="s">
        <v>20</v>
      </c>
      <c r="D2205" s="1" t="s">
        <v>120</v>
      </c>
      <c r="G2205" s="1" t="s">
        <v>25</v>
      </c>
      <c r="I2205" s="1" t="s">
        <v>4081</v>
      </c>
      <c r="K2205" s="1" t="s">
        <v>4073</v>
      </c>
      <c r="L2205" s="1" t="s">
        <v>4073</v>
      </c>
      <c r="N2205" s="1" t="s">
        <v>32</v>
      </c>
      <c r="R2205" s="1" t="s">
        <v>81</v>
      </c>
      <c r="S2205" s="1" t="s">
        <v>4073</v>
      </c>
      <c r="V2205" s="1" t="s">
        <v>39</v>
      </c>
    </row>
    <row r="2206" spans="1:22" x14ac:dyDescent="0.2">
      <c r="A2206" s="7">
        <v>100</v>
      </c>
      <c r="B2206" s="1" t="s">
        <v>20</v>
      </c>
      <c r="C2206" s="1" t="s">
        <v>1362</v>
      </c>
      <c r="D2206" s="1" t="s">
        <v>43</v>
      </c>
      <c r="E2206" s="1" t="s">
        <v>1363</v>
      </c>
      <c r="F2206" s="1" t="s">
        <v>3798</v>
      </c>
      <c r="G2206" s="1" t="s">
        <v>25</v>
      </c>
      <c r="I2206" s="1" t="s">
        <v>4082</v>
      </c>
      <c r="J2206" s="1" t="s">
        <v>28</v>
      </c>
      <c r="K2206" s="1" t="s">
        <v>4073</v>
      </c>
      <c r="L2206" s="1" t="s">
        <v>4073</v>
      </c>
      <c r="M2206" s="1" t="s">
        <v>4083</v>
      </c>
      <c r="N2206" s="1" t="s">
        <v>32</v>
      </c>
      <c r="R2206" s="1" t="s">
        <v>193</v>
      </c>
      <c r="S2206" s="1" t="s">
        <v>4073</v>
      </c>
      <c r="T2206" s="1" t="s">
        <v>1368</v>
      </c>
      <c r="U2206" s="1" t="s">
        <v>3322</v>
      </c>
      <c r="V2206" s="1" t="s">
        <v>39</v>
      </c>
    </row>
    <row r="2207" spans="1:22" x14ac:dyDescent="0.2">
      <c r="A2207" s="7">
        <v>100</v>
      </c>
      <c r="B2207" s="1" t="s">
        <v>20</v>
      </c>
      <c r="C2207" s="1" t="s">
        <v>1362</v>
      </c>
      <c r="D2207" s="1" t="s">
        <v>43</v>
      </c>
      <c r="E2207" s="1" t="s">
        <v>1363</v>
      </c>
      <c r="F2207" s="1" t="s">
        <v>3798</v>
      </c>
      <c r="G2207" s="1" t="s">
        <v>25</v>
      </c>
      <c r="I2207" s="1" t="s">
        <v>4084</v>
      </c>
      <c r="J2207" s="1" t="s">
        <v>28</v>
      </c>
      <c r="K2207" s="1" t="s">
        <v>4073</v>
      </c>
      <c r="L2207" s="1" t="s">
        <v>4073</v>
      </c>
      <c r="M2207" s="1" t="s">
        <v>4085</v>
      </c>
      <c r="N2207" s="1" t="s">
        <v>32</v>
      </c>
      <c r="R2207" s="1" t="s">
        <v>49</v>
      </c>
      <c r="S2207" s="1" t="s">
        <v>4073</v>
      </c>
      <c r="T2207" s="1" t="s">
        <v>1368</v>
      </c>
      <c r="U2207" s="1" t="s">
        <v>3322</v>
      </c>
      <c r="V2207" s="1" t="s">
        <v>39</v>
      </c>
    </row>
    <row r="2208" spans="1:22" x14ac:dyDescent="0.2">
      <c r="A2208" s="7">
        <v>100</v>
      </c>
      <c r="B2208" s="1" t="s">
        <v>20</v>
      </c>
      <c r="C2208" s="1" t="s">
        <v>2201</v>
      </c>
      <c r="D2208" s="1" t="s">
        <v>43</v>
      </c>
      <c r="E2208" s="1" t="s">
        <v>2202</v>
      </c>
      <c r="F2208" s="1" t="s">
        <v>3799</v>
      </c>
      <c r="G2208" s="1" t="s">
        <v>25</v>
      </c>
      <c r="I2208" s="1" t="s">
        <v>4086</v>
      </c>
      <c r="J2208" s="1" t="s">
        <v>28</v>
      </c>
      <c r="K2208" s="1" t="s">
        <v>4073</v>
      </c>
      <c r="L2208" s="1" t="s">
        <v>3798</v>
      </c>
      <c r="M2208" s="1" t="s">
        <v>4087</v>
      </c>
      <c r="N2208" s="1" t="s">
        <v>32</v>
      </c>
      <c r="O2208" s="1" t="s">
        <v>33</v>
      </c>
      <c r="P2208" s="1" t="s">
        <v>124</v>
      </c>
      <c r="R2208" s="1" t="s">
        <v>49</v>
      </c>
      <c r="S2208" s="1" t="s">
        <v>4073</v>
      </c>
      <c r="T2208" s="1" t="s">
        <v>2205</v>
      </c>
      <c r="U2208" s="1" t="s">
        <v>2206</v>
      </c>
      <c r="V2208" s="1" t="s">
        <v>39</v>
      </c>
    </row>
    <row r="2209" spans="1:22" x14ac:dyDescent="0.2">
      <c r="A2209" s="7">
        <v>0</v>
      </c>
      <c r="B2209" s="1" t="s">
        <v>20</v>
      </c>
      <c r="D2209" s="1" t="s">
        <v>120</v>
      </c>
      <c r="G2209" s="1" t="s">
        <v>25</v>
      </c>
      <c r="I2209" s="1" t="s">
        <v>4088</v>
      </c>
      <c r="K2209" s="1" t="s">
        <v>4073</v>
      </c>
      <c r="L2209" s="1" t="s">
        <v>4073</v>
      </c>
      <c r="N2209" s="1" t="s">
        <v>32</v>
      </c>
      <c r="R2209" s="1" t="s">
        <v>81</v>
      </c>
      <c r="S2209" s="1" t="s">
        <v>4073</v>
      </c>
      <c r="V2209" s="1" t="s">
        <v>39</v>
      </c>
    </row>
    <row r="2210" spans="1:22" x14ac:dyDescent="0.2">
      <c r="A2210" s="7">
        <v>100</v>
      </c>
      <c r="B2210" s="1" t="s">
        <v>20</v>
      </c>
      <c r="C2210" s="1" t="s">
        <v>1362</v>
      </c>
      <c r="D2210" s="1" t="s">
        <v>43</v>
      </c>
      <c r="E2210" s="1" t="s">
        <v>1363</v>
      </c>
      <c r="F2210" s="1" t="s">
        <v>3798</v>
      </c>
      <c r="G2210" s="1" t="s">
        <v>25</v>
      </c>
      <c r="I2210" s="1" t="s">
        <v>4089</v>
      </c>
      <c r="J2210" s="1" t="s">
        <v>28</v>
      </c>
      <c r="K2210" s="1" t="s">
        <v>4073</v>
      </c>
      <c r="L2210" s="1" t="s">
        <v>4073</v>
      </c>
      <c r="M2210" s="1" t="s">
        <v>4090</v>
      </c>
      <c r="N2210" s="1" t="s">
        <v>32</v>
      </c>
      <c r="R2210" s="1" t="s">
        <v>49</v>
      </c>
      <c r="S2210" s="1" t="s">
        <v>4073</v>
      </c>
      <c r="T2210" s="1" t="s">
        <v>1368</v>
      </c>
      <c r="U2210" s="1" t="s">
        <v>3322</v>
      </c>
      <c r="V2210" s="1" t="s">
        <v>39</v>
      </c>
    </row>
    <row r="2211" spans="1:22" x14ac:dyDescent="0.2">
      <c r="A2211" s="7">
        <v>100</v>
      </c>
      <c r="B2211" s="1" t="s">
        <v>20</v>
      </c>
      <c r="C2211" s="1" t="s">
        <v>2201</v>
      </c>
      <c r="D2211" s="1" t="s">
        <v>43</v>
      </c>
      <c r="E2211" s="1" t="s">
        <v>2202</v>
      </c>
      <c r="F2211" s="1" t="s">
        <v>3799</v>
      </c>
      <c r="G2211" s="1" t="s">
        <v>25</v>
      </c>
      <c r="I2211" s="1" t="s">
        <v>4091</v>
      </c>
      <c r="J2211" s="1" t="s">
        <v>28</v>
      </c>
      <c r="K2211" s="1" t="s">
        <v>4073</v>
      </c>
      <c r="L2211" s="1" t="s">
        <v>3798</v>
      </c>
      <c r="M2211" s="1" t="s">
        <v>4092</v>
      </c>
      <c r="N2211" s="1" t="s">
        <v>32</v>
      </c>
      <c r="O2211" s="1" t="s">
        <v>33</v>
      </c>
      <c r="P2211" s="1" t="s">
        <v>124</v>
      </c>
      <c r="R2211" s="1" t="s">
        <v>49</v>
      </c>
      <c r="S2211" s="1" t="s">
        <v>4073</v>
      </c>
      <c r="T2211" s="1" t="s">
        <v>2205</v>
      </c>
      <c r="U2211" s="1" t="s">
        <v>2206</v>
      </c>
      <c r="V2211" s="1" t="s">
        <v>39</v>
      </c>
    </row>
    <row r="2212" spans="1:22" x14ac:dyDescent="0.2">
      <c r="A2212" s="7">
        <v>0</v>
      </c>
      <c r="B2212" s="1" t="s">
        <v>20</v>
      </c>
      <c r="D2212" s="1" t="s">
        <v>120</v>
      </c>
      <c r="G2212" s="1" t="s">
        <v>25</v>
      </c>
      <c r="I2212" s="1" t="s">
        <v>4093</v>
      </c>
      <c r="K2212" s="1" t="s">
        <v>4073</v>
      </c>
      <c r="L2212" s="1" t="s">
        <v>4073</v>
      </c>
      <c r="N2212" s="1" t="s">
        <v>32</v>
      </c>
      <c r="R2212" s="1" t="s">
        <v>81</v>
      </c>
      <c r="S2212" s="1" t="s">
        <v>4073</v>
      </c>
      <c r="V2212" s="1" t="s">
        <v>39</v>
      </c>
    </row>
    <row r="2213" spans="1:22" x14ac:dyDescent="0.2">
      <c r="A2213" s="7">
        <v>0</v>
      </c>
      <c r="B2213" s="1" t="s">
        <v>20</v>
      </c>
      <c r="D2213" s="1" t="s">
        <v>120</v>
      </c>
      <c r="G2213" s="1" t="s">
        <v>140</v>
      </c>
      <c r="I2213" s="1" t="s">
        <v>4094</v>
      </c>
      <c r="K2213" s="1" t="s">
        <v>4095</v>
      </c>
      <c r="L2213" s="1" t="s">
        <v>3857</v>
      </c>
      <c r="M2213" s="1" t="s">
        <v>4096</v>
      </c>
      <c r="N2213" s="1" t="s">
        <v>32</v>
      </c>
      <c r="O2213" s="1" t="s">
        <v>143</v>
      </c>
      <c r="P2213" s="1" t="s">
        <v>124</v>
      </c>
      <c r="R2213" s="1" t="s">
        <v>81</v>
      </c>
      <c r="S2213" s="1" t="s">
        <v>4095</v>
      </c>
      <c r="T2213" s="1" t="s">
        <v>144</v>
      </c>
      <c r="U2213" s="1" t="s">
        <v>145</v>
      </c>
      <c r="V2213" s="1" t="s">
        <v>39</v>
      </c>
    </row>
    <row r="2214" spans="1:22" x14ac:dyDescent="0.2">
      <c r="A2214" s="7">
        <v>100</v>
      </c>
      <c r="B2214" s="1" t="s">
        <v>20</v>
      </c>
      <c r="C2214" s="1" t="s">
        <v>1362</v>
      </c>
      <c r="D2214" s="1" t="s">
        <v>43</v>
      </c>
      <c r="E2214" s="1" t="s">
        <v>1363</v>
      </c>
      <c r="F2214" s="1" t="s">
        <v>3857</v>
      </c>
      <c r="G2214" s="1" t="s">
        <v>25</v>
      </c>
      <c r="I2214" s="1" t="s">
        <v>4097</v>
      </c>
      <c r="J2214" s="1" t="s">
        <v>28</v>
      </c>
      <c r="K2214" s="1" t="s">
        <v>4095</v>
      </c>
      <c r="L2214" s="1" t="s">
        <v>4095</v>
      </c>
      <c r="M2214" s="1" t="s">
        <v>4098</v>
      </c>
      <c r="N2214" s="1" t="s">
        <v>32</v>
      </c>
      <c r="O2214" s="1" t="s">
        <v>156</v>
      </c>
      <c r="P2214" s="1" t="s">
        <v>3283</v>
      </c>
      <c r="R2214" s="1" t="s">
        <v>49</v>
      </c>
      <c r="S2214" s="1" t="s">
        <v>4095</v>
      </c>
      <c r="T2214" s="1" t="s">
        <v>1368</v>
      </c>
      <c r="U2214" s="1" t="s">
        <v>3322</v>
      </c>
      <c r="V2214" s="1" t="s">
        <v>39</v>
      </c>
    </row>
    <row r="2215" spans="1:22" x14ac:dyDescent="0.2">
      <c r="A2215" s="7">
        <v>10000</v>
      </c>
      <c r="B2215" s="1" t="s">
        <v>20</v>
      </c>
      <c r="C2215" s="1" t="s">
        <v>21</v>
      </c>
      <c r="D2215" s="1" t="s">
        <v>120</v>
      </c>
      <c r="G2215" s="1" t="s">
        <v>25</v>
      </c>
      <c r="I2215" s="1" t="s">
        <v>4099</v>
      </c>
      <c r="J2215" s="1" t="s">
        <v>28</v>
      </c>
      <c r="K2215" s="1" t="s">
        <v>4095</v>
      </c>
      <c r="L2215" s="1" t="s">
        <v>3857</v>
      </c>
      <c r="M2215" s="1" t="s">
        <v>4100</v>
      </c>
      <c r="N2215" s="1" t="s">
        <v>32</v>
      </c>
      <c r="O2215" s="1" t="s">
        <v>156</v>
      </c>
      <c r="P2215" s="1" t="s">
        <v>124</v>
      </c>
      <c r="R2215" s="1" t="s">
        <v>81</v>
      </c>
      <c r="S2215" s="1" t="s">
        <v>4095</v>
      </c>
      <c r="T2215" s="1" t="s">
        <v>157</v>
      </c>
      <c r="U2215" s="1" t="s">
        <v>158</v>
      </c>
      <c r="V2215" s="1" t="s">
        <v>4101</v>
      </c>
    </row>
    <row r="2216" spans="1:22" x14ac:dyDescent="0.2">
      <c r="A2216" s="7">
        <v>1000</v>
      </c>
      <c r="B2216" s="1" t="s">
        <v>20</v>
      </c>
      <c r="C2216" s="1" t="s">
        <v>1362</v>
      </c>
      <c r="D2216" s="1" t="s">
        <v>2737</v>
      </c>
      <c r="E2216" s="1" t="s">
        <v>1363</v>
      </c>
      <c r="F2216" s="1" t="s">
        <v>3857</v>
      </c>
      <c r="G2216" s="1" t="s">
        <v>25</v>
      </c>
      <c r="I2216" s="1" t="s">
        <v>4102</v>
      </c>
      <c r="J2216" s="1" t="s">
        <v>28</v>
      </c>
      <c r="K2216" s="1" t="s">
        <v>4095</v>
      </c>
      <c r="L2216" s="1" t="s">
        <v>4095</v>
      </c>
      <c r="M2216" s="1" t="s">
        <v>4103</v>
      </c>
      <c r="N2216" s="1" t="s">
        <v>32</v>
      </c>
      <c r="O2216" s="1" t="s">
        <v>156</v>
      </c>
      <c r="R2216" s="1" t="s">
        <v>193</v>
      </c>
      <c r="S2216" s="1" t="s">
        <v>4095</v>
      </c>
      <c r="T2216" s="1" t="s">
        <v>1368</v>
      </c>
      <c r="U2216" s="1" t="s">
        <v>3322</v>
      </c>
      <c r="V2216" s="1" t="s">
        <v>39</v>
      </c>
    </row>
    <row r="2217" spans="1:22" x14ac:dyDescent="0.2">
      <c r="A2217" s="7">
        <v>100</v>
      </c>
      <c r="B2217" s="1" t="s">
        <v>20</v>
      </c>
      <c r="C2217" s="1" t="s">
        <v>21</v>
      </c>
      <c r="D2217" s="1" t="s">
        <v>120</v>
      </c>
      <c r="G2217" s="1" t="s">
        <v>25</v>
      </c>
      <c r="I2217" s="1" t="s">
        <v>4104</v>
      </c>
      <c r="J2217" s="1" t="s">
        <v>28</v>
      </c>
      <c r="K2217" s="1" t="s">
        <v>4095</v>
      </c>
      <c r="L2217" s="1" t="s">
        <v>3857</v>
      </c>
      <c r="M2217" s="1" t="s">
        <v>4105</v>
      </c>
      <c r="N2217" s="1" t="s">
        <v>32</v>
      </c>
      <c r="O2217" s="1" t="s">
        <v>156</v>
      </c>
      <c r="P2217" s="1" t="s">
        <v>124</v>
      </c>
      <c r="R2217" s="1" t="s">
        <v>49</v>
      </c>
      <c r="S2217" s="1" t="s">
        <v>4095</v>
      </c>
      <c r="T2217" s="1" t="s">
        <v>157</v>
      </c>
      <c r="U2217" s="1" t="s">
        <v>158</v>
      </c>
      <c r="V2217" s="1" t="s">
        <v>39</v>
      </c>
    </row>
    <row r="2218" spans="1:22" x14ac:dyDescent="0.2">
      <c r="A2218" s="7">
        <v>100</v>
      </c>
      <c r="B2218" s="1" t="s">
        <v>20</v>
      </c>
      <c r="C2218" s="1" t="s">
        <v>21</v>
      </c>
      <c r="D2218" s="1" t="s">
        <v>120</v>
      </c>
      <c r="G2218" s="1" t="s">
        <v>25</v>
      </c>
      <c r="I2218" s="1" t="s">
        <v>4106</v>
      </c>
      <c r="J2218" s="1" t="s">
        <v>28</v>
      </c>
      <c r="K2218" s="1" t="s">
        <v>4095</v>
      </c>
      <c r="L2218" s="1" t="s">
        <v>3857</v>
      </c>
      <c r="M2218" s="1" t="s">
        <v>4107</v>
      </c>
      <c r="N2218" s="1" t="s">
        <v>32</v>
      </c>
      <c r="O2218" s="1" t="s">
        <v>156</v>
      </c>
      <c r="P2218" s="1" t="s">
        <v>124</v>
      </c>
      <c r="R2218" s="1" t="s">
        <v>49</v>
      </c>
      <c r="S2218" s="1" t="s">
        <v>4095</v>
      </c>
      <c r="T2218" s="1" t="s">
        <v>157</v>
      </c>
      <c r="U2218" s="1" t="s">
        <v>158</v>
      </c>
      <c r="V2218" s="1" t="s">
        <v>39</v>
      </c>
    </row>
    <row r="2219" spans="1:22" x14ac:dyDescent="0.2">
      <c r="A2219" s="7">
        <v>100</v>
      </c>
      <c r="B2219" s="1" t="s">
        <v>20</v>
      </c>
      <c r="C2219" s="1" t="s">
        <v>1362</v>
      </c>
      <c r="D2219" s="1" t="s">
        <v>43</v>
      </c>
      <c r="E2219" s="1" t="s">
        <v>1363</v>
      </c>
      <c r="F2219" s="1" t="s">
        <v>3857</v>
      </c>
      <c r="G2219" s="1" t="s">
        <v>25</v>
      </c>
      <c r="I2219" s="1" t="s">
        <v>4108</v>
      </c>
      <c r="J2219" s="1" t="s">
        <v>28</v>
      </c>
      <c r="K2219" s="1" t="s">
        <v>4095</v>
      </c>
      <c r="L2219" s="1" t="s">
        <v>4095</v>
      </c>
      <c r="M2219" s="1" t="s">
        <v>4109</v>
      </c>
      <c r="N2219" s="1" t="s">
        <v>32</v>
      </c>
      <c r="R2219" s="1" t="s">
        <v>49</v>
      </c>
      <c r="S2219" s="1" t="s">
        <v>4095</v>
      </c>
      <c r="T2219" s="1" t="s">
        <v>1368</v>
      </c>
      <c r="U2219" s="1" t="s">
        <v>3322</v>
      </c>
      <c r="V2219" s="1" t="s">
        <v>39</v>
      </c>
    </row>
    <row r="2220" spans="1:22" x14ac:dyDescent="0.2">
      <c r="A2220" s="7">
        <v>100</v>
      </c>
      <c r="B2220" s="1" t="s">
        <v>20</v>
      </c>
      <c r="C2220" s="1" t="s">
        <v>1362</v>
      </c>
      <c r="D2220" s="1" t="s">
        <v>43</v>
      </c>
      <c r="E2220" s="1" t="s">
        <v>1363</v>
      </c>
      <c r="F2220" s="1" t="s">
        <v>3857</v>
      </c>
      <c r="G2220" s="1" t="s">
        <v>25</v>
      </c>
      <c r="I2220" s="1" t="s">
        <v>4110</v>
      </c>
      <c r="J2220" s="1" t="s">
        <v>28</v>
      </c>
      <c r="K2220" s="1" t="s">
        <v>4095</v>
      </c>
      <c r="L2220" s="1" t="s">
        <v>4095</v>
      </c>
      <c r="M2220" s="1" t="s">
        <v>4111</v>
      </c>
      <c r="N2220" s="1" t="s">
        <v>46</v>
      </c>
      <c r="R2220" s="1" t="s">
        <v>81</v>
      </c>
      <c r="S2220" s="1" t="s">
        <v>4095</v>
      </c>
      <c r="T2220" s="1" t="s">
        <v>1368</v>
      </c>
      <c r="U2220" s="1" t="s">
        <v>3322</v>
      </c>
      <c r="V2220" s="1" t="s">
        <v>39</v>
      </c>
    </row>
    <row r="2221" spans="1:22" x14ac:dyDescent="0.2">
      <c r="A2221" s="7">
        <v>100</v>
      </c>
      <c r="B2221" s="1" t="s">
        <v>20</v>
      </c>
      <c r="C2221" s="1" t="s">
        <v>1362</v>
      </c>
      <c r="D2221" s="1" t="s">
        <v>43</v>
      </c>
      <c r="E2221" s="1" t="s">
        <v>1363</v>
      </c>
      <c r="F2221" s="1" t="s">
        <v>3857</v>
      </c>
      <c r="G2221" s="1" t="s">
        <v>25</v>
      </c>
      <c r="I2221" s="1" t="s">
        <v>4112</v>
      </c>
      <c r="J2221" s="1" t="s">
        <v>28</v>
      </c>
      <c r="K2221" s="1" t="s">
        <v>4095</v>
      </c>
      <c r="L2221" s="1" t="s">
        <v>4095</v>
      </c>
      <c r="M2221" s="1" t="s">
        <v>4113</v>
      </c>
      <c r="N2221" s="1" t="s">
        <v>32</v>
      </c>
      <c r="R2221" s="1" t="s">
        <v>49</v>
      </c>
      <c r="S2221" s="1" t="s">
        <v>4095</v>
      </c>
      <c r="T2221" s="1" t="s">
        <v>1368</v>
      </c>
      <c r="U2221" s="1" t="s">
        <v>3322</v>
      </c>
      <c r="V2221" s="1" t="s">
        <v>39</v>
      </c>
    </row>
    <row r="2222" spans="1:22" x14ac:dyDescent="0.2">
      <c r="A2222" s="7">
        <v>100</v>
      </c>
      <c r="B2222" s="1" t="s">
        <v>20</v>
      </c>
      <c r="C2222" s="1" t="s">
        <v>1362</v>
      </c>
      <c r="D2222" s="1" t="s">
        <v>43</v>
      </c>
      <c r="E2222" s="1" t="s">
        <v>1363</v>
      </c>
      <c r="F2222" s="1" t="s">
        <v>3857</v>
      </c>
      <c r="G2222" s="1" t="s">
        <v>25</v>
      </c>
      <c r="I2222" s="1" t="s">
        <v>4114</v>
      </c>
      <c r="J2222" s="1" t="s">
        <v>28</v>
      </c>
      <c r="K2222" s="1" t="s">
        <v>4095</v>
      </c>
      <c r="L2222" s="1" t="s">
        <v>4095</v>
      </c>
      <c r="M2222" s="1" t="s">
        <v>4115</v>
      </c>
      <c r="N2222" s="1" t="s">
        <v>32</v>
      </c>
      <c r="R2222" s="1" t="s">
        <v>49</v>
      </c>
      <c r="S2222" s="1" t="s">
        <v>4095</v>
      </c>
      <c r="T2222" s="1" t="s">
        <v>1368</v>
      </c>
      <c r="U2222" s="1" t="s">
        <v>3322</v>
      </c>
      <c r="V2222" s="1" t="s">
        <v>39</v>
      </c>
    </row>
    <row r="2223" spans="1:22" x14ac:dyDescent="0.2">
      <c r="A2223" s="7">
        <v>100</v>
      </c>
      <c r="B2223" s="1" t="s">
        <v>20</v>
      </c>
      <c r="C2223" s="1" t="s">
        <v>21</v>
      </c>
      <c r="D2223" s="1" t="s">
        <v>1573</v>
      </c>
      <c r="E2223" s="1" t="s">
        <v>1574</v>
      </c>
      <c r="F2223" s="1" t="s">
        <v>3978</v>
      </c>
      <c r="G2223" s="1" t="s">
        <v>25</v>
      </c>
      <c r="I2223" s="1" t="s">
        <v>4116</v>
      </c>
      <c r="J2223" s="1" t="s">
        <v>28</v>
      </c>
      <c r="K2223" s="1" t="s">
        <v>4095</v>
      </c>
      <c r="L2223" s="1" t="s">
        <v>3857</v>
      </c>
      <c r="M2223" s="1" t="s">
        <v>4117</v>
      </c>
      <c r="N2223" s="1" t="s">
        <v>32</v>
      </c>
      <c r="O2223" s="1" t="s">
        <v>33</v>
      </c>
      <c r="P2223" s="1" t="s">
        <v>124</v>
      </c>
      <c r="R2223" s="1" t="s">
        <v>193</v>
      </c>
      <c r="S2223" s="1" t="s">
        <v>4095</v>
      </c>
      <c r="T2223" s="1" t="s">
        <v>1578</v>
      </c>
      <c r="U2223" s="1" t="s">
        <v>4594</v>
      </c>
      <c r="V2223" s="1" t="s">
        <v>39</v>
      </c>
    </row>
    <row r="2224" spans="1:22" x14ac:dyDescent="0.2">
      <c r="A2224" s="7">
        <v>100</v>
      </c>
      <c r="B2224" s="1" t="s">
        <v>20</v>
      </c>
      <c r="C2224" s="1" t="s">
        <v>1362</v>
      </c>
      <c r="D2224" s="1" t="s">
        <v>43</v>
      </c>
      <c r="E2224" s="1" t="s">
        <v>1363</v>
      </c>
      <c r="F2224" s="1" t="s">
        <v>3857</v>
      </c>
      <c r="G2224" s="1" t="s">
        <v>25</v>
      </c>
      <c r="I2224" s="1" t="s">
        <v>4118</v>
      </c>
      <c r="J2224" s="1" t="s">
        <v>28</v>
      </c>
      <c r="K2224" s="1" t="s">
        <v>4095</v>
      </c>
      <c r="L2224" s="1" t="s">
        <v>4095</v>
      </c>
      <c r="M2224" s="1" t="s">
        <v>4119</v>
      </c>
      <c r="N2224" s="1" t="s">
        <v>32</v>
      </c>
      <c r="R2224" s="1" t="s">
        <v>1045</v>
      </c>
      <c r="S2224" s="1" t="s">
        <v>4095</v>
      </c>
      <c r="T2224" s="1" t="s">
        <v>1368</v>
      </c>
      <c r="U2224" s="1" t="s">
        <v>3322</v>
      </c>
      <c r="V2224" s="1" t="s">
        <v>39</v>
      </c>
    </row>
    <row r="2225" spans="1:22" x14ac:dyDescent="0.2">
      <c r="A2225" s="7">
        <v>1000001</v>
      </c>
      <c r="B2225" s="1" t="s">
        <v>20</v>
      </c>
      <c r="C2225" s="1" t="s">
        <v>1362</v>
      </c>
      <c r="D2225" s="1" t="s">
        <v>4120</v>
      </c>
      <c r="E2225" s="1" t="s">
        <v>1363</v>
      </c>
      <c r="F2225" s="1" t="s">
        <v>4121</v>
      </c>
      <c r="G2225" s="1" t="s">
        <v>25</v>
      </c>
      <c r="I2225" s="1" t="s">
        <v>4122</v>
      </c>
      <c r="J2225" s="1" t="s">
        <v>28</v>
      </c>
      <c r="K2225" s="1" t="s">
        <v>4123</v>
      </c>
      <c r="L2225" s="1" t="s">
        <v>4123</v>
      </c>
      <c r="M2225" s="1" t="s">
        <v>4124</v>
      </c>
      <c r="N2225" s="1" t="s">
        <v>32</v>
      </c>
      <c r="O2225" s="1" t="s">
        <v>156</v>
      </c>
      <c r="R2225" s="1" t="s">
        <v>1045</v>
      </c>
      <c r="S2225" s="1" t="s">
        <v>4123</v>
      </c>
      <c r="T2225" s="1" t="s">
        <v>1368</v>
      </c>
      <c r="U2225" s="1" t="s">
        <v>3322</v>
      </c>
      <c r="V2225" s="1" t="s">
        <v>39</v>
      </c>
    </row>
    <row r="2226" spans="1:22" x14ac:dyDescent="0.2">
      <c r="A2226" s="7">
        <v>0</v>
      </c>
      <c r="B2226" s="1" t="s">
        <v>20</v>
      </c>
      <c r="D2226" s="1" t="s">
        <v>120</v>
      </c>
      <c r="G2226" s="1" t="s">
        <v>25</v>
      </c>
      <c r="I2226" s="1" t="s">
        <v>4125</v>
      </c>
      <c r="K2226" s="1" t="s">
        <v>4123</v>
      </c>
      <c r="L2226" s="1" t="s">
        <v>4123</v>
      </c>
      <c r="N2226" s="1" t="s">
        <v>32</v>
      </c>
      <c r="R2226" s="1" t="s">
        <v>81</v>
      </c>
      <c r="S2226" s="1" t="s">
        <v>4123</v>
      </c>
      <c r="V2226" s="1" t="s">
        <v>39</v>
      </c>
    </row>
    <row r="2227" spans="1:22" x14ac:dyDescent="0.2">
      <c r="A2227" s="7">
        <v>0</v>
      </c>
      <c r="B2227" s="1" t="s">
        <v>20</v>
      </c>
      <c r="D2227" s="1" t="s">
        <v>120</v>
      </c>
      <c r="G2227" s="1" t="s">
        <v>25</v>
      </c>
      <c r="I2227" s="1" t="s">
        <v>4126</v>
      </c>
      <c r="K2227" s="1" t="s">
        <v>4123</v>
      </c>
      <c r="L2227" s="1" t="s">
        <v>4123</v>
      </c>
      <c r="N2227" s="1" t="s">
        <v>32</v>
      </c>
      <c r="R2227" s="1" t="s">
        <v>81</v>
      </c>
      <c r="S2227" s="1" t="s">
        <v>4123</v>
      </c>
      <c r="V2227" s="1" t="s">
        <v>39</v>
      </c>
    </row>
    <row r="2228" spans="1:22" x14ac:dyDescent="0.2">
      <c r="A2228" s="7">
        <v>100</v>
      </c>
      <c r="B2228" s="1" t="s">
        <v>20</v>
      </c>
      <c r="C2228" s="1" t="s">
        <v>2201</v>
      </c>
      <c r="D2228" s="1" t="s">
        <v>43</v>
      </c>
      <c r="E2228" s="1" t="s">
        <v>2202</v>
      </c>
      <c r="F2228" s="1" t="s">
        <v>4127</v>
      </c>
      <c r="G2228" s="1" t="s">
        <v>25</v>
      </c>
      <c r="I2228" s="1" t="s">
        <v>4128</v>
      </c>
      <c r="J2228" s="1" t="s">
        <v>28</v>
      </c>
      <c r="K2228" s="1" t="s">
        <v>4123</v>
      </c>
      <c r="L2228" s="1" t="s">
        <v>4121</v>
      </c>
      <c r="M2228" s="1" t="s">
        <v>4129</v>
      </c>
      <c r="N2228" s="1" t="s">
        <v>32</v>
      </c>
      <c r="O2228" s="1" t="s">
        <v>33</v>
      </c>
      <c r="P2228" s="1" t="s">
        <v>124</v>
      </c>
      <c r="R2228" s="1" t="s">
        <v>1045</v>
      </c>
      <c r="S2228" s="1" t="s">
        <v>4123</v>
      </c>
      <c r="T2228" s="1" t="s">
        <v>2205</v>
      </c>
      <c r="U2228" s="1" t="s">
        <v>2206</v>
      </c>
      <c r="V2228" s="1" t="s">
        <v>39</v>
      </c>
    </row>
    <row r="2229" spans="1:22" x14ac:dyDescent="0.2">
      <c r="A2229" s="7">
        <v>100</v>
      </c>
      <c r="B2229" s="1" t="s">
        <v>20</v>
      </c>
      <c r="C2229" s="1" t="s">
        <v>2201</v>
      </c>
      <c r="D2229" s="1" t="s">
        <v>43</v>
      </c>
      <c r="E2229" s="1" t="s">
        <v>2202</v>
      </c>
      <c r="F2229" s="1" t="s">
        <v>4127</v>
      </c>
      <c r="G2229" s="1" t="s">
        <v>25</v>
      </c>
      <c r="I2229" s="1" t="s">
        <v>4130</v>
      </c>
      <c r="J2229" s="1" t="s">
        <v>28</v>
      </c>
      <c r="K2229" s="1" t="s">
        <v>4123</v>
      </c>
      <c r="L2229" s="1" t="s">
        <v>4121</v>
      </c>
      <c r="M2229" s="1" t="s">
        <v>4131</v>
      </c>
      <c r="N2229" s="1" t="s">
        <v>32</v>
      </c>
      <c r="O2229" s="1" t="s">
        <v>33</v>
      </c>
      <c r="P2229" s="1" t="s">
        <v>124</v>
      </c>
      <c r="R2229" s="1" t="s">
        <v>193</v>
      </c>
      <c r="S2229" s="1" t="s">
        <v>4123</v>
      </c>
      <c r="T2229" s="1" t="s">
        <v>2205</v>
      </c>
      <c r="U2229" s="1" t="s">
        <v>2206</v>
      </c>
      <c r="V2229" s="1" t="s">
        <v>39</v>
      </c>
    </row>
    <row r="2230" spans="1:22" x14ac:dyDescent="0.2">
      <c r="A2230" s="7">
        <v>100</v>
      </c>
      <c r="B2230" s="1" t="s">
        <v>20</v>
      </c>
      <c r="C2230" s="1" t="s">
        <v>2201</v>
      </c>
      <c r="D2230" s="1" t="s">
        <v>43</v>
      </c>
      <c r="E2230" s="1" t="s">
        <v>2202</v>
      </c>
      <c r="F2230" s="1" t="s">
        <v>4127</v>
      </c>
      <c r="G2230" s="1" t="s">
        <v>25</v>
      </c>
      <c r="I2230" s="1" t="s">
        <v>4132</v>
      </c>
      <c r="J2230" s="1" t="s">
        <v>28</v>
      </c>
      <c r="K2230" s="1" t="s">
        <v>4123</v>
      </c>
      <c r="L2230" s="1" t="s">
        <v>4121</v>
      </c>
      <c r="M2230" s="1" t="s">
        <v>4133</v>
      </c>
      <c r="N2230" s="1" t="s">
        <v>32</v>
      </c>
      <c r="O2230" s="1" t="s">
        <v>33</v>
      </c>
      <c r="P2230" s="1" t="s">
        <v>124</v>
      </c>
      <c r="R2230" s="1" t="s">
        <v>81</v>
      </c>
      <c r="S2230" s="1" t="s">
        <v>4123</v>
      </c>
      <c r="T2230" s="1" t="s">
        <v>2205</v>
      </c>
      <c r="U2230" s="1" t="s">
        <v>2206</v>
      </c>
      <c r="V2230" s="1" t="s">
        <v>39</v>
      </c>
    </row>
    <row r="2231" spans="1:22" x14ac:dyDescent="0.2">
      <c r="A2231" s="7">
        <v>100</v>
      </c>
      <c r="B2231" s="1" t="s">
        <v>20</v>
      </c>
      <c r="C2231" s="1" t="s">
        <v>1362</v>
      </c>
      <c r="D2231" s="1" t="s">
        <v>43</v>
      </c>
      <c r="E2231" s="1" t="s">
        <v>1363</v>
      </c>
      <c r="F2231" s="1" t="s">
        <v>4121</v>
      </c>
      <c r="G2231" s="1" t="s">
        <v>25</v>
      </c>
      <c r="I2231" s="1" t="s">
        <v>4134</v>
      </c>
      <c r="J2231" s="1" t="s">
        <v>28</v>
      </c>
      <c r="K2231" s="1" t="s">
        <v>4123</v>
      </c>
      <c r="L2231" s="1" t="s">
        <v>4123</v>
      </c>
      <c r="M2231" s="1" t="s">
        <v>4135</v>
      </c>
      <c r="N2231" s="1" t="s">
        <v>32</v>
      </c>
      <c r="O2231" s="1" t="s">
        <v>33</v>
      </c>
      <c r="R2231" s="1" t="s">
        <v>49</v>
      </c>
      <c r="S2231" s="1" t="s">
        <v>4123</v>
      </c>
      <c r="T2231" s="1" t="s">
        <v>1368</v>
      </c>
      <c r="U2231" s="1" t="s">
        <v>3322</v>
      </c>
      <c r="V2231" s="1" t="s">
        <v>39</v>
      </c>
    </row>
    <row r="2232" spans="1:22" x14ac:dyDescent="0.2">
      <c r="A2232" s="7">
        <v>100</v>
      </c>
      <c r="B2232" s="1" t="s">
        <v>20</v>
      </c>
      <c r="C2232" s="1" t="s">
        <v>1362</v>
      </c>
      <c r="D2232" s="1" t="s">
        <v>43</v>
      </c>
      <c r="E2232" s="1" t="s">
        <v>1363</v>
      </c>
      <c r="F2232" s="1" t="s">
        <v>4121</v>
      </c>
      <c r="G2232" s="1" t="s">
        <v>25</v>
      </c>
      <c r="I2232" s="1" t="s">
        <v>4136</v>
      </c>
      <c r="J2232" s="1" t="s">
        <v>28</v>
      </c>
      <c r="K2232" s="1" t="s">
        <v>4123</v>
      </c>
      <c r="L2232" s="1" t="s">
        <v>4123</v>
      </c>
      <c r="M2232" s="1" t="s">
        <v>4137</v>
      </c>
      <c r="N2232" s="1" t="s">
        <v>32</v>
      </c>
      <c r="O2232" s="1" t="s">
        <v>33</v>
      </c>
      <c r="R2232" s="1" t="s">
        <v>49</v>
      </c>
      <c r="S2232" s="1" t="s">
        <v>4123</v>
      </c>
      <c r="T2232" s="1" t="s">
        <v>1368</v>
      </c>
      <c r="U2232" s="1" t="s">
        <v>3322</v>
      </c>
      <c r="V2232" s="1" t="s">
        <v>39</v>
      </c>
    </row>
    <row r="2233" spans="1:22" x14ac:dyDescent="0.2">
      <c r="A2233" s="7">
        <v>100</v>
      </c>
      <c r="B2233" s="1" t="s">
        <v>20</v>
      </c>
      <c r="C2233" s="1" t="s">
        <v>1362</v>
      </c>
      <c r="D2233" s="1" t="s">
        <v>43</v>
      </c>
      <c r="E2233" s="1" t="s">
        <v>1363</v>
      </c>
      <c r="F2233" s="1" t="s">
        <v>4121</v>
      </c>
      <c r="G2233" s="1" t="s">
        <v>25</v>
      </c>
      <c r="I2233" s="1" t="s">
        <v>4138</v>
      </c>
      <c r="J2233" s="1" t="s">
        <v>28</v>
      </c>
      <c r="K2233" s="1" t="s">
        <v>4123</v>
      </c>
      <c r="L2233" s="1" t="s">
        <v>4123</v>
      </c>
      <c r="M2233" s="1" t="s">
        <v>4139</v>
      </c>
      <c r="N2233" s="1" t="s">
        <v>32</v>
      </c>
      <c r="O2233" s="1" t="s">
        <v>33</v>
      </c>
      <c r="R2233" s="1" t="s">
        <v>193</v>
      </c>
      <c r="S2233" s="1" t="s">
        <v>4123</v>
      </c>
      <c r="T2233" s="1" t="s">
        <v>1368</v>
      </c>
      <c r="U2233" s="1" t="s">
        <v>3322</v>
      </c>
      <c r="V2233" s="1" t="s">
        <v>39</v>
      </c>
    </row>
    <row r="2234" spans="1:22" x14ac:dyDescent="0.2">
      <c r="A2234" s="7">
        <v>0</v>
      </c>
      <c r="B2234" s="1" t="s">
        <v>20</v>
      </c>
      <c r="D2234" s="1" t="s">
        <v>120</v>
      </c>
      <c r="G2234" s="1" t="s">
        <v>25</v>
      </c>
      <c r="I2234" s="1" t="s">
        <v>4140</v>
      </c>
      <c r="K2234" s="1" t="s">
        <v>4123</v>
      </c>
      <c r="L2234" s="1" t="s">
        <v>4123</v>
      </c>
      <c r="N2234" s="1" t="s">
        <v>32</v>
      </c>
      <c r="R2234" s="1" t="s">
        <v>81</v>
      </c>
      <c r="S2234" s="1" t="s">
        <v>4123</v>
      </c>
      <c r="V2234" s="1" t="s">
        <v>39</v>
      </c>
    </row>
    <row r="2235" spans="1:22" x14ac:dyDescent="0.2">
      <c r="A2235" s="7">
        <v>100</v>
      </c>
      <c r="B2235" s="1" t="s">
        <v>20</v>
      </c>
      <c r="C2235" s="1" t="s">
        <v>1362</v>
      </c>
      <c r="D2235" s="1" t="s">
        <v>43</v>
      </c>
      <c r="E2235" s="1" t="s">
        <v>1363</v>
      </c>
      <c r="F2235" s="1" t="s">
        <v>4121</v>
      </c>
      <c r="G2235" s="1" t="s">
        <v>25</v>
      </c>
      <c r="I2235" s="1" t="s">
        <v>4141</v>
      </c>
      <c r="J2235" s="1" t="s">
        <v>28</v>
      </c>
      <c r="K2235" s="1" t="s">
        <v>4123</v>
      </c>
      <c r="L2235" s="1" t="s">
        <v>4123</v>
      </c>
      <c r="M2235" s="1" t="s">
        <v>4142</v>
      </c>
      <c r="N2235" s="1" t="s">
        <v>32</v>
      </c>
      <c r="O2235" s="1" t="s">
        <v>33</v>
      </c>
      <c r="R2235" s="1" t="s">
        <v>81</v>
      </c>
      <c r="S2235" s="1" t="s">
        <v>4123</v>
      </c>
      <c r="T2235" s="1" t="s">
        <v>1368</v>
      </c>
      <c r="U2235" s="1" t="s">
        <v>3322</v>
      </c>
      <c r="V2235" s="1" t="s">
        <v>39</v>
      </c>
    </row>
    <row r="2236" spans="1:22" x14ac:dyDescent="0.2">
      <c r="A2236" s="7">
        <v>0</v>
      </c>
      <c r="B2236" s="1" t="s">
        <v>20</v>
      </c>
      <c r="D2236" s="1" t="s">
        <v>120</v>
      </c>
      <c r="G2236" s="1" t="s">
        <v>25</v>
      </c>
      <c r="I2236" s="1" t="s">
        <v>4143</v>
      </c>
      <c r="K2236" s="1" t="s">
        <v>4123</v>
      </c>
      <c r="L2236" s="1" t="s">
        <v>4123</v>
      </c>
      <c r="N2236" s="1" t="s">
        <v>32</v>
      </c>
      <c r="R2236" s="1" t="s">
        <v>81</v>
      </c>
      <c r="S2236" s="1" t="s">
        <v>4123</v>
      </c>
      <c r="V2236" s="1" t="s">
        <v>39</v>
      </c>
    </row>
    <row r="2237" spans="1:22" x14ac:dyDescent="0.2">
      <c r="A2237" s="7">
        <v>100</v>
      </c>
      <c r="B2237" s="1" t="s">
        <v>20</v>
      </c>
      <c r="C2237" s="1" t="s">
        <v>1362</v>
      </c>
      <c r="D2237" s="1" t="s">
        <v>43</v>
      </c>
      <c r="E2237" s="1" t="s">
        <v>1363</v>
      </c>
      <c r="F2237" s="1" t="s">
        <v>4121</v>
      </c>
      <c r="G2237" s="1" t="s">
        <v>25</v>
      </c>
      <c r="I2237" s="1" t="s">
        <v>4144</v>
      </c>
      <c r="J2237" s="1" t="s">
        <v>28</v>
      </c>
      <c r="K2237" s="1" t="s">
        <v>4123</v>
      </c>
      <c r="L2237" s="1" t="s">
        <v>4123</v>
      </c>
      <c r="M2237" s="1" t="s">
        <v>4145</v>
      </c>
      <c r="N2237" s="1" t="s">
        <v>32</v>
      </c>
      <c r="R2237" s="1" t="s">
        <v>81</v>
      </c>
      <c r="S2237" s="1" t="s">
        <v>4123</v>
      </c>
      <c r="T2237" s="1" t="s">
        <v>1368</v>
      </c>
      <c r="U2237" s="1" t="s">
        <v>3322</v>
      </c>
      <c r="V2237" s="1" t="s">
        <v>39</v>
      </c>
    </row>
    <row r="2238" spans="1:22" x14ac:dyDescent="0.2">
      <c r="A2238" s="7">
        <v>0</v>
      </c>
      <c r="B2238" s="1" t="s">
        <v>20</v>
      </c>
      <c r="D2238" s="1" t="s">
        <v>120</v>
      </c>
      <c r="G2238" s="1" t="s">
        <v>25</v>
      </c>
      <c r="I2238" s="1" t="s">
        <v>4146</v>
      </c>
      <c r="K2238" s="1" t="s">
        <v>4123</v>
      </c>
      <c r="L2238" s="1" t="s">
        <v>4123</v>
      </c>
      <c r="N2238" s="1" t="s">
        <v>32</v>
      </c>
      <c r="R2238" s="1" t="s">
        <v>81</v>
      </c>
      <c r="S2238" s="1" t="s">
        <v>4123</v>
      </c>
      <c r="V2238" s="1" t="s">
        <v>39</v>
      </c>
    </row>
    <row r="2239" spans="1:22" x14ac:dyDescent="0.2">
      <c r="A2239" s="7">
        <v>0</v>
      </c>
      <c r="B2239" s="1" t="s">
        <v>20</v>
      </c>
      <c r="D2239" s="1" t="s">
        <v>120</v>
      </c>
      <c r="G2239" s="1" t="s">
        <v>25</v>
      </c>
      <c r="I2239" s="1" t="s">
        <v>4147</v>
      </c>
      <c r="K2239" s="1" t="s">
        <v>4123</v>
      </c>
      <c r="L2239" s="1" t="s">
        <v>4123</v>
      </c>
      <c r="N2239" s="1" t="s">
        <v>32</v>
      </c>
      <c r="R2239" s="1" t="s">
        <v>81</v>
      </c>
      <c r="S2239" s="1" t="s">
        <v>4123</v>
      </c>
      <c r="V2239" s="1" t="s">
        <v>39</v>
      </c>
    </row>
    <row r="2240" spans="1:22" x14ac:dyDescent="0.2">
      <c r="A2240" s="7">
        <v>100</v>
      </c>
      <c r="B2240" s="1" t="s">
        <v>20</v>
      </c>
      <c r="C2240" s="1" t="s">
        <v>1362</v>
      </c>
      <c r="D2240" s="1" t="s">
        <v>43</v>
      </c>
      <c r="E2240" s="1" t="s">
        <v>1363</v>
      </c>
      <c r="F2240" s="1" t="s">
        <v>3845</v>
      </c>
      <c r="G2240" s="1" t="s">
        <v>25</v>
      </c>
      <c r="I2240" s="1" t="s">
        <v>4148</v>
      </c>
      <c r="J2240" s="1" t="s">
        <v>28</v>
      </c>
      <c r="K2240" s="1" t="s">
        <v>4149</v>
      </c>
      <c r="L2240" s="1" t="s">
        <v>4149</v>
      </c>
      <c r="M2240" s="1" t="s">
        <v>4150</v>
      </c>
      <c r="N2240" s="1" t="s">
        <v>32</v>
      </c>
      <c r="R2240" s="1" t="s">
        <v>81</v>
      </c>
      <c r="S2240" s="1" t="s">
        <v>4149</v>
      </c>
      <c r="T2240" s="1" t="s">
        <v>1368</v>
      </c>
      <c r="U2240" s="1" t="s">
        <v>3322</v>
      </c>
      <c r="V2240" s="1" t="s">
        <v>39</v>
      </c>
    </row>
    <row r="2241" spans="1:22" x14ac:dyDescent="0.2">
      <c r="A2241" s="7">
        <v>100</v>
      </c>
      <c r="B2241" s="1" t="s">
        <v>20</v>
      </c>
      <c r="D2241" s="1" t="s">
        <v>120</v>
      </c>
      <c r="G2241" s="1" t="s">
        <v>140</v>
      </c>
      <c r="I2241" s="1" t="s">
        <v>4151</v>
      </c>
      <c r="J2241" s="1" t="s">
        <v>28</v>
      </c>
      <c r="K2241" s="1" t="s">
        <v>4149</v>
      </c>
      <c r="L2241" s="1" t="s">
        <v>3845</v>
      </c>
      <c r="M2241" s="1" t="s">
        <v>4152</v>
      </c>
      <c r="N2241" s="1" t="s">
        <v>32</v>
      </c>
      <c r="O2241" s="1" t="s">
        <v>143</v>
      </c>
      <c r="P2241" s="1" t="s">
        <v>124</v>
      </c>
      <c r="R2241" s="1" t="s">
        <v>193</v>
      </c>
      <c r="S2241" s="1" t="s">
        <v>4149</v>
      </c>
      <c r="T2241" s="1" t="s">
        <v>144</v>
      </c>
      <c r="U2241" s="1" t="s">
        <v>145</v>
      </c>
      <c r="V2241" s="1" t="s">
        <v>39</v>
      </c>
    </row>
    <row r="2242" spans="1:22" x14ac:dyDescent="0.2">
      <c r="A2242" s="7">
        <v>100</v>
      </c>
      <c r="B2242" s="1" t="s">
        <v>20</v>
      </c>
      <c r="D2242" s="1" t="s">
        <v>120</v>
      </c>
      <c r="G2242" s="1" t="s">
        <v>140</v>
      </c>
      <c r="I2242" s="1" t="s">
        <v>4153</v>
      </c>
      <c r="J2242" s="1" t="s">
        <v>28</v>
      </c>
      <c r="K2242" s="1" t="s">
        <v>4149</v>
      </c>
      <c r="L2242" s="1" t="s">
        <v>3845</v>
      </c>
      <c r="M2242" s="1" t="s">
        <v>4154</v>
      </c>
      <c r="N2242" s="1" t="s">
        <v>32</v>
      </c>
      <c r="R2242" s="1" t="s">
        <v>81</v>
      </c>
      <c r="S2242" s="1" t="s">
        <v>4149</v>
      </c>
      <c r="V2242" s="1" t="s">
        <v>39</v>
      </c>
    </row>
    <row r="2243" spans="1:22" x14ac:dyDescent="0.2">
      <c r="A2243" s="7">
        <v>100</v>
      </c>
      <c r="B2243" s="1" t="s">
        <v>20</v>
      </c>
      <c r="D2243" s="1" t="s">
        <v>120</v>
      </c>
      <c r="G2243" s="1" t="s">
        <v>140</v>
      </c>
      <c r="I2243" s="1" t="s">
        <v>4155</v>
      </c>
      <c r="J2243" s="1" t="s">
        <v>28</v>
      </c>
      <c r="K2243" s="1" t="s">
        <v>4149</v>
      </c>
      <c r="L2243" s="1" t="s">
        <v>3845</v>
      </c>
      <c r="M2243" s="1" t="s">
        <v>4156</v>
      </c>
      <c r="N2243" s="1" t="s">
        <v>32</v>
      </c>
      <c r="O2243" s="1" t="s">
        <v>143</v>
      </c>
      <c r="P2243" s="1" t="s">
        <v>124</v>
      </c>
      <c r="R2243" s="1" t="s">
        <v>49</v>
      </c>
      <c r="S2243" s="1" t="s">
        <v>4149</v>
      </c>
      <c r="T2243" s="1" t="s">
        <v>144</v>
      </c>
      <c r="U2243" s="1" t="s">
        <v>145</v>
      </c>
      <c r="V2243" s="1" t="s">
        <v>39</v>
      </c>
    </row>
    <row r="2244" spans="1:22" x14ac:dyDescent="0.2">
      <c r="A2244" s="7">
        <v>199</v>
      </c>
      <c r="B2244" s="1" t="s">
        <v>20</v>
      </c>
      <c r="D2244" s="1" t="s">
        <v>120</v>
      </c>
      <c r="G2244" s="1" t="s">
        <v>140</v>
      </c>
      <c r="I2244" s="1" t="s">
        <v>4157</v>
      </c>
      <c r="J2244" s="1" t="s">
        <v>28</v>
      </c>
      <c r="K2244" s="1" t="s">
        <v>4149</v>
      </c>
      <c r="L2244" s="1" t="s">
        <v>4025</v>
      </c>
      <c r="M2244" s="1" t="s">
        <v>4158</v>
      </c>
      <c r="N2244" s="1" t="s">
        <v>32</v>
      </c>
      <c r="O2244" s="1" t="s">
        <v>143</v>
      </c>
      <c r="P2244" s="1" t="s">
        <v>168</v>
      </c>
      <c r="R2244" s="1" t="s">
        <v>49</v>
      </c>
      <c r="S2244" s="1" t="s">
        <v>4149</v>
      </c>
      <c r="T2244" s="1" t="s">
        <v>1470</v>
      </c>
      <c r="U2244" s="1" t="s">
        <v>1471</v>
      </c>
      <c r="V2244" s="1" t="s">
        <v>39</v>
      </c>
    </row>
    <row r="2245" spans="1:22" x14ac:dyDescent="0.2">
      <c r="A2245" s="7">
        <v>100</v>
      </c>
      <c r="B2245" s="1" t="s">
        <v>20</v>
      </c>
      <c r="D2245" s="1" t="s">
        <v>120</v>
      </c>
      <c r="G2245" s="1" t="s">
        <v>140</v>
      </c>
      <c r="I2245" s="1" t="s">
        <v>4159</v>
      </c>
      <c r="J2245" s="1" t="s">
        <v>28</v>
      </c>
      <c r="K2245" s="1" t="s">
        <v>4149</v>
      </c>
      <c r="L2245" s="1" t="s">
        <v>3845</v>
      </c>
      <c r="M2245" s="1" t="s">
        <v>4160</v>
      </c>
      <c r="N2245" s="1" t="s">
        <v>32</v>
      </c>
      <c r="O2245" s="1" t="s">
        <v>143</v>
      </c>
      <c r="P2245" s="1" t="s">
        <v>124</v>
      </c>
      <c r="R2245" s="1" t="s">
        <v>49</v>
      </c>
      <c r="S2245" s="1" t="s">
        <v>4149</v>
      </c>
      <c r="T2245" s="1" t="s">
        <v>144</v>
      </c>
      <c r="U2245" s="1" t="s">
        <v>145</v>
      </c>
      <c r="V2245" s="1" t="s">
        <v>39</v>
      </c>
    </row>
    <row r="2246" spans="1:22" x14ac:dyDescent="0.2">
      <c r="A2246" s="7">
        <v>0</v>
      </c>
      <c r="B2246" s="1" t="s">
        <v>20</v>
      </c>
      <c r="D2246" s="1" t="s">
        <v>120</v>
      </c>
      <c r="G2246" s="1" t="s">
        <v>25</v>
      </c>
      <c r="I2246" s="1" t="s">
        <v>4161</v>
      </c>
      <c r="K2246" s="1" t="s">
        <v>4149</v>
      </c>
      <c r="L2246" s="1" t="s">
        <v>4149</v>
      </c>
      <c r="N2246" s="1" t="s">
        <v>32</v>
      </c>
      <c r="R2246" s="1" t="s">
        <v>81</v>
      </c>
      <c r="S2246" s="1" t="s">
        <v>4149</v>
      </c>
      <c r="V2246" s="1" t="s">
        <v>39</v>
      </c>
    </row>
    <row r="2247" spans="1:22" x14ac:dyDescent="0.2">
      <c r="A2247" s="7">
        <v>0</v>
      </c>
      <c r="B2247" s="1" t="s">
        <v>20</v>
      </c>
      <c r="D2247" s="1" t="s">
        <v>120</v>
      </c>
      <c r="G2247" s="1" t="s">
        <v>140</v>
      </c>
      <c r="I2247" s="1" t="s">
        <v>4162</v>
      </c>
      <c r="K2247" s="1" t="s">
        <v>4149</v>
      </c>
      <c r="L2247" s="1" t="s">
        <v>4149</v>
      </c>
      <c r="N2247" s="1" t="s">
        <v>32</v>
      </c>
      <c r="R2247" s="1" t="s">
        <v>81</v>
      </c>
      <c r="S2247" s="1" t="s">
        <v>4149</v>
      </c>
      <c r="V2247" s="1" t="s">
        <v>39</v>
      </c>
    </row>
    <row r="2248" spans="1:22" x14ac:dyDescent="0.2">
      <c r="A2248" s="7">
        <v>0</v>
      </c>
      <c r="B2248" s="1" t="s">
        <v>20</v>
      </c>
      <c r="D2248" s="1" t="s">
        <v>120</v>
      </c>
      <c r="G2248" s="1" t="s">
        <v>25</v>
      </c>
      <c r="I2248" s="1" t="s">
        <v>4163</v>
      </c>
      <c r="K2248" s="1" t="s">
        <v>4149</v>
      </c>
      <c r="L2248" s="1" t="s">
        <v>4149</v>
      </c>
      <c r="N2248" s="1" t="s">
        <v>32</v>
      </c>
      <c r="R2248" s="1" t="s">
        <v>81</v>
      </c>
      <c r="S2248" s="1" t="s">
        <v>4149</v>
      </c>
      <c r="V2248" s="1" t="s">
        <v>39</v>
      </c>
    </row>
    <row r="2249" spans="1:22" x14ac:dyDescent="0.2">
      <c r="A2249" s="7">
        <v>0</v>
      </c>
      <c r="B2249" s="1" t="s">
        <v>20</v>
      </c>
      <c r="D2249" s="1" t="s">
        <v>120</v>
      </c>
      <c r="G2249" s="1" t="s">
        <v>25</v>
      </c>
      <c r="I2249" s="1" t="s">
        <v>4164</v>
      </c>
      <c r="K2249" s="1" t="s">
        <v>4149</v>
      </c>
      <c r="L2249" s="1" t="s">
        <v>4149</v>
      </c>
      <c r="N2249" s="1" t="s">
        <v>32</v>
      </c>
      <c r="R2249" s="1" t="s">
        <v>81</v>
      </c>
      <c r="S2249" s="1" t="s">
        <v>4149</v>
      </c>
      <c r="V2249" s="1" t="s">
        <v>39</v>
      </c>
    </row>
    <row r="2250" spans="1:22" x14ac:dyDescent="0.2">
      <c r="A2250" s="7">
        <v>0</v>
      </c>
      <c r="B2250" s="1" t="s">
        <v>20</v>
      </c>
      <c r="D2250" s="1" t="s">
        <v>120</v>
      </c>
      <c r="G2250" s="1" t="s">
        <v>25</v>
      </c>
      <c r="I2250" s="1" t="s">
        <v>4165</v>
      </c>
      <c r="K2250" s="1" t="s">
        <v>4149</v>
      </c>
      <c r="L2250" s="1" t="s">
        <v>4149</v>
      </c>
      <c r="N2250" s="1" t="s">
        <v>32</v>
      </c>
      <c r="R2250" s="1" t="s">
        <v>81</v>
      </c>
      <c r="S2250" s="1" t="s">
        <v>4149</v>
      </c>
      <c r="V2250" s="1" t="s">
        <v>39</v>
      </c>
    </row>
    <row r="2251" spans="1:22" x14ac:dyDescent="0.2">
      <c r="A2251" s="7">
        <v>0</v>
      </c>
      <c r="B2251" s="1" t="s">
        <v>20</v>
      </c>
      <c r="D2251" s="1" t="s">
        <v>120</v>
      </c>
      <c r="G2251" s="1" t="s">
        <v>25</v>
      </c>
      <c r="I2251" s="1" t="s">
        <v>4166</v>
      </c>
      <c r="K2251" s="1" t="s">
        <v>4149</v>
      </c>
      <c r="L2251" s="1" t="s">
        <v>4149</v>
      </c>
      <c r="N2251" s="1" t="s">
        <v>32</v>
      </c>
      <c r="R2251" s="1" t="s">
        <v>81</v>
      </c>
      <c r="S2251" s="1" t="s">
        <v>4149</v>
      </c>
      <c r="V2251" s="1" t="s">
        <v>39</v>
      </c>
    </row>
    <row r="2252" spans="1:22" x14ac:dyDescent="0.2">
      <c r="A2252" s="7">
        <v>10</v>
      </c>
      <c r="B2252" s="1" t="s">
        <v>20</v>
      </c>
      <c r="D2252" s="1" t="s">
        <v>120</v>
      </c>
      <c r="G2252" s="1" t="s">
        <v>140</v>
      </c>
      <c r="I2252" s="1" t="s">
        <v>4167</v>
      </c>
      <c r="J2252" s="1" t="s">
        <v>28</v>
      </c>
      <c r="K2252" s="1" t="s">
        <v>4168</v>
      </c>
      <c r="L2252" s="1" t="s">
        <v>4169</v>
      </c>
      <c r="M2252" s="1" t="s">
        <v>4170</v>
      </c>
      <c r="N2252" s="1" t="s">
        <v>32</v>
      </c>
      <c r="O2252" s="1" t="s">
        <v>143</v>
      </c>
      <c r="P2252" s="1" t="s">
        <v>124</v>
      </c>
      <c r="R2252" s="1" t="s">
        <v>193</v>
      </c>
      <c r="S2252" s="1" t="s">
        <v>4168</v>
      </c>
      <c r="T2252" s="1" t="s">
        <v>144</v>
      </c>
      <c r="U2252" s="1" t="s">
        <v>145</v>
      </c>
      <c r="V2252" s="1" t="s">
        <v>39</v>
      </c>
    </row>
    <row r="2253" spans="1:22" x14ac:dyDescent="0.2">
      <c r="A2253" s="7">
        <v>100</v>
      </c>
      <c r="B2253" s="1" t="s">
        <v>20</v>
      </c>
      <c r="C2253" s="1" t="s">
        <v>1362</v>
      </c>
      <c r="D2253" s="1" t="s">
        <v>43</v>
      </c>
      <c r="E2253" s="1" t="s">
        <v>1363</v>
      </c>
      <c r="F2253" s="1" t="s">
        <v>4169</v>
      </c>
      <c r="G2253" s="1" t="s">
        <v>25</v>
      </c>
      <c r="I2253" s="1" t="s">
        <v>4171</v>
      </c>
      <c r="J2253" s="1" t="s">
        <v>28</v>
      </c>
      <c r="K2253" s="1" t="s">
        <v>4168</v>
      </c>
      <c r="L2253" s="1" t="s">
        <v>4168</v>
      </c>
      <c r="M2253" s="1" t="s">
        <v>4172</v>
      </c>
      <c r="N2253" s="1" t="s">
        <v>32</v>
      </c>
      <c r="O2253" s="1" t="s">
        <v>33</v>
      </c>
      <c r="R2253" s="1" t="s">
        <v>193</v>
      </c>
      <c r="S2253" s="1" t="s">
        <v>4168</v>
      </c>
      <c r="T2253" s="1" t="s">
        <v>1368</v>
      </c>
      <c r="U2253" s="1" t="s">
        <v>3322</v>
      </c>
      <c r="V2253" s="1" t="s">
        <v>39</v>
      </c>
    </row>
    <row r="2254" spans="1:22" x14ac:dyDescent="0.2">
      <c r="A2254" s="7">
        <v>100</v>
      </c>
      <c r="B2254" s="1" t="s">
        <v>20</v>
      </c>
      <c r="C2254" s="1" t="s">
        <v>1362</v>
      </c>
      <c r="D2254" s="1" t="s">
        <v>43</v>
      </c>
      <c r="E2254" s="1" t="s">
        <v>1363</v>
      </c>
      <c r="F2254" s="1" t="s">
        <v>4169</v>
      </c>
      <c r="G2254" s="1" t="s">
        <v>25</v>
      </c>
      <c r="I2254" s="1" t="s">
        <v>4173</v>
      </c>
      <c r="J2254" s="1" t="s">
        <v>28</v>
      </c>
      <c r="K2254" s="1" t="s">
        <v>4168</v>
      </c>
      <c r="L2254" s="1" t="s">
        <v>4168</v>
      </c>
      <c r="M2254" s="1" t="s">
        <v>4174</v>
      </c>
      <c r="N2254" s="1" t="s">
        <v>32</v>
      </c>
      <c r="O2254" s="1" t="s">
        <v>156</v>
      </c>
      <c r="R2254" s="1" t="s">
        <v>193</v>
      </c>
      <c r="S2254" s="1" t="s">
        <v>4168</v>
      </c>
      <c r="T2254" s="1" t="s">
        <v>1368</v>
      </c>
      <c r="U2254" s="1" t="s">
        <v>3322</v>
      </c>
      <c r="V2254" s="1" t="s">
        <v>39</v>
      </c>
    </row>
    <row r="2255" spans="1:22" x14ac:dyDescent="0.2">
      <c r="A2255" s="7">
        <v>100</v>
      </c>
      <c r="B2255" s="1" t="s">
        <v>20</v>
      </c>
      <c r="C2255" s="1" t="s">
        <v>1362</v>
      </c>
      <c r="D2255" s="1" t="s">
        <v>43</v>
      </c>
      <c r="E2255" s="1" t="s">
        <v>1363</v>
      </c>
      <c r="F2255" s="1" t="s">
        <v>4169</v>
      </c>
      <c r="G2255" s="1" t="s">
        <v>25</v>
      </c>
      <c r="I2255" s="1" t="s">
        <v>4175</v>
      </c>
      <c r="J2255" s="1" t="s">
        <v>28</v>
      </c>
      <c r="K2255" s="1" t="s">
        <v>4168</v>
      </c>
      <c r="L2255" s="1" t="s">
        <v>4168</v>
      </c>
      <c r="M2255" s="1" t="s">
        <v>4176</v>
      </c>
      <c r="N2255" s="1" t="s">
        <v>32</v>
      </c>
      <c r="O2255" s="1" t="s">
        <v>33</v>
      </c>
      <c r="R2255" s="1" t="s">
        <v>81</v>
      </c>
      <c r="S2255" s="1" t="s">
        <v>4168</v>
      </c>
      <c r="T2255" s="1" t="s">
        <v>1368</v>
      </c>
      <c r="U2255" s="1" t="s">
        <v>3322</v>
      </c>
      <c r="V2255" s="1" t="s">
        <v>39</v>
      </c>
    </row>
    <row r="2256" spans="1:22" x14ac:dyDescent="0.2">
      <c r="A2256" s="7">
        <v>100</v>
      </c>
      <c r="B2256" s="1" t="s">
        <v>20</v>
      </c>
      <c r="C2256" s="1" t="s">
        <v>1362</v>
      </c>
      <c r="D2256" s="1" t="s">
        <v>43</v>
      </c>
      <c r="E2256" s="1" t="s">
        <v>1363</v>
      </c>
      <c r="F2256" s="1" t="s">
        <v>4169</v>
      </c>
      <c r="G2256" s="1" t="s">
        <v>25</v>
      </c>
      <c r="I2256" s="1" t="s">
        <v>4177</v>
      </c>
      <c r="J2256" s="1" t="s">
        <v>28</v>
      </c>
      <c r="K2256" s="1" t="s">
        <v>4168</v>
      </c>
      <c r="L2256" s="1" t="s">
        <v>4168</v>
      </c>
      <c r="M2256" s="1" t="s">
        <v>4178</v>
      </c>
      <c r="N2256" s="1" t="s">
        <v>32</v>
      </c>
      <c r="O2256" s="1" t="s">
        <v>33</v>
      </c>
      <c r="R2256" s="1" t="s">
        <v>81</v>
      </c>
      <c r="S2256" s="1" t="s">
        <v>4168</v>
      </c>
      <c r="T2256" s="1" t="s">
        <v>1368</v>
      </c>
      <c r="U2256" s="1" t="s">
        <v>3322</v>
      </c>
      <c r="V2256" s="1" t="s">
        <v>39</v>
      </c>
    </row>
    <row r="2257" spans="1:22" x14ac:dyDescent="0.2">
      <c r="A2257" s="7">
        <v>100</v>
      </c>
      <c r="B2257" s="1" t="s">
        <v>20</v>
      </c>
      <c r="C2257" s="1" t="s">
        <v>1362</v>
      </c>
      <c r="D2257" s="1" t="s">
        <v>43</v>
      </c>
      <c r="E2257" s="1" t="s">
        <v>1363</v>
      </c>
      <c r="F2257" s="1" t="s">
        <v>4169</v>
      </c>
      <c r="G2257" s="1" t="s">
        <v>25</v>
      </c>
      <c r="I2257" s="1" t="s">
        <v>4179</v>
      </c>
      <c r="J2257" s="1" t="s">
        <v>28</v>
      </c>
      <c r="K2257" s="1" t="s">
        <v>4168</v>
      </c>
      <c r="L2257" s="1" t="s">
        <v>4168</v>
      </c>
      <c r="M2257" s="1" t="s">
        <v>4180</v>
      </c>
      <c r="N2257" s="1" t="s">
        <v>32</v>
      </c>
      <c r="O2257" s="1" t="s">
        <v>33</v>
      </c>
      <c r="R2257" s="1" t="s">
        <v>36</v>
      </c>
      <c r="S2257" s="1" t="s">
        <v>4168</v>
      </c>
      <c r="T2257" s="1" t="s">
        <v>1368</v>
      </c>
      <c r="U2257" s="1" t="s">
        <v>3322</v>
      </c>
      <c r="V2257" s="1" t="s">
        <v>39</v>
      </c>
    </row>
    <row r="2258" spans="1:22" x14ac:dyDescent="0.2">
      <c r="A2258" s="7">
        <v>100</v>
      </c>
      <c r="B2258" s="1" t="s">
        <v>20</v>
      </c>
      <c r="C2258" s="1" t="s">
        <v>2201</v>
      </c>
      <c r="D2258" s="1" t="s">
        <v>43</v>
      </c>
      <c r="E2258" s="1" t="s">
        <v>2202</v>
      </c>
      <c r="F2258" s="1" t="s">
        <v>3550</v>
      </c>
      <c r="G2258" s="1" t="s">
        <v>25</v>
      </c>
      <c r="I2258" s="1" t="s">
        <v>4181</v>
      </c>
      <c r="J2258" s="1" t="s">
        <v>28</v>
      </c>
      <c r="K2258" s="1" t="s">
        <v>4168</v>
      </c>
      <c r="L2258" s="1" t="s">
        <v>4169</v>
      </c>
      <c r="M2258" s="1" t="s">
        <v>4182</v>
      </c>
      <c r="N2258" s="1" t="s">
        <v>32</v>
      </c>
      <c r="O2258" s="1" t="s">
        <v>33</v>
      </c>
      <c r="P2258" s="1" t="s">
        <v>124</v>
      </c>
      <c r="R2258" s="1" t="s">
        <v>49</v>
      </c>
      <c r="S2258" s="1" t="s">
        <v>4168</v>
      </c>
      <c r="T2258" s="1" t="s">
        <v>2205</v>
      </c>
      <c r="U2258" s="1" t="s">
        <v>2206</v>
      </c>
      <c r="V2258" s="1" t="s">
        <v>39</v>
      </c>
    </row>
    <row r="2259" spans="1:22" x14ac:dyDescent="0.2">
      <c r="A2259" s="7">
        <v>0</v>
      </c>
      <c r="B2259" s="1" t="s">
        <v>20</v>
      </c>
      <c r="D2259" s="1" t="s">
        <v>120</v>
      </c>
      <c r="G2259" s="1" t="s">
        <v>140</v>
      </c>
      <c r="I2259" s="1" t="s">
        <v>4183</v>
      </c>
      <c r="J2259" s="1" t="s">
        <v>28</v>
      </c>
      <c r="K2259" s="1" t="s">
        <v>4168</v>
      </c>
      <c r="L2259" s="1" t="s">
        <v>4169</v>
      </c>
      <c r="M2259" s="1" t="s">
        <v>4184</v>
      </c>
      <c r="N2259" s="1" t="s">
        <v>32</v>
      </c>
      <c r="O2259" s="1" t="s">
        <v>143</v>
      </c>
      <c r="P2259" s="1" t="s">
        <v>124</v>
      </c>
      <c r="R2259" s="1" t="s">
        <v>81</v>
      </c>
      <c r="S2259" s="1" t="s">
        <v>4168</v>
      </c>
      <c r="T2259" s="1" t="s">
        <v>144</v>
      </c>
      <c r="U2259" s="1" t="s">
        <v>145</v>
      </c>
      <c r="V2259" s="1" t="s">
        <v>39</v>
      </c>
    </row>
    <row r="2260" spans="1:22" x14ac:dyDescent="0.2">
      <c r="A2260" s="7">
        <v>0</v>
      </c>
      <c r="B2260" s="1" t="s">
        <v>20</v>
      </c>
      <c r="D2260" s="1" t="s">
        <v>120</v>
      </c>
      <c r="G2260" s="1" t="s">
        <v>25</v>
      </c>
      <c r="I2260" s="1" t="s">
        <v>4185</v>
      </c>
      <c r="K2260" s="1" t="s">
        <v>4168</v>
      </c>
      <c r="L2260" s="1" t="s">
        <v>4168</v>
      </c>
      <c r="N2260" s="1" t="s">
        <v>46</v>
      </c>
      <c r="R2260" s="1" t="s">
        <v>81</v>
      </c>
      <c r="S2260" s="1" t="s">
        <v>4168</v>
      </c>
      <c r="V2260" s="1" t="s">
        <v>39</v>
      </c>
    </row>
    <row r="2261" spans="1:22" x14ac:dyDescent="0.2">
      <c r="A2261" s="7">
        <v>0</v>
      </c>
      <c r="B2261" s="1" t="s">
        <v>20</v>
      </c>
      <c r="D2261" s="1" t="s">
        <v>120</v>
      </c>
      <c r="G2261" s="1" t="s">
        <v>25</v>
      </c>
      <c r="I2261" s="1" t="s">
        <v>4186</v>
      </c>
      <c r="K2261" s="1" t="s">
        <v>4168</v>
      </c>
      <c r="L2261" s="1" t="s">
        <v>4168</v>
      </c>
      <c r="N2261" s="1" t="s">
        <v>46</v>
      </c>
      <c r="R2261" s="1" t="s">
        <v>81</v>
      </c>
      <c r="S2261" s="1" t="s">
        <v>4168</v>
      </c>
      <c r="V2261" s="1" t="s">
        <v>39</v>
      </c>
    </row>
    <row r="2262" spans="1:22" x14ac:dyDescent="0.2">
      <c r="A2262" s="7">
        <v>0</v>
      </c>
      <c r="B2262" s="1" t="s">
        <v>20</v>
      </c>
      <c r="D2262" s="1" t="s">
        <v>120</v>
      </c>
      <c r="G2262" s="1" t="s">
        <v>25</v>
      </c>
      <c r="I2262" s="1" t="s">
        <v>4187</v>
      </c>
      <c r="K2262" s="1" t="s">
        <v>4168</v>
      </c>
      <c r="L2262" s="1" t="s">
        <v>4168</v>
      </c>
      <c r="N2262" s="1" t="s">
        <v>46</v>
      </c>
      <c r="R2262" s="1" t="s">
        <v>81</v>
      </c>
      <c r="S2262" s="1" t="s">
        <v>4168</v>
      </c>
      <c r="V2262" s="1" t="s">
        <v>39</v>
      </c>
    </row>
    <row r="2263" spans="1:22" x14ac:dyDescent="0.2">
      <c r="A2263" s="7">
        <v>100</v>
      </c>
      <c r="B2263" s="1" t="s">
        <v>20</v>
      </c>
      <c r="C2263" s="1" t="s">
        <v>1362</v>
      </c>
      <c r="D2263" s="1" t="s">
        <v>43</v>
      </c>
      <c r="E2263" s="1" t="s">
        <v>1363</v>
      </c>
      <c r="F2263" s="1" t="s">
        <v>4169</v>
      </c>
      <c r="G2263" s="1" t="s">
        <v>25</v>
      </c>
      <c r="I2263" s="1" t="s">
        <v>4188</v>
      </c>
      <c r="J2263" s="1" t="s">
        <v>28</v>
      </c>
      <c r="K2263" s="1" t="s">
        <v>4168</v>
      </c>
      <c r="L2263" s="1" t="s">
        <v>4168</v>
      </c>
      <c r="M2263" s="1" t="s">
        <v>4189</v>
      </c>
      <c r="N2263" s="1" t="s">
        <v>32</v>
      </c>
      <c r="O2263" s="1" t="s">
        <v>33</v>
      </c>
      <c r="R2263" s="1" t="s">
        <v>81</v>
      </c>
      <c r="S2263" s="1" t="s">
        <v>4168</v>
      </c>
      <c r="T2263" s="1" t="s">
        <v>1368</v>
      </c>
      <c r="U2263" s="1" t="s">
        <v>3322</v>
      </c>
      <c r="V2263" s="1" t="s">
        <v>39</v>
      </c>
    </row>
    <row r="2264" spans="1:22" x14ac:dyDescent="0.2">
      <c r="A2264" s="7">
        <v>0</v>
      </c>
      <c r="B2264" s="1" t="s">
        <v>20</v>
      </c>
      <c r="D2264" s="1" t="s">
        <v>120</v>
      </c>
      <c r="G2264" s="1" t="s">
        <v>25</v>
      </c>
      <c r="I2264" s="1" t="s">
        <v>4190</v>
      </c>
      <c r="K2264" s="1" t="s">
        <v>4168</v>
      </c>
      <c r="L2264" s="1" t="s">
        <v>4168</v>
      </c>
      <c r="N2264" s="1" t="s">
        <v>46</v>
      </c>
      <c r="R2264" s="1" t="s">
        <v>81</v>
      </c>
      <c r="S2264" s="1" t="s">
        <v>4168</v>
      </c>
      <c r="V2264" s="1" t="s">
        <v>39</v>
      </c>
    </row>
    <row r="2265" spans="1:22" x14ac:dyDescent="0.2">
      <c r="A2265" s="7">
        <v>0</v>
      </c>
      <c r="B2265" s="1" t="s">
        <v>20</v>
      </c>
      <c r="D2265" s="1" t="s">
        <v>120</v>
      </c>
      <c r="G2265" s="1" t="s">
        <v>25</v>
      </c>
      <c r="I2265" s="1" t="s">
        <v>4191</v>
      </c>
      <c r="K2265" s="1" t="s">
        <v>4168</v>
      </c>
      <c r="L2265" s="1" t="s">
        <v>4168</v>
      </c>
      <c r="N2265" s="1" t="s">
        <v>46</v>
      </c>
      <c r="R2265" s="1" t="s">
        <v>81</v>
      </c>
      <c r="S2265" s="1" t="s">
        <v>4168</v>
      </c>
      <c r="V2265" s="1" t="s">
        <v>39</v>
      </c>
    </row>
    <row r="2266" spans="1:22" x14ac:dyDescent="0.2">
      <c r="A2266" s="7">
        <v>0</v>
      </c>
      <c r="B2266" s="1" t="s">
        <v>20</v>
      </c>
      <c r="D2266" s="1" t="s">
        <v>120</v>
      </c>
      <c r="G2266" s="1" t="s">
        <v>25</v>
      </c>
      <c r="I2266" s="1" t="s">
        <v>4192</v>
      </c>
      <c r="K2266" s="1" t="s">
        <v>4168</v>
      </c>
      <c r="L2266" s="1" t="s">
        <v>4168</v>
      </c>
      <c r="N2266" s="1" t="s">
        <v>46</v>
      </c>
      <c r="R2266" s="1" t="s">
        <v>81</v>
      </c>
      <c r="S2266" s="1" t="s">
        <v>4168</v>
      </c>
      <c r="V2266" s="1" t="s">
        <v>39</v>
      </c>
    </row>
    <row r="2267" spans="1:22" x14ac:dyDescent="0.2">
      <c r="A2267" s="7">
        <v>0</v>
      </c>
      <c r="B2267" s="1" t="s">
        <v>20</v>
      </c>
      <c r="D2267" s="1" t="s">
        <v>120</v>
      </c>
      <c r="G2267" s="1" t="s">
        <v>25</v>
      </c>
      <c r="I2267" s="1" t="s">
        <v>4193</v>
      </c>
      <c r="K2267" s="1" t="s">
        <v>4168</v>
      </c>
      <c r="L2267" s="1" t="s">
        <v>4168</v>
      </c>
      <c r="N2267" s="1" t="s">
        <v>46</v>
      </c>
      <c r="R2267" s="1" t="s">
        <v>81</v>
      </c>
      <c r="S2267" s="1" t="s">
        <v>4168</v>
      </c>
      <c r="V2267" s="1" t="s">
        <v>39</v>
      </c>
    </row>
    <row r="2268" spans="1:22" x14ac:dyDescent="0.2">
      <c r="A2268" s="7">
        <v>0</v>
      </c>
      <c r="B2268" s="1" t="s">
        <v>20</v>
      </c>
      <c r="D2268" s="1" t="s">
        <v>120</v>
      </c>
      <c r="G2268" s="1" t="s">
        <v>25</v>
      </c>
      <c r="I2268" s="1" t="s">
        <v>4194</v>
      </c>
      <c r="K2268" s="1" t="s">
        <v>4168</v>
      </c>
      <c r="L2268" s="1" t="s">
        <v>4168</v>
      </c>
      <c r="N2268" s="1" t="s">
        <v>46</v>
      </c>
      <c r="R2268" s="1" t="s">
        <v>81</v>
      </c>
      <c r="S2268" s="1" t="s">
        <v>4168</v>
      </c>
      <c r="V2268" s="1" t="s">
        <v>39</v>
      </c>
    </row>
    <row r="2269" spans="1:22" x14ac:dyDescent="0.2">
      <c r="A2269" s="7">
        <v>0</v>
      </c>
      <c r="B2269" s="1" t="s">
        <v>20</v>
      </c>
      <c r="D2269" s="1" t="s">
        <v>120</v>
      </c>
      <c r="G2269" s="1" t="s">
        <v>25</v>
      </c>
      <c r="I2269" s="1" t="s">
        <v>4195</v>
      </c>
      <c r="K2269" s="1" t="s">
        <v>4168</v>
      </c>
      <c r="L2269" s="1" t="s">
        <v>4168</v>
      </c>
      <c r="N2269" s="1" t="s">
        <v>46</v>
      </c>
      <c r="R2269" s="1" t="s">
        <v>81</v>
      </c>
      <c r="S2269" s="1" t="s">
        <v>4168</v>
      </c>
      <c r="V2269" s="1" t="s">
        <v>39</v>
      </c>
    </row>
    <row r="2270" spans="1:22" x14ac:dyDescent="0.2">
      <c r="A2270" s="7">
        <v>0</v>
      </c>
      <c r="B2270" s="1" t="s">
        <v>20</v>
      </c>
      <c r="D2270" s="1" t="s">
        <v>120</v>
      </c>
      <c r="G2270" s="1" t="s">
        <v>25</v>
      </c>
      <c r="I2270" s="1" t="s">
        <v>4196</v>
      </c>
      <c r="K2270" s="1" t="s">
        <v>4168</v>
      </c>
      <c r="L2270" s="1" t="s">
        <v>4168</v>
      </c>
      <c r="N2270" s="1" t="s">
        <v>46</v>
      </c>
      <c r="R2270" s="1" t="s">
        <v>81</v>
      </c>
      <c r="S2270" s="1" t="s">
        <v>4168</v>
      </c>
      <c r="V2270" s="1" t="s">
        <v>39</v>
      </c>
    </row>
    <row r="2271" spans="1:22" x14ac:dyDescent="0.2">
      <c r="A2271" s="7">
        <v>0</v>
      </c>
      <c r="B2271" s="1" t="s">
        <v>20</v>
      </c>
      <c r="D2271" s="1" t="s">
        <v>120</v>
      </c>
      <c r="G2271" s="1" t="s">
        <v>25</v>
      </c>
      <c r="I2271" s="1" t="s">
        <v>4197</v>
      </c>
      <c r="K2271" s="1" t="s">
        <v>4168</v>
      </c>
      <c r="L2271" s="1" t="s">
        <v>4168</v>
      </c>
      <c r="N2271" s="1" t="s">
        <v>46</v>
      </c>
      <c r="R2271" s="1" t="s">
        <v>81</v>
      </c>
      <c r="S2271" s="1" t="s">
        <v>4168</v>
      </c>
      <c r="V2271" s="1" t="s">
        <v>39</v>
      </c>
    </row>
    <row r="2272" spans="1:22" x14ac:dyDescent="0.2">
      <c r="A2272" s="7">
        <v>0</v>
      </c>
      <c r="B2272" s="1" t="s">
        <v>20</v>
      </c>
      <c r="D2272" s="1" t="s">
        <v>120</v>
      </c>
      <c r="G2272" s="1" t="s">
        <v>25</v>
      </c>
      <c r="I2272" s="1" t="s">
        <v>4198</v>
      </c>
      <c r="K2272" s="1" t="s">
        <v>4168</v>
      </c>
      <c r="L2272" s="1" t="s">
        <v>4168</v>
      </c>
      <c r="N2272" s="1" t="s">
        <v>46</v>
      </c>
      <c r="R2272" s="1" t="s">
        <v>81</v>
      </c>
      <c r="S2272" s="1" t="s">
        <v>4168</v>
      </c>
      <c r="V2272" s="1" t="s">
        <v>39</v>
      </c>
    </row>
    <row r="2273" spans="1:22" x14ac:dyDescent="0.2">
      <c r="A2273" s="7">
        <v>0</v>
      </c>
      <c r="B2273" s="1" t="s">
        <v>20</v>
      </c>
      <c r="D2273" s="1" t="s">
        <v>120</v>
      </c>
      <c r="G2273" s="1" t="s">
        <v>25</v>
      </c>
      <c r="I2273" s="1" t="s">
        <v>4199</v>
      </c>
      <c r="K2273" s="1" t="s">
        <v>4168</v>
      </c>
      <c r="L2273" s="1" t="s">
        <v>4168</v>
      </c>
      <c r="N2273" s="1" t="s">
        <v>46</v>
      </c>
      <c r="R2273" s="1" t="s">
        <v>81</v>
      </c>
      <c r="S2273" s="1" t="s">
        <v>4168</v>
      </c>
      <c r="V2273" s="1" t="s">
        <v>39</v>
      </c>
    </row>
    <row r="2274" spans="1:22" x14ac:dyDescent="0.2">
      <c r="A2274" s="7">
        <v>0</v>
      </c>
      <c r="B2274" s="1" t="s">
        <v>20</v>
      </c>
      <c r="D2274" s="1" t="s">
        <v>120</v>
      </c>
      <c r="G2274" s="1" t="s">
        <v>25</v>
      </c>
      <c r="I2274" s="1" t="s">
        <v>4200</v>
      </c>
      <c r="K2274" s="1" t="s">
        <v>4168</v>
      </c>
      <c r="L2274" s="1" t="s">
        <v>4168</v>
      </c>
      <c r="N2274" s="1" t="s">
        <v>46</v>
      </c>
      <c r="R2274" s="1" t="s">
        <v>81</v>
      </c>
      <c r="S2274" s="1" t="s">
        <v>4168</v>
      </c>
      <c r="V2274" s="1" t="s">
        <v>39</v>
      </c>
    </row>
    <row r="2275" spans="1:22" x14ac:dyDescent="0.2">
      <c r="A2275" s="7">
        <v>0</v>
      </c>
      <c r="B2275" s="1" t="s">
        <v>20</v>
      </c>
      <c r="D2275" s="1" t="s">
        <v>120</v>
      </c>
      <c r="G2275" s="1" t="s">
        <v>25</v>
      </c>
      <c r="I2275" s="1" t="s">
        <v>4201</v>
      </c>
      <c r="K2275" s="1" t="s">
        <v>4202</v>
      </c>
      <c r="L2275" s="1" t="s">
        <v>4202</v>
      </c>
      <c r="N2275" s="1" t="s">
        <v>32</v>
      </c>
      <c r="R2275" s="1" t="s">
        <v>81</v>
      </c>
      <c r="S2275" s="1" t="s">
        <v>4202</v>
      </c>
      <c r="V2275" s="1" t="s">
        <v>39</v>
      </c>
    </row>
    <row r="2276" spans="1:22" x14ac:dyDescent="0.2">
      <c r="A2276" s="7">
        <v>0</v>
      </c>
      <c r="B2276" s="1" t="s">
        <v>20</v>
      </c>
      <c r="D2276" s="1" t="s">
        <v>120</v>
      </c>
      <c r="G2276" s="1" t="s">
        <v>25</v>
      </c>
      <c r="I2276" s="1" t="s">
        <v>4203</v>
      </c>
      <c r="K2276" s="1" t="s">
        <v>4202</v>
      </c>
      <c r="L2276" s="1" t="s">
        <v>4202</v>
      </c>
      <c r="N2276" s="1" t="s">
        <v>32</v>
      </c>
      <c r="R2276" s="1" t="s">
        <v>81</v>
      </c>
      <c r="S2276" s="1" t="s">
        <v>4202</v>
      </c>
      <c r="V2276" s="1" t="s">
        <v>39</v>
      </c>
    </row>
    <row r="2277" spans="1:22" x14ac:dyDescent="0.2">
      <c r="A2277" s="7">
        <v>100</v>
      </c>
      <c r="B2277" s="1" t="s">
        <v>20</v>
      </c>
      <c r="D2277" s="1" t="s">
        <v>43</v>
      </c>
      <c r="E2277" s="1" t="s">
        <v>1363</v>
      </c>
      <c r="F2277" s="1" t="s">
        <v>4006</v>
      </c>
      <c r="G2277" s="1" t="s">
        <v>25</v>
      </c>
      <c r="I2277" s="1" t="s">
        <v>4204</v>
      </c>
      <c r="J2277" s="1" t="s">
        <v>28</v>
      </c>
      <c r="K2277" s="1" t="s">
        <v>4205</v>
      </c>
      <c r="L2277" s="1" t="s">
        <v>4205</v>
      </c>
      <c r="M2277" s="1" t="s">
        <v>4206</v>
      </c>
      <c r="N2277" s="1" t="s">
        <v>46</v>
      </c>
      <c r="O2277" s="1" t="s">
        <v>33</v>
      </c>
      <c r="R2277" s="1" t="s">
        <v>1045</v>
      </c>
      <c r="S2277" s="1" t="s">
        <v>4205</v>
      </c>
      <c r="T2277" s="1" t="s">
        <v>1368</v>
      </c>
      <c r="U2277" s="1" t="s">
        <v>3322</v>
      </c>
      <c r="V2277" s="1" t="s">
        <v>39</v>
      </c>
    </row>
    <row r="2278" spans="1:22" x14ac:dyDescent="0.2">
      <c r="A2278" s="7">
        <v>0</v>
      </c>
      <c r="B2278" s="1" t="s">
        <v>20</v>
      </c>
      <c r="D2278" s="1" t="s">
        <v>120</v>
      </c>
      <c r="G2278" s="1" t="s">
        <v>25</v>
      </c>
      <c r="I2278" s="1" t="s">
        <v>4207</v>
      </c>
      <c r="K2278" s="1" t="s">
        <v>4205</v>
      </c>
      <c r="L2278" s="1" t="s">
        <v>4205</v>
      </c>
      <c r="N2278" s="1" t="s">
        <v>32</v>
      </c>
      <c r="R2278" s="1" t="s">
        <v>81</v>
      </c>
      <c r="S2278" s="1" t="s">
        <v>4205</v>
      </c>
      <c r="V2278" s="1" t="s">
        <v>39</v>
      </c>
    </row>
    <row r="2279" spans="1:22" x14ac:dyDescent="0.2">
      <c r="A2279" s="7">
        <v>0</v>
      </c>
      <c r="B2279" s="1" t="s">
        <v>20</v>
      </c>
      <c r="D2279" s="1" t="s">
        <v>120</v>
      </c>
      <c r="G2279" s="1" t="s">
        <v>25</v>
      </c>
      <c r="I2279" s="1" t="s">
        <v>4208</v>
      </c>
      <c r="K2279" s="1" t="s">
        <v>4205</v>
      </c>
      <c r="L2279" s="1" t="s">
        <v>4205</v>
      </c>
      <c r="N2279" s="1" t="s">
        <v>32</v>
      </c>
      <c r="R2279" s="1" t="s">
        <v>81</v>
      </c>
      <c r="S2279" s="1" t="s">
        <v>4205</v>
      </c>
      <c r="V2279" s="1" t="s">
        <v>39</v>
      </c>
    </row>
    <row r="2280" spans="1:22" x14ac:dyDescent="0.2">
      <c r="A2280" s="7">
        <v>0</v>
      </c>
      <c r="B2280" s="1" t="s">
        <v>20</v>
      </c>
      <c r="D2280" s="1" t="s">
        <v>120</v>
      </c>
      <c r="G2280" s="1" t="s">
        <v>25</v>
      </c>
      <c r="I2280" s="1" t="s">
        <v>4209</v>
      </c>
      <c r="K2280" s="1" t="s">
        <v>4205</v>
      </c>
      <c r="L2280" s="1" t="s">
        <v>4205</v>
      </c>
      <c r="N2280" s="1" t="s">
        <v>32</v>
      </c>
      <c r="R2280" s="1" t="s">
        <v>81</v>
      </c>
      <c r="S2280" s="1" t="s">
        <v>4205</v>
      </c>
      <c r="V2280" s="1" t="s">
        <v>39</v>
      </c>
    </row>
    <row r="2281" spans="1:22" x14ac:dyDescent="0.2">
      <c r="A2281" s="7">
        <v>0</v>
      </c>
      <c r="B2281" s="1" t="s">
        <v>20</v>
      </c>
      <c r="D2281" s="1" t="s">
        <v>120</v>
      </c>
      <c r="G2281" s="1" t="s">
        <v>25</v>
      </c>
      <c r="I2281" s="1" t="s">
        <v>4210</v>
      </c>
      <c r="K2281" s="1" t="s">
        <v>4205</v>
      </c>
      <c r="L2281" s="1" t="s">
        <v>4205</v>
      </c>
      <c r="N2281" s="1" t="s">
        <v>32</v>
      </c>
      <c r="R2281" s="1" t="s">
        <v>81</v>
      </c>
      <c r="S2281" s="1" t="s">
        <v>4205</v>
      </c>
      <c r="V2281" s="1" t="s">
        <v>39</v>
      </c>
    </row>
    <row r="2282" spans="1:22" x14ac:dyDescent="0.2">
      <c r="A2282" s="7">
        <v>0</v>
      </c>
      <c r="B2282" s="1" t="s">
        <v>20</v>
      </c>
      <c r="D2282" s="1" t="s">
        <v>120</v>
      </c>
      <c r="G2282" s="1" t="s">
        <v>25</v>
      </c>
      <c r="I2282" s="1" t="s">
        <v>4211</v>
      </c>
      <c r="K2282" s="1" t="s">
        <v>4205</v>
      </c>
      <c r="L2282" s="1" t="s">
        <v>4205</v>
      </c>
      <c r="N2282" s="1" t="s">
        <v>32</v>
      </c>
      <c r="R2282" s="1" t="s">
        <v>81</v>
      </c>
      <c r="S2282" s="1" t="s">
        <v>4205</v>
      </c>
      <c r="V2282" s="1" t="s">
        <v>39</v>
      </c>
    </row>
    <row r="2283" spans="1:22" x14ac:dyDescent="0.2">
      <c r="A2283" s="7">
        <v>0</v>
      </c>
      <c r="B2283" s="1" t="s">
        <v>20</v>
      </c>
      <c r="D2283" s="1" t="s">
        <v>120</v>
      </c>
      <c r="G2283" s="1" t="s">
        <v>25</v>
      </c>
      <c r="I2283" s="1" t="s">
        <v>4212</v>
      </c>
      <c r="K2283" s="1" t="s">
        <v>4205</v>
      </c>
      <c r="L2283" s="1" t="s">
        <v>4205</v>
      </c>
      <c r="N2283" s="1" t="s">
        <v>32</v>
      </c>
      <c r="R2283" s="1" t="s">
        <v>81</v>
      </c>
      <c r="S2283" s="1" t="s">
        <v>4205</v>
      </c>
      <c r="V2283" s="1" t="s">
        <v>39</v>
      </c>
    </row>
    <row r="2284" spans="1:22" x14ac:dyDescent="0.2">
      <c r="A2284" s="7">
        <v>0</v>
      </c>
      <c r="B2284" s="1" t="s">
        <v>20</v>
      </c>
      <c r="D2284" s="1" t="s">
        <v>120</v>
      </c>
      <c r="G2284" s="1" t="s">
        <v>25</v>
      </c>
      <c r="I2284" s="1" t="s">
        <v>4213</v>
      </c>
      <c r="K2284" s="1" t="s">
        <v>4205</v>
      </c>
      <c r="L2284" s="1" t="s">
        <v>4205</v>
      </c>
      <c r="N2284" s="1" t="s">
        <v>32</v>
      </c>
      <c r="R2284" s="1" t="s">
        <v>81</v>
      </c>
      <c r="S2284" s="1" t="s">
        <v>4205</v>
      </c>
      <c r="V2284" s="1" t="s">
        <v>39</v>
      </c>
    </row>
    <row r="2285" spans="1:22" x14ac:dyDescent="0.2">
      <c r="A2285" s="7">
        <v>0</v>
      </c>
      <c r="B2285" s="1" t="s">
        <v>20</v>
      </c>
      <c r="D2285" s="1" t="s">
        <v>120</v>
      </c>
      <c r="G2285" s="1" t="s">
        <v>25</v>
      </c>
      <c r="I2285" s="1" t="s">
        <v>4214</v>
      </c>
      <c r="K2285" s="1" t="s">
        <v>4205</v>
      </c>
      <c r="L2285" s="1" t="s">
        <v>4205</v>
      </c>
      <c r="N2285" s="1" t="s">
        <v>32</v>
      </c>
      <c r="R2285" s="1" t="s">
        <v>81</v>
      </c>
      <c r="S2285" s="1" t="s">
        <v>4205</v>
      </c>
      <c r="V2285" s="1" t="s">
        <v>39</v>
      </c>
    </row>
    <row r="2286" spans="1:22" x14ac:dyDescent="0.2">
      <c r="A2286" s="7">
        <v>0</v>
      </c>
      <c r="B2286" s="1" t="s">
        <v>20</v>
      </c>
      <c r="D2286" s="1" t="s">
        <v>120</v>
      </c>
      <c r="G2286" s="1" t="s">
        <v>25</v>
      </c>
      <c r="I2286" s="1" t="s">
        <v>4215</v>
      </c>
      <c r="K2286" s="1" t="s">
        <v>4205</v>
      </c>
      <c r="L2286" s="1" t="s">
        <v>4205</v>
      </c>
      <c r="N2286" s="1" t="s">
        <v>32</v>
      </c>
      <c r="R2286" s="1" t="s">
        <v>81</v>
      </c>
      <c r="S2286" s="1" t="s">
        <v>4205</v>
      </c>
      <c r="V2286" s="1" t="s">
        <v>39</v>
      </c>
    </row>
    <row r="2287" spans="1:22" x14ac:dyDescent="0.2">
      <c r="A2287" s="7">
        <v>100</v>
      </c>
      <c r="B2287" s="1" t="s">
        <v>20</v>
      </c>
      <c r="D2287" s="1" t="s">
        <v>1573</v>
      </c>
      <c r="E2287" s="1" t="s">
        <v>1574</v>
      </c>
      <c r="F2287" s="1" t="s">
        <v>4168</v>
      </c>
      <c r="G2287" s="1" t="s">
        <v>25</v>
      </c>
      <c r="I2287" s="1" t="s">
        <v>4216</v>
      </c>
      <c r="J2287" s="1" t="s">
        <v>28</v>
      </c>
      <c r="K2287" s="1" t="s">
        <v>4205</v>
      </c>
      <c r="L2287" s="1" t="s">
        <v>4006</v>
      </c>
      <c r="M2287" s="1" t="s">
        <v>4217</v>
      </c>
      <c r="N2287" s="1" t="s">
        <v>32</v>
      </c>
      <c r="O2287" s="1" t="s">
        <v>33</v>
      </c>
      <c r="P2287" s="1" t="s">
        <v>124</v>
      </c>
      <c r="R2287" s="1" t="s">
        <v>81</v>
      </c>
      <c r="S2287" s="1" t="s">
        <v>4205</v>
      </c>
      <c r="T2287" s="1" t="s">
        <v>1578</v>
      </c>
      <c r="U2287" s="1" t="s">
        <v>4594</v>
      </c>
      <c r="V2287" s="1" t="s">
        <v>39</v>
      </c>
    </row>
    <row r="2288" spans="1:22" x14ac:dyDescent="0.2">
      <c r="A2288" s="7">
        <v>400</v>
      </c>
      <c r="B2288" s="1" t="s">
        <v>20</v>
      </c>
      <c r="D2288" s="1" t="s">
        <v>4218</v>
      </c>
      <c r="E2288" s="1" t="s">
        <v>1363</v>
      </c>
      <c r="F2288" s="1" t="s">
        <v>4219</v>
      </c>
      <c r="G2288" s="1" t="s">
        <v>134</v>
      </c>
      <c r="I2288" s="1" t="s">
        <v>4220</v>
      </c>
      <c r="J2288" s="1" t="s">
        <v>136</v>
      </c>
      <c r="K2288" s="1" t="s">
        <v>4221</v>
      </c>
      <c r="L2288" s="1" t="s">
        <v>4222</v>
      </c>
      <c r="M2288" s="1" t="s">
        <v>4223</v>
      </c>
      <c r="N2288" s="1" t="s">
        <v>32</v>
      </c>
      <c r="O2288" s="1" t="s">
        <v>138</v>
      </c>
      <c r="Q2288" s="1" t="s">
        <v>4224</v>
      </c>
      <c r="R2288" s="1" t="s">
        <v>193</v>
      </c>
      <c r="S2288" s="1" t="s">
        <v>4221</v>
      </c>
      <c r="T2288" s="1" t="s">
        <v>1368</v>
      </c>
      <c r="U2288" s="1" t="s">
        <v>3322</v>
      </c>
      <c r="V2288" s="1" t="s">
        <v>39</v>
      </c>
    </row>
    <row r="2289" spans="1:22" x14ac:dyDescent="0.2">
      <c r="A2289" s="7">
        <v>200</v>
      </c>
      <c r="B2289" s="1" t="s">
        <v>20</v>
      </c>
      <c r="D2289" s="1" t="s">
        <v>1722</v>
      </c>
      <c r="E2289" s="1" t="s">
        <v>1363</v>
      </c>
      <c r="F2289" s="1" t="s">
        <v>4225</v>
      </c>
      <c r="G2289" s="1" t="s">
        <v>134</v>
      </c>
      <c r="I2289" s="1" t="s">
        <v>4226</v>
      </c>
      <c r="J2289" s="1" t="s">
        <v>136</v>
      </c>
      <c r="K2289" s="1" t="s">
        <v>4227</v>
      </c>
      <c r="L2289" s="1" t="s">
        <v>4227</v>
      </c>
      <c r="M2289" s="1" t="s">
        <v>4228</v>
      </c>
      <c r="N2289" s="1" t="s">
        <v>32</v>
      </c>
      <c r="O2289" s="1" t="s">
        <v>138</v>
      </c>
      <c r="R2289" s="1" t="s">
        <v>193</v>
      </c>
      <c r="S2289" s="1" t="s">
        <v>4227</v>
      </c>
      <c r="T2289" s="1" t="s">
        <v>1368</v>
      </c>
      <c r="U2289" s="1" t="s">
        <v>3322</v>
      </c>
      <c r="V2289" s="1" t="s">
        <v>39</v>
      </c>
    </row>
    <row r="2290" spans="1:22" x14ac:dyDescent="0.2">
      <c r="A2290" s="7">
        <v>14.61</v>
      </c>
      <c r="B2290" s="1" t="s">
        <v>20</v>
      </c>
      <c r="D2290" s="1" t="s">
        <v>3537</v>
      </c>
      <c r="E2290" s="1" t="s">
        <v>1363</v>
      </c>
      <c r="F2290" s="1" t="s">
        <v>4225</v>
      </c>
      <c r="G2290" s="1" t="s">
        <v>25</v>
      </c>
      <c r="I2290" s="1" t="s">
        <v>4229</v>
      </c>
      <c r="J2290" s="1" t="s">
        <v>28</v>
      </c>
      <c r="K2290" s="1" t="s">
        <v>4227</v>
      </c>
      <c r="L2290" s="1" t="s">
        <v>4227</v>
      </c>
      <c r="M2290" s="1" t="s">
        <v>4230</v>
      </c>
      <c r="N2290" s="1" t="s">
        <v>46</v>
      </c>
      <c r="O2290" s="1" t="s">
        <v>33</v>
      </c>
      <c r="R2290" s="1" t="s">
        <v>193</v>
      </c>
      <c r="S2290" s="1" t="s">
        <v>4227</v>
      </c>
      <c r="T2290" s="1" t="s">
        <v>1368</v>
      </c>
      <c r="U2290" s="1" t="s">
        <v>3322</v>
      </c>
      <c r="V2290" s="1" t="s">
        <v>39</v>
      </c>
    </row>
    <row r="2291" spans="1:22" x14ac:dyDescent="0.2">
      <c r="A2291" s="7">
        <v>100</v>
      </c>
      <c r="B2291" s="1" t="s">
        <v>20</v>
      </c>
      <c r="D2291" s="1" t="s">
        <v>43</v>
      </c>
      <c r="E2291" s="1" t="s">
        <v>1363</v>
      </c>
      <c r="F2291" s="1" t="s">
        <v>4225</v>
      </c>
      <c r="G2291" s="1" t="s">
        <v>25</v>
      </c>
      <c r="I2291" s="1" t="s">
        <v>4231</v>
      </c>
      <c r="J2291" s="1" t="s">
        <v>28</v>
      </c>
      <c r="K2291" s="1" t="s">
        <v>4227</v>
      </c>
      <c r="L2291" s="1" t="s">
        <v>4227</v>
      </c>
      <c r="M2291" s="1" t="s">
        <v>4232</v>
      </c>
      <c r="N2291" s="1" t="s">
        <v>32</v>
      </c>
      <c r="O2291" s="1" t="s">
        <v>33</v>
      </c>
      <c r="R2291" s="1" t="s">
        <v>81</v>
      </c>
      <c r="S2291" s="1" t="s">
        <v>4227</v>
      </c>
      <c r="T2291" s="1" t="s">
        <v>1368</v>
      </c>
      <c r="U2291" s="1" t="s">
        <v>3322</v>
      </c>
      <c r="V2291" s="1" t="s">
        <v>39</v>
      </c>
    </row>
    <row r="2292" spans="1:22" x14ac:dyDescent="0.2">
      <c r="A2292" s="7">
        <v>100</v>
      </c>
      <c r="B2292" s="1" t="s">
        <v>20</v>
      </c>
      <c r="D2292" s="1" t="s">
        <v>1573</v>
      </c>
      <c r="E2292" s="1" t="s">
        <v>1574</v>
      </c>
      <c r="F2292" s="1" t="s">
        <v>4233</v>
      </c>
      <c r="G2292" s="1" t="s">
        <v>25</v>
      </c>
      <c r="I2292" s="1" t="s">
        <v>4234</v>
      </c>
      <c r="J2292" s="1" t="s">
        <v>28</v>
      </c>
      <c r="K2292" s="1" t="s">
        <v>4227</v>
      </c>
      <c r="L2292" s="1" t="s">
        <v>4225</v>
      </c>
      <c r="M2292" s="1" t="s">
        <v>4235</v>
      </c>
      <c r="N2292" s="1" t="s">
        <v>32</v>
      </c>
      <c r="O2292" s="1" t="s">
        <v>33</v>
      </c>
      <c r="P2292" s="1" t="s">
        <v>124</v>
      </c>
      <c r="R2292" s="1" t="s">
        <v>1045</v>
      </c>
      <c r="S2292" s="1" t="s">
        <v>4227</v>
      </c>
      <c r="T2292" s="1" t="s">
        <v>1578</v>
      </c>
      <c r="U2292" s="1" t="s">
        <v>4594</v>
      </c>
      <c r="V2292" s="1" t="s">
        <v>39</v>
      </c>
    </row>
    <row r="2293" spans="1:22" x14ac:dyDescent="0.2">
      <c r="A2293" s="7">
        <v>100</v>
      </c>
      <c r="B2293" s="1" t="s">
        <v>20</v>
      </c>
      <c r="D2293" s="1" t="s">
        <v>43</v>
      </c>
      <c r="E2293" s="1" t="s">
        <v>1363</v>
      </c>
      <c r="F2293" s="1" t="s">
        <v>4225</v>
      </c>
      <c r="G2293" s="1" t="s">
        <v>25</v>
      </c>
      <c r="I2293" s="1" t="s">
        <v>4236</v>
      </c>
      <c r="J2293" s="1" t="s">
        <v>28</v>
      </c>
      <c r="K2293" s="1" t="s">
        <v>4227</v>
      </c>
      <c r="L2293" s="1" t="s">
        <v>4227</v>
      </c>
      <c r="M2293" s="1" t="s">
        <v>4237</v>
      </c>
      <c r="N2293" s="1" t="s">
        <v>32</v>
      </c>
      <c r="O2293" s="1" t="s">
        <v>33</v>
      </c>
      <c r="R2293" s="1" t="s">
        <v>49</v>
      </c>
      <c r="S2293" s="1" t="s">
        <v>4227</v>
      </c>
      <c r="T2293" s="1" t="s">
        <v>1368</v>
      </c>
      <c r="U2293" s="1" t="s">
        <v>3322</v>
      </c>
      <c r="V2293" s="1" t="s">
        <v>39</v>
      </c>
    </row>
    <row r="2294" spans="1:22" x14ac:dyDescent="0.2">
      <c r="A2294" s="7">
        <v>100</v>
      </c>
      <c r="B2294" s="1" t="s">
        <v>20</v>
      </c>
      <c r="D2294" s="1" t="s">
        <v>43</v>
      </c>
      <c r="E2294" s="1" t="s">
        <v>1363</v>
      </c>
      <c r="F2294" s="1" t="s">
        <v>4225</v>
      </c>
      <c r="G2294" s="1" t="s">
        <v>25</v>
      </c>
      <c r="I2294" s="1" t="s">
        <v>4238</v>
      </c>
      <c r="J2294" s="1" t="s">
        <v>28</v>
      </c>
      <c r="K2294" s="1" t="s">
        <v>4227</v>
      </c>
      <c r="L2294" s="1" t="s">
        <v>4227</v>
      </c>
      <c r="M2294" s="1" t="s">
        <v>4239</v>
      </c>
      <c r="N2294" s="1" t="s">
        <v>46</v>
      </c>
      <c r="O2294" s="1" t="s">
        <v>33</v>
      </c>
      <c r="R2294" s="1" t="s">
        <v>81</v>
      </c>
      <c r="S2294" s="1" t="s">
        <v>4227</v>
      </c>
      <c r="T2294" s="1" t="s">
        <v>1368</v>
      </c>
      <c r="U2294" s="1" t="s">
        <v>3322</v>
      </c>
      <c r="V2294" s="1" t="s">
        <v>39</v>
      </c>
    </row>
    <row r="2295" spans="1:22" x14ac:dyDescent="0.2">
      <c r="A2295" s="7">
        <v>0</v>
      </c>
      <c r="B2295" s="1" t="s">
        <v>20</v>
      </c>
      <c r="D2295" s="1" t="s">
        <v>120</v>
      </c>
      <c r="G2295" s="1" t="s">
        <v>25</v>
      </c>
      <c r="I2295" s="1" t="s">
        <v>4240</v>
      </c>
      <c r="K2295" s="1" t="s">
        <v>4227</v>
      </c>
      <c r="L2295" s="1" t="s">
        <v>4227</v>
      </c>
      <c r="N2295" s="1" t="s">
        <v>32</v>
      </c>
      <c r="R2295" s="1" t="s">
        <v>81</v>
      </c>
      <c r="S2295" s="1" t="s">
        <v>4227</v>
      </c>
      <c r="V2295" s="1" t="s">
        <v>39</v>
      </c>
    </row>
    <row r="2296" spans="1:22" x14ac:dyDescent="0.2">
      <c r="A2296" s="7">
        <v>0</v>
      </c>
      <c r="B2296" s="1" t="s">
        <v>20</v>
      </c>
      <c r="D2296" s="1" t="s">
        <v>120</v>
      </c>
      <c r="G2296" s="1" t="s">
        <v>25</v>
      </c>
      <c r="I2296" s="1" t="s">
        <v>4241</v>
      </c>
      <c r="K2296" s="1" t="s">
        <v>4227</v>
      </c>
      <c r="L2296" s="1" t="s">
        <v>4227</v>
      </c>
      <c r="N2296" s="1" t="s">
        <v>32</v>
      </c>
      <c r="R2296" s="1" t="s">
        <v>81</v>
      </c>
      <c r="S2296" s="1" t="s">
        <v>4227</v>
      </c>
      <c r="V2296" s="1" t="s">
        <v>39</v>
      </c>
    </row>
    <row r="2297" spans="1:22" x14ac:dyDescent="0.2">
      <c r="A2297" s="7">
        <v>0</v>
      </c>
      <c r="B2297" s="1" t="s">
        <v>20</v>
      </c>
      <c r="D2297" s="1" t="s">
        <v>120</v>
      </c>
      <c r="G2297" s="1" t="s">
        <v>25</v>
      </c>
      <c r="I2297" s="1" t="s">
        <v>4242</v>
      </c>
      <c r="K2297" s="1" t="s">
        <v>4227</v>
      </c>
      <c r="L2297" s="1" t="s">
        <v>4227</v>
      </c>
      <c r="N2297" s="1" t="s">
        <v>32</v>
      </c>
      <c r="R2297" s="1" t="s">
        <v>81</v>
      </c>
      <c r="S2297" s="1" t="s">
        <v>4227</v>
      </c>
      <c r="V2297" s="1" t="s">
        <v>39</v>
      </c>
    </row>
    <row r="2298" spans="1:22" x14ac:dyDescent="0.2">
      <c r="A2298" s="7">
        <v>0</v>
      </c>
      <c r="B2298" s="1" t="s">
        <v>20</v>
      </c>
      <c r="D2298" s="1" t="s">
        <v>120</v>
      </c>
      <c r="G2298" s="1" t="s">
        <v>25</v>
      </c>
      <c r="I2298" s="1" t="s">
        <v>4243</v>
      </c>
      <c r="K2298" s="1" t="s">
        <v>4244</v>
      </c>
      <c r="L2298" s="1" t="s">
        <v>4244</v>
      </c>
      <c r="N2298" s="1" t="s">
        <v>32</v>
      </c>
      <c r="R2298" s="1" t="s">
        <v>81</v>
      </c>
      <c r="S2298" s="1" t="s">
        <v>4244</v>
      </c>
      <c r="V2298" s="1" t="s">
        <v>39</v>
      </c>
    </row>
    <row r="2299" spans="1:22" x14ac:dyDescent="0.2">
      <c r="A2299" s="7">
        <v>0</v>
      </c>
      <c r="B2299" s="1" t="s">
        <v>20</v>
      </c>
      <c r="D2299" s="1" t="s">
        <v>120</v>
      </c>
      <c r="G2299" s="1" t="s">
        <v>25</v>
      </c>
      <c r="I2299" s="1" t="s">
        <v>4245</v>
      </c>
      <c r="K2299" s="1" t="s">
        <v>4244</v>
      </c>
      <c r="L2299" s="1" t="s">
        <v>4244</v>
      </c>
      <c r="N2299" s="1" t="s">
        <v>32</v>
      </c>
      <c r="R2299" s="1" t="s">
        <v>81</v>
      </c>
      <c r="S2299" s="1" t="s">
        <v>4244</v>
      </c>
      <c r="V2299" s="1" t="s">
        <v>39</v>
      </c>
    </row>
    <row r="2300" spans="1:22" x14ac:dyDescent="0.2">
      <c r="A2300" s="7">
        <v>100</v>
      </c>
      <c r="B2300" s="1" t="s">
        <v>20</v>
      </c>
      <c r="D2300" s="1" t="s">
        <v>43</v>
      </c>
      <c r="E2300" s="1" t="s">
        <v>23</v>
      </c>
      <c r="F2300" s="1" t="s">
        <v>4246</v>
      </c>
      <c r="G2300" s="1" t="s">
        <v>25</v>
      </c>
      <c r="I2300" s="1" t="s">
        <v>4247</v>
      </c>
      <c r="J2300" s="1" t="s">
        <v>28</v>
      </c>
      <c r="K2300" s="1" t="s">
        <v>4244</v>
      </c>
      <c r="L2300" s="1" t="s">
        <v>4248</v>
      </c>
      <c r="M2300" s="1" t="s">
        <v>4249</v>
      </c>
      <c r="N2300" s="1" t="s">
        <v>32</v>
      </c>
      <c r="O2300" s="1" t="s">
        <v>33</v>
      </c>
      <c r="P2300" s="1" t="s">
        <v>124</v>
      </c>
      <c r="R2300" s="1" t="s">
        <v>81</v>
      </c>
      <c r="S2300" s="1" t="s">
        <v>4244</v>
      </c>
      <c r="T2300" s="1" t="s">
        <v>37</v>
      </c>
      <c r="U2300" s="1" t="s">
        <v>38</v>
      </c>
      <c r="V2300" s="1" t="s">
        <v>39</v>
      </c>
    </row>
    <row r="2301" spans="1:22" x14ac:dyDescent="0.2">
      <c r="A2301" s="7">
        <v>100</v>
      </c>
      <c r="B2301" s="1" t="s">
        <v>20</v>
      </c>
      <c r="D2301" s="1" t="s">
        <v>43</v>
      </c>
      <c r="E2301" s="1" t="s">
        <v>1363</v>
      </c>
      <c r="F2301" s="1" t="s">
        <v>4073</v>
      </c>
      <c r="G2301" s="1" t="s">
        <v>25</v>
      </c>
      <c r="I2301" s="1" t="s">
        <v>4250</v>
      </c>
      <c r="J2301" s="1" t="s">
        <v>28</v>
      </c>
      <c r="K2301" s="1" t="s">
        <v>4251</v>
      </c>
      <c r="L2301" s="1" t="s">
        <v>4251</v>
      </c>
      <c r="M2301" s="1" t="s">
        <v>4252</v>
      </c>
      <c r="N2301" s="1" t="s">
        <v>46</v>
      </c>
      <c r="O2301" s="1" t="s">
        <v>33</v>
      </c>
      <c r="R2301" s="1" t="s">
        <v>81</v>
      </c>
      <c r="S2301" s="1" t="s">
        <v>4251</v>
      </c>
      <c r="T2301" s="1" t="s">
        <v>1368</v>
      </c>
      <c r="U2301" s="1" t="s">
        <v>3322</v>
      </c>
      <c r="V2301" s="1" t="s">
        <v>39</v>
      </c>
    </row>
    <row r="2302" spans="1:22" x14ac:dyDescent="0.2">
      <c r="A2302" s="7">
        <v>1232.74</v>
      </c>
      <c r="B2302" s="1" t="s">
        <v>20</v>
      </c>
      <c r="D2302" s="1" t="s">
        <v>4253</v>
      </c>
      <c r="E2302" s="1" t="s">
        <v>1363</v>
      </c>
      <c r="F2302" s="1" t="s">
        <v>4073</v>
      </c>
      <c r="G2302" s="1" t="s">
        <v>25</v>
      </c>
      <c r="I2302" s="1" t="s">
        <v>4254</v>
      </c>
      <c r="J2302" s="1" t="s">
        <v>28</v>
      </c>
      <c r="K2302" s="1" t="s">
        <v>4251</v>
      </c>
      <c r="L2302" s="1" t="s">
        <v>4251</v>
      </c>
      <c r="M2302" s="1" t="s">
        <v>4255</v>
      </c>
      <c r="N2302" s="1" t="s">
        <v>46</v>
      </c>
      <c r="O2302" s="1" t="s">
        <v>33</v>
      </c>
      <c r="R2302" s="1" t="s">
        <v>193</v>
      </c>
      <c r="S2302" s="1" t="s">
        <v>4251</v>
      </c>
      <c r="T2302" s="1" t="s">
        <v>1368</v>
      </c>
      <c r="U2302" s="1" t="s">
        <v>3322</v>
      </c>
      <c r="V2302" s="1" t="s">
        <v>39</v>
      </c>
    </row>
    <row r="2303" spans="1:22" x14ac:dyDescent="0.2">
      <c r="A2303" s="7">
        <v>1340.5</v>
      </c>
      <c r="B2303" s="1" t="s">
        <v>20</v>
      </c>
      <c r="D2303" s="1" t="s">
        <v>4256</v>
      </c>
      <c r="E2303" s="1" t="s">
        <v>1363</v>
      </c>
      <c r="F2303" s="1" t="s">
        <v>4073</v>
      </c>
      <c r="G2303" s="1" t="s">
        <v>25</v>
      </c>
      <c r="I2303" s="1" t="s">
        <v>4257</v>
      </c>
      <c r="J2303" s="1" t="s">
        <v>28</v>
      </c>
      <c r="K2303" s="1" t="s">
        <v>4251</v>
      </c>
      <c r="L2303" s="1" t="s">
        <v>4251</v>
      </c>
      <c r="M2303" s="1" t="s">
        <v>4258</v>
      </c>
      <c r="N2303" s="1" t="s">
        <v>46</v>
      </c>
      <c r="O2303" s="1" t="s">
        <v>33</v>
      </c>
      <c r="R2303" s="1" t="s">
        <v>193</v>
      </c>
      <c r="S2303" s="1" t="s">
        <v>4251</v>
      </c>
      <c r="T2303" s="1" t="s">
        <v>1368</v>
      </c>
      <c r="U2303" s="1" t="s">
        <v>3322</v>
      </c>
      <c r="V2303" s="1" t="s">
        <v>39</v>
      </c>
    </row>
    <row r="2304" spans="1:22" x14ac:dyDescent="0.2">
      <c r="A2304" s="7">
        <v>1340.5</v>
      </c>
      <c r="B2304" s="1" t="s">
        <v>20</v>
      </c>
      <c r="D2304" s="1" t="s">
        <v>4256</v>
      </c>
      <c r="E2304" s="1" t="s">
        <v>1363</v>
      </c>
      <c r="F2304" s="1" t="s">
        <v>4073</v>
      </c>
      <c r="G2304" s="1" t="s">
        <v>25</v>
      </c>
      <c r="I2304" s="1" t="s">
        <v>4259</v>
      </c>
      <c r="J2304" s="1" t="s">
        <v>28</v>
      </c>
      <c r="K2304" s="1" t="s">
        <v>4251</v>
      </c>
      <c r="L2304" s="1" t="s">
        <v>4251</v>
      </c>
      <c r="M2304" s="1" t="s">
        <v>4260</v>
      </c>
      <c r="N2304" s="1" t="s">
        <v>46</v>
      </c>
      <c r="O2304" s="1" t="s">
        <v>33</v>
      </c>
      <c r="R2304" s="1" t="s">
        <v>193</v>
      </c>
      <c r="S2304" s="1" t="s">
        <v>4251</v>
      </c>
      <c r="T2304" s="1" t="s">
        <v>1368</v>
      </c>
      <c r="U2304" s="1" t="s">
        <v>3322</v>
      </c>
      <c r="V2304" s="1" t="s">
        <v>39</v>
      </c>
    </row>
    <row r="2305" spans="1:22" x14ac:dyDescent="0.2">
      <c r="A2305" s="7">
        <v>2804.5</v>
      </c>
      <c r="B2305" s="1" t="s">
        <v>20</v>
      </c>
      <c r="D2305" s="1" t="s">
        <v>4261</v>
      </c>
      <c r="E2305" s="1" t="s">
        <v>1363</v>
      </c>
      <c r="F2305" s="1" t="s">
        <v>4073</v>
      </c>
      <c r="G2305" s="1" t="s">
        <v>25</v>
      </c>
      <c r="I2305" s="1" t="s">
        <v>4262</v>
      </c>
      <c r="J2305" s="1" t="s">
        <v>28</v>
      </c>
      <c r="K2305" s="1" t="s">
        <v>4251</v>
      </c>
      <c r="L2305" s="1" t="s">
        <v>4251</v>
      </c>
      <c r="M2305" s="1" t="s">
        <v>4263</v>
      </c>
      <c r="N2305" s="1" t="s">
        <v>46</v>
      </c>
      <c r="O2305" s="1" t="s">
        <v>33</v>
      </c>
      <c r="R2305" s="1" t="s">
        <v>193</v>
      </c>
      <c r="S2305" s="1" t="s">
        <v>4251</v>
      </c>
      <c r="T2305" s="1" t="s">
        <v>1368</v>
      </c>
      <c r="U2305" s="1" t="s">
        <v>3322</v>
      </c>
      <c r="V2305" s="1" t="s">
        <v>39</v>
      </c>
    </row>
    <row r="2306" spans="1:22" x14ac:dyDescent="0.2">
      <c r="A2306" s="7">
        <v>1339.25</v>
      </c>
      <c r="B2306" s="1" t="s">
        <v>20</v>
      </c>
      <c r="D2306" s="1" t="s">
        <v>4264</v>
      </c>
      <c r="E2306" s="1" t="s">
        <v>1363</v>
      </c>
      <c r="F2306" s="1" t="s">
        <v>4073</v>
      </c>
      <c r="G2306" s="1" t="s">
        <v>25</v>
      </c>
      <c r="I2306" s="1" t="s">
        <v>4265</v>
      </c>
      <c r="J2306" s="1" t="s">
        <v>28</v>
      </c>
      <c r="K2306" s="1" t="s">
        <v>4251</v>
      </c>
      <c r="L2306" s="1" t="s">
        <v>4251</v>
      </c>
      <c r="M2306" s="1" t="s">
        <v>4266</v>
      </c>
      <c r="N2306" s="1" t="s">
        <v>46</v>
      </c>
      <c r="O2306" s="1" t="s">
        <v>33</v>
      </c>
      <c r="R2306" s="1" t="s">
        <v>193</v>
      </c>
      <c r="S2306" s="1" t="s">
        <v>4251</v>
      </c>
      <c r="T2306" s="1" t="s">
        <v>1368</v>
      </c>
      <c r="U2306" s="1" t="s">
        <v>3322</v>
      </c>
      <c r="V2306" s="1" t="s">
        <v>39</v>
      </c>
    </row>
    <row r="2307" spans="1:22" x14ac:dyDescent="0.2">
      <c r="A2307" s="7">
        <v>100</v>
      </c>
      <c r="B2307" s="1" t="s">
        <v>20</v>
      </c>
      <c r="C2307" s="1" t="s">
        <v>1362</v>
      </c>
      <c r="D2307" s="1" t="s">
        <v>43</v>
      </c>
      <c r="E2307" s="1" t="s">
        <v>1363</v>
      </c>
      <c r="F2307" s="1" t="s">
        <v>4073</v>
      </c>
      <c r="G2307" s="1" t="s">
        <v>25</v>
      </c>
      <c r="I2307" s="1" t="s">
        <v>4267</v>
      </c>
      <c r="J2307" s="1" t="s">
        <v>28</v>
      </c>
      <c r="K2307" s="1" t="s">
        <v>4251</v>
      </c>
      <c r="L2307" s="1" t="s">
        <v>4251</v>
      </c>
      <c r="M2307" s="1" t="s">
        <v>4268</v>
      </c>
      <c r="N2307" s="1" t="s">
        <v>32</v>
      </c>
      <c r="O2307" s="1" t="s">
        <v>33</v>
      </c>
      <c r="R2307" s="1" t="s">
        <v>49</v>
      </c>
      <c r="S2307" s="1" t="s">
        <v>4251</v>
      </c>
      <c r="T2307" s="1" t="s">
        <v>1368</v>
      </c>
      <c r="U2307" s="1" t="s">
        <v>3322</v>
      </c>
      <c r="V2307" s="1" t="s">
        <v>39</v>
      </c>
    </row>
    <row r="2308" spans="1:22" x14ac:dyDescent="0.2">
      <c r="A2308" s="7">
        <v>100</v>
      </c>
      <c r="B2308" s="1" t="s">
        <v>20</v>
      </c>
      <c r="C2308" s="1" t="s">
        <v>1362</v>
      </c>
      <c r="D2308" s="1" t="s">
        <v>43</v>
      </c>
      <c r="E2308" s="1" t="s">
        <v>1363</v>
      </c>
      <c r="F2308" s="1" t="s">
        <v>4073</v>
      </c>
      <c r="G2308" s="1" t="s">
        <v>25</v>
      </c>
      <c r="I2308" s="1" t="s">
        <v>4269</v>
      </c>
      <c r="J2308" s="1" t="s">
        <v>28</v>
      </c>
      <c r="K2308" s="1" t="s">
        <v>4251</v>
      </c>
      <c r="L2308" s="1" t="s">
        <v>4251</v>
      </c>
      <c r="M2308" s="1" t="s">
        <v>4270</v>
      </c>
      <c r="N2308" s="1" t="s">
        <v>46</v>
      </c>
      <c r="O2308" s="1" t="s">
        <v>33</v>
      </c>
      <c r="R2308" s="1" t="s">
        <v>81</v>
      </c>
      <c r="S2308" s="1" t="s">
        <v>4251</v>
      </c>
      <c r="T2308" s="1" t="s">
        <v>1368</v>
      </c>
      <c r="U2308" s="1" t="s">
        <v>3322</v>
      </c>
      <c r="V2308" s="1" t="s">
        <v>39</v>
      </c>
    </row>
    <row r="2309" spans="1:22" x14ac:dyDescent="0.2">
      <c r="A2309" s="7">
        <v>0</v>
      </c>
      <c r="B2309" s="1" t="s">
        <v>20</v>
      </c>
      <c r="D2309" s="1" t="s">
        <v>120</v>
      </c>
      <c r="G2309" s="1" t="s">
        <v>25</v>
      </c>
      <c r="I2309" s="1" t="s">
        <v>4271</v>
      </c>
      <c r="K2309" s="1" t="s">
        <v>4251</v>
      </c>
      <c r="L2309" s="1" t="s">
        <v>4251</v>
      </c>
      <c r="N2309" s="1" t="s">
        <v>32</v>
      </c>
      <c r="R2309" s="1" t="s">
        <v>81</v>
      </c>
      <c r="S2309" s="1" t="s">
        <v>4251</v>
      </c>
      <c r="V2309" s="1" t="s">
        <v>39</v>
      </c>
    </row>
    <row r="2310" spans="1:22" x14ac:dyDescent="0.2">
      <c r="A2310" s="7">
        <v>0</v>
      </c>
      <c r="B2310" s="1" t="s">
        <v>20</v>
      </c>
      <c r="D2310" s="1" t="s">
        <v>120</v>
      </c>
      <c r="G2310" s="1" t="s">
        <v>25</v>
      </c>
      <c r="I2310" s="1" t="s">
        <v>4272</v>
      </c>
      <c r="K2310" s="1" t="s">
        <v>4251</v>
      </c>
      <c r="L2310" s="1" t="s">
        <v>4251</v>
      </c>
      <c r="N2310" s="1" t="s">
        <v>32</v>
      </c>
      <c r="R2310" s="1" t="s">
        <v>81</v>
      </c>
      <c r="S2310" s="1" t="s">
        <v>4251</v>
      </c>
      <c r="V2310" s="1" t="s">
        <v>39</v>
      </c>
    </row>
    <row r="2311" spans="1:22" x14ac:dyDescent="0.2">
      <c r="A2311" s="7">
        <v>0</v>
      </c>
      <c r="B2311" s="1" t="s">
        <v>20</v>
      </c>
      <c r="D2311" s="1" t="s">
        <v>120</v>
      </c>
      <c r="G2311" s="1" t="s">
        <v>25</v>
      </c>
      <c r="I2311" s="1" t="s">
        <v>4273</v>
      </c>
      <c r="K2311" s="1" t="s">
        <v>4251</v>
      </c>
      <c r="L2311" s="1" t="s">
        <v>4251</v>
      </c>
      <c r="N2311" s="1" t="s">
        <v>32</v>
      </c>
      <c r="R2311" s="1" t="s">
        <v>81</v>
      </c>
      <c r="S2311" s="1" t="s">
        <v>4251</v>
      </c>
      <c r="V2311" s="1" t="s">
        <v>39</v>
      </c>
    </row>
    <row r="2312" spans="1:22" x14ac:dyDescent="0.2">
      <c r="A2312" s="7">
        <v>0</v>
      </c>
      <c r="B2312" s="1" t="s">
        <v>20</v>
      </c>
      <c r="D2312" s="1" t="s">
        <v>120</v>
      </c>
      <c r="G2312" s="1" t="s">
        <v>25</v>
      </c>
      <c r="I2312" s="1" t="s">
        <v>4274</v>
      </c>
      <c r="K2312" s="1" t="s">
        <v>4251</v>
      </c>
      <c r="L2312" s="1" t="s">
        <v>4251</v>
      </c>
      <c r="N2312" s="1" t="s">
        <v>32</v>
      </c>
      <c r="R2312" s="1" t="s">
        <v>81</v>
      </c>
      <c r="S2312" s="1" t="s">
        <v>4251</v>
      </c>
      <c r="V2312" s="1" t="s">
        <v>39</v>
      </c>
    </row>
    <row r="2313" spans="1:22" x14ac:dyDescent="0.2">
      <c r="A2313" s="7">
        <v>12353.65</v>
      </c>
      <c r="B2313" s="1" t="s">
        <v>20</v>
      </c>
      <c r="D2313" s="1" t="s">
        <v>120</v>
      </c>
      <c r="G2313" s="1" t="s">
        <v>140</v>
      </c>
      <c r="H2313" s="1" t="s">
        <v>4275</v>
      </c>
      <c r="I2313" s="1" t="s">
        <v>4276</v>
      </c>
      <c r="J2313" s="1" t="s">
        <v>136</v>
      </c>
      <c r="K2313" s="1" t="s">
        <v>4277</v>
      </c>
      <c r="L2313" s="1" t="s">
        <v>4278</v>
      </c>
      <c r="M2313" s="1" t="s">
        <v>4279</v>
      </c>
      <c r="N2313" s="1" t="s">
        <v>32</v>
      </c>
      <c r="O2313" s="1" t="s">
        <v>143</v>
      </c>
      <c r="P2313" s="1" t="s">
        <v>124</v>
      </c>
      <c r="Q2313" s="1" t="s">
        <v>4280</v>
      </c>
      <c r="R2313" s="1" t="s">
        <v>193</v>
      </c>
      <c r="S2313" s="1" t="s">
        <v>4277</v>
      </c>
      <c r="T2313" s="1" t="s">
        <v>144</v>
      </c>
      <c r="U2313" s="1" t="s">
        <v>145</v>
      </c>
      <c r="V2313" s="1" t="s">
        <v>39</v>
      </c>
    </row>
    <row r="2314" spans="1:22" x14ac:dyDescent="0.2">
      <c r="A2314" s="7">
        <v>12353.65</v>
      </c>
      <c r="B2314" s="1" t="s">
        <v>20</v>
      </c>
      <c r="D2314" s="1" t="s">
        <v>120</v>
      </c>
      <c r="G2314" s="1" t="s">
        <v>140</v>
      </c>
      <c r="H2314" s="1" t="s">
        <v>4275</v>
      </c>
      <c r="I2314" s="1" t="s">
        <v>4281</v>
      </c>
      <c r="J2314" s="1" t="s">
        <v>136</v>
      </c>
      <c r="K2314" s="1" t="s">
        <v>4277</v>
      </c>
      <c r="L2314" s="1" t="s">
        <v>4278</v>
      </c>
      <c r="M2314" s="1" t="s">
        <v>4282</v>
      </c>
      <c r="N2314" s="1" t="s">
        <v>32</v>
      </c>
      <c r="O2314" s="1" t="s">
        <v>143</v>
      </c>
      <c r="P2314" s="1" t="s">
        <v>124</v>
      </c>
      <c r="Q2314" s="1" t="s">
        <v>4280</v>
      </c>
      <c r="R2314" s="1" t="s">
        <v>193</v>
      </c>
      <c r="S2314" s="1" t="s">
        <v>4277</v>
      </c>
      <c r="T2314" s="1" t="s">
        <v>144</v>
      </c>
      <c r="U2314" s="1" t="s">
        <v>145</v>
      </c>
      <c r="V2314" s="1" t="s">
        <v>39</v>
      </c>
    </row>
    <row r="2315" spans="1:22" x14ac:dyDescent="0.2">
      <c r="A2315" s="7">
        <v>12353.65</v>
      </c>
      <c r="B2315" s="1" t="s">
        <v>20</v>
      </c>
      <c r="D2315" s="1" t="s">
        <v>120</v>
      </c>
      <c r="G2315" s="1" t="s">
        <v>140</v>
      </c>
      <c r="H2315" s="1" t="s">
        <v>4275</v>
      </c>
      <c r="I2315" s="1" t="s">
        <v>4283</v>
      </c>
      <c r="J2315" s="1" t="s">
        <v>136</v>
      </c>
      <c r="K2315" s="1" t="s">
        <v>4277</v>
      </c>
      <c r="L2315" s="1" t="s">
        <v>4278</v>
      </c>
      <c r="M2315" s="1" t="s">
        <v>4284</v>
      </c>
      <c r="N2315" s="1" t="s">
        <v>32</v>
      </c>
      <c r="O2315" s="1" t="s">
        <v>143</v>
      </c>
      <c r="P2315" s="1" t="s">
        <v>124</v>
      </c>
      <c r="Q2315" s="1" t="s">
        <v>4280</v>
      </c>
      <c r="R2315" s="1" t="s">
        <v>81</v>
      </c>
      <c r="S2315" s="1" t="s">
        <v>4277</v>
      </c>
      <c r="T2315" s="1" t="s">
        <v>144</v>
      </c>
      <c r="U2315" s="1" t="s">
        <v>145</v>
      </c>
      <c r="V2315" s="1" t="s">
        <v>39</v>
      </c>
    </row>
    <row r="2316" spans="1:22" x14ac:dyDescent="0.2">
      <c r="A2316" s="7">
        <v>928391</v>
      </c>
      <c r="B2316" s="1" t="s">
        <v>20</v>
      </c>
      <c r="D2316" s="1" t="s">
        <v>4285</v>
      </c>
      <c r="E2316" s="1" t="s">
        <v>1363</v>
      </c>
      <c r="F2316" s="1" t="s">
        <v>4286</v>
      </c>
      <c r="G2316" s="1" t="s">
        <v>25</v>
      </c>
      <c r="I2316" s="1" t="s">
        <v>4287</v>
      </c>
      <c r="J2316" s="1" t="s">
        <v>28</v>
      </c>
      <c r="K2316" s="1" t="s">
        <v>4288</v>
      </c>
      <c r="L2316" s="1" t="s">
        <v>4288</v>
      </c>
      <c r="M2316" s="1" t="s">
        <v>4289</v>
      </c>
      <c r="N2316" s="1" t="s">
        <v>32</v>
      </c>
      <c r="O2316" s="1" t="s">
        <v>156</v>
      </c>
      <c r="R2316" s="1" t="s">
        <v>81</v>
      </c>
      <c r="S2316" s="1" t="s">
        <v>4288</v>
      </c>
      <c r="T2316" s="1" t="s">
        <v>1368</v>
      </c>
      <c r="U2316" s="1" t="s">
        <v>3322</v>
      </c>
      <c r="V2316" s="1" t="s">
        <v>39</v>
      </c>
    </row>
    <row r="2317" spans="1:22" x14ac:dyDescent="0.2">
      <c r="A2317" s="7">
        <v>100</v>
      </c>
      <c r="B2317" s="1" t="s">
        <v>20</v>
      </c>
      <c r="D2317" s="1" t="s">
        <v>43</v>
      </c>
      <c r="E2317" s="1" t="s">
        <v>1363</v>
      </c>
      <c r="F2317" s="1" t="s">
        <v>4290</v>
      </c>
      <c r="G2317" s="1" t="s">
        <v>25</v>
      </c>
      <c r="I2317" s="1" t="s">
        <v>4291</v>
      </c>
      <c r="J2317" s="1" t="s">
        <v>28</v>
      </c>
      <c r="K2317" s="1" t="s">
        <v>4292</v>
      </c>
      <c r="L2317" s="1" t="s">
        <v>4292</v>
      </c>
      <c r="M2317" s="1" t="s">
        <v>4293</v>
      </c>
      <c r="N2317" s="1" t="s">
        <v>46</v>
      </c>
      <c r="O2317" s="1" t="s">
        <v>33</v>
      </c>
      <c r="R2317" s="1" t="s">
        <v>81</v>
      </c>
      <c r="S2317" s="1" t="s">
        <v>4292</v>
      </c>
      <c r="T2317" s="1" t="s">
        <v>1368</v>
      </c>
      <c r="U2317" s="1" t="s">
        <v>3322</v>
      </c>
      <c r="V2317" s="1" t="s">
        <v>39</v>
      </c>
    </row>
    <row r="2318" spans="1:22" x14ac:dyDescent="0.2">
      <c r="A2318" s="7">
        <v>0</v>
      </c>
      <c r="B2318" s="1" t="s">
        <v>20</v>
      </c>
      <c r="D2318" s="1" t="s">
        <v>120</v>
      </c>
      <c r="E2318" s="1" t="s">
        <v>1363</v>
      </c>
      <c r="F2318" s="1" t="s">
        <v>4290</v>
      </c>
      <c r="G2318" s="1" t="s">
        <v>25</v>
      </c>
      <c r="I2318" s="1" t="s">
        <v>4294</v>
      </c>
      <c r="K2318" s="1" t="s">
        <v>4292</v>
      </c>
      <c r="L2318" s="1" t="s">
        <v>4292</v>
      </c>
      <c r="N2318" s="1" t="s">
        <v>32</v>
      </c>
      <c r="R2318" s="1" t="s">
        <v>81</v>
      </c>
      <c r="S2318" s="1" t="s">
        <v>4292</v>
      </c>
      <c r="T2318" s="1" t="s">
        <v>1368</v>
      </c>
      <c r="U2318" s="1" t="s">
        <v>3322</v>
      </c>
      <c r="V2318" s="1" t="s">
        <v>39</v>
      </c>
    </row>
    <row r="2319" spans="1:22" x14ac:dyDescent="0.2">
      <c r="A2319" s="7">
        <v>100</v>
      </c>
      <c r="B2319" s="1" t="s">
        <v>20</v>
      </c>
      <c r="D2319" s="1" t="s">
        <v>43</v>
      </c>
      <c r="E2319" s="1" t="s">
        <v>1363</v>
      </c>
      <c r="F2319" s="1" t="s">
        <v>4290</v>
      </c>
      <c r="G2319" s="1" t="s">
        <v>25</v>
      </c>
      <c r="I2319" s="1" t="s">
        <v>4295</v>
      </c>
      <c r="J2319" s="1" t="s">
        <v>28</v>
      </c>
      <c r="K2319" s="1" t="s">
        <v>4292</v>
      </c>
      <c r="L2319" s="1" t="s">
        <v>4292</v>
      </c>
      <c r="M2319" s="1" t="s">
        <v>4296</v>
      </c>
      <c r="N2319" s="1" t="s">
        <v>32</v>
      </c>
      <c r="O2319" s="1" t="s">
        <v>4297</v>
      </c>
      <c r="R2319" s="1" t="s">
        <v>193</v>
      </c>
      <c r="S2319" s="1" t="s">
        <v>4292</v>
      </c>
      <c r="T2319" s="1" t="s">
        <v>1368</v>
      </c>
      <c r="U2319" s="1" t="s">
        <v>3322</v>
      </c>
      <c r="V2319" s="1" t="s">
        <v>39</v>
      </c>
    </row>
    <row r="2320" spans="1:22" x14ac:dyDescent="0.2">
      <c r="A2320" s="7">
        <v>14.62</v>
      </c>
      <c r="B2320" s="1" t="s">
        <v>20</v>
      </c>
      <c r="D2320" s="1" t="s">
        <v>3537</v>
      </c>
      <c r="E2320" s="1" t="s">
        <v>1363</v>
      </c>
      <c r="F2320" s="1" t="s">
        <v>4290</v>
      </c>
      <c r="G2320" s="1" t="s">
        <v>25</v>
      </c>
      <c r="I2320" s="1" t="s">
        <v>4298</v>
      </c>
      <c r="J2320" s="1" t="s">
        <v>28</v>
      </c>
      <c r="K2320" s="1" t="s">
        <v>4292</v>
      </c>
      <c r="L2320" s="1" t="s">
        <v>4292</v>
      </c>
      <c r="M2320" s="1" t="s">
        <v>4299</v>
      </c>
      <c r="N2320" s="1" t="s">
        <v>46</v>
      </c>
      <c r="O2320" s="1" t="s">
        <v>156</v>
      </c>
      <c r="R2320" s="1" t="s">
        <v>193</v>
      </c>
      <c r="S2320" s="1" t="s">
        <v>4292</v>
      </c>
      <c r="T2320" s="1" t="s">
        <v>1368</v>
      </c>
      <c r="U2320" s="1" t="s">
        <v>3322</v>
      </c>
      <c r="V2320" s="1" t="s">
        <v>39</v>
      </c>
    </row>
    <row r="2321" spans="1:22" x14ac:dyDescent="0.2">
      <c r="A2321" s="7">
        <v>1</v>
      </c>
      <c r="B2321" s="1" t="s">
        <v>20</v>
      </c>
      <c r="D2321" s="1" t="s">
        <v>3784</v>
      </c>
      <c r="E2321" s="1" t="s">
        <v>1574</v>
      </c>
      <c r="F2321" s="1" t="s">
        <v>4300</v>
      </c>
      <c r="G2321" s="1" t="s">
        <v>25</v>
      </c>
      <c r="I2321" s="1" t="s">
        <v>4301</v>
      </c>
      <c r="J2321" s="1" t="s">
        <v>28</v>
      </c>
      <c r="K2321" s="1" t="s">
        <v>4292</v>
      </c>
      <c r="L2321" s="1" t="s">
        <v>4290</v>
      </c>
      <c r="M2321" s="1" t="s">
        <v>4302</v>
      </c>
      <c r="N2321" s="1" t="s">
        <v>46</v>
      </c>
      <c r="O2321" s="1" t="s">
        <v>33</v>
      </c>
      <c r="P2321" s="1" t="s">
        <v>124</v>
      </c>
      <c r="R2321" s="1" t="s">
        <v>81</v>
      </c>
      <c r="S2321" s="1" t="s">
        <v>4292</v>
      </c>
      <c r="T2321" s="1" t="s">
        <v>1578</v>
      </c>
      <c r="U2321" s="1" t="s">
        <v>4594</v>
      </c>
      <c r="V2321" s="1" t="s">
        <v>39</v>
      </c>
    </row>
    <row r="2322" spans="1:22" x14ac:dyDescent="0.2">
      <c r="A2322" s="7">
        <v>0</v>
      </c>
      <c r="B2322" s="1" t="s">
        <v>20</v>
      </c>
      <c r="D2322" s="1" t="s">
        <v>120</v>
      </c>
      <c r="E2322" s="1" t="s">
        <v>1363</v>
      </c>
      <c r="F2322" s="1" t="s">
        <v>4290</v>
      </c>
      <c r="G2322" s="1" t="s">
        <v>25</v>
      </c>
      <c r="I2322" s="1" t="s">
        <v>4303</v>
      </c>
      <c r="K2322" s="1" t="s">
        <v>4292</v>
      </c>
      <c r="L2322" s="1" t="s">
        <v>4292</v>
      </c>
      <c r="M2322" s="1" t="s">
        <v>4304</v>
      </c>
      <c r="N2322" s="1" t="s">
        <v>32</v>
      </c>
      <c r="R2322" s="1" t="s">
        <v>81</v>
      </c>
      <c r="S2322" s="1" t="s">
        <v>4292</v>
      </c>
      <c r="T2322" s="1" t="s">
        <v>1368</v>
      </c>
      <c r="U2322" s="1" t="s">
        <v>3322</v>
      </c>
      <c r="V2322" s="1" t="s">
        <v>39</v>
      </c>
    </row>
    <row r="2323" spans="1:22" x14ac:dyDescent="0.2">
      <c r="A2323" s="7">
        <v>0</v>
      </c>
      <c r="B2323" s="1" t="s">
        <v>20</v>
      </c>
      <c r="D2323" s="1" t="s">
        <v>120</v>
      </c>
      <c r="G2323" s="1" t="s">
        <v>25</v>
      </c>
      <c r="I2323" s="1" t="s">
        <v>4305</v>
      </c>
      <c r="K2323" s="1" t="s">
        <v>4292</v>
      </c>
      <c r="L2323" s="1" t="s">
        <v>4292</v>
      </c>
      <c r="N2323" s="1" t="s">
        <v>32</v>
      </c>
      <c r="R2323" s="1" t="s">
        <v>81</v>
      </c>
      <c r="S2323" s="1" t="s">
        <v>4292</v>
      </c>
      <c r="V2323" s="1" t="s">
        <v>39</v>
      </c>
    </row>
    <row r="2324" spans="1:22" x14ac:dyDescent="0.2">
      <c r="A2324" s="7">
        <v>0</v>
      </c>
      <c r="B2324" s="1" t="s">
        <v>20</v>
      </c>
      <c r="D2324" s="1" t="s">
        <v>120</v>
      </c>
      <c r="G2324" s="1" t="s">
        <v>25</v>
      </c>
      <c r="I2324" s="1" t="s">
        <v>4306</v>
      </c>
      <c r="K2324" s="1" t="s">
        <v>4292</v>
      </c>
      <c r="L2324" s="1" t="s">
        <v>4292</v>
      </c>
      <c r="N2324" s="1" t="s">
        <v>32</v>
      </c>
      <c r="R2324" s="1" t="s">
        <v>81</v>
      </c>
      <c r="S2324" s="1" t="s">
        <v>4292</v>
      </c>
      <c r="V2324" s="1" t="s">
        <v>39</v>
      </c>
    </row>
    <row r="2325" spans="1:22" x14ac:dyDescent="0.2">
      <c r="A2325" s="7">
        <v>0</v>
      </c>
      <c r="B2325" s="1" t="s">
        <v>20</v>
      </c>
      <c r="D2325" s="1" t="s">
        <v>120</v>
      </c>
      <c r="G2325" s="1" t="s">
        <v>25</v>
      </c>
      <c r="I2325" s="1" t="s">
        <v>4307</v>
      </c>
      <c r="K2325" s="1" t="s">
        <v>4292</v>
      </c>
      <c r="L2325" s="1" t="s">
        <v>4292</v>
      </c>
      <c r="N2325" s="1" t="s">
        <v>32</v>
      </c>
      <c r="R2325" s="1" t="s">
        <v>81</v>
      </c>
      <c r="S2325" s="1" t="s">
        <v>4292</v>
      </c>
      <c r="V2325" s="1" t="s">
        <v>39</v>
      </c>
    </row>
    <row r="2326" spans="1:22" x14ac:dyDescent="0.2">
      <c r="A2326" s="7">
        <v>0</v>
      </c>
      <c r="B2326" s="1" t="s">
        <v>20</v>
      </c>
      <c r="D2326" s="1" t="s">
        <v>120</v>
      </c>
      <c r="G2326" s="1" t="s">
        <v>25</v>
      </c>
      <c r="I2326" s="1" t="s">
        <v>4308</v>
      </c>
      <c r="K2326" s="1" t="s">
        <v>4292</v>
      </c>
      <c r="L2326" s="1" t="s">
        <v>4292</v>
      </c>
      <c r="N2326" s="1" t="s">
        <v>32</v>
      </c>
      <c r="R2326" s="1" t="s">
        <v>81</v>
      </c>
      <c r="S2326" s="1" t="s">
        <v>4292</v>
      </c>
      <c r="V2326" s="1" t="s">
        <v>39</v>
      </c>
    </row>
    <row r="2327" spans="1:22" x14ac:dyDescent="0.2">
      <c r="A2327" s="7">
        <v>0</v>
      </c>
      <c r="B2327" s="1" t="s">
        <v>20</v>
      </c>
      <c r="D2327" s="1" t="s">
        <v>120</v>
      </c>
      <c r="G2327" s="1" t="s">
        <v>25</v>
      </c>
      <c r="I2327" s="1" t="s">
        <v>4309</v>
      </c>
      <c r="K2327" s="1" t="s">
        <v>4292</v>
      </c>
      <c r="L2327" s="1" t="s">
        <v>4292</v>
      </c>
      <c r="N2327" s="1" t="s">
        <v>32</v>
      </c>
      <c r="R2327" s="1" t="s">
        <v>81</v>
      </c>
      <c r="S2327" s="1" t="s">
        <v>4292</v>
      </c>
      <c r="V2327" s="1" t="s">
        <v>39</v>
      </c>
    </row>
    <row r="2328" spans="1:22" x14ac:dyDescent="0.2">
      <c r="A2328" s="7">
        <v>0</v>
      </c>
      <c r="B2328" s="1" t="s">
        <v>20</v>
      </c>
      <c r="D2328" s="1" t="s">
        <v>120</v>
      </c>
      <c r="G2328" s="1" t="s">
        <v>25</v>
      </c>
      <c r="I2328" s="1" t="s">
        <v>4310</v>
      </c>
      <c r="K2328" s="1" t="s">
        <v>4292</v>
      </c>
      <c r="L2328" s="1" t="s">
        <v>4292</v>
      </c>
      <c r="N2328" s="1" t="s">
        <v>32</v>
      </c>
      <c r="R2328" s="1" t="s">
        <v>81</v>
      </c>
      <c r="S2328" s="1" t="s">
        <v>4292</v>
      </c>
      <c r="V2328" s="1" t="s">
        <v>39</v>
      </c>
    </row>
    <row r="2329" spans="1:22" x14ac:dyDescent="0.2">
      <c r="A2329" s="7">
        <v>12</v>
      </c>
      <c r="B2329" s="1" t="s">
        <v>20</v>
      </c>
      <c r="D2329" s="1" t="s">
        <v>2193</v>
      </c>
      <c r="E2329" s="1" t="s">
        <v>1363</v>
      </c>
      <c r="F2329" s="1" t="s">
        <v>3310</v>
      </c>
      <c r="G2329" s="1" t="s">
        <v>25</v>
      </c>
      <c r="I2329" s="1" t="s">
        <v>4311</v>
      </c>
      <c r="J2329" s="1" t="s">
        <v>28</v>
      </c>
      <c r="K2329" s="1" t="s">
        <v>3312</v>
      </c>
      <c r="L2329" s="1" t="s">
        <v>3312</v>
      </c>
      <c r="M2329" s="1" t="s">
        <v>3389</v>
      </c>
      <c r="N2329" s="1" t="s">
        <v>32</v>
      </c>
      <c r="R2329" s="1" t="s">
        <v>81</v>
      </c>
      <c r="S2329" s="1" t="s">
        <v>3312</v>
      </c>
      <c r="T2329" s="1" t="s">
        <v>1368</v>
      </c>
      <c r="U2329" s="1" t="s">
        <v>3322</v>
      </c>
      <c r="V2329" s="1" t="s">
        <v>39</v>
      </c>
    </row>
    <row r="2330" spans="1:22" x14ac:dyDescent="0.2">
      <c r="A2330" s="7">
        <v>12</v>
      </c>
      <c r="B2330" s="1" t="s">
        <v>20</v>
      </c>
      <c r="D2330" s="1" t="s">
        <v>2193</v>
      </c>
      <c r="E2330" s="1" t="s">
        <v>1363</v>
      </c>
      <c r="F2330" s="1" t="s">
        <v>3310</v>
      </c>
      <c r="G2330" s="1" t="s">
        <v>25</v>
      </c>
      <c r="I2330" s="1" t="s">
        <v>4312</v>
      </c>
      <c r="J2330" s="1" t="s">
        <v>28</v>
      </c>
      <c r="K2330" s="1" t="s">
        <v>3312</v>
      </c>
      <c r="L2330" s="1" t="s">
        <v>3312</v>
      </c>
      <c r="M2330" s="1" t="s">
        <v>3389</v>
      </c>
      <c r="N2330" s="1" t="s">
        <v>46</v>
      </c>
      <c r="R2330" s="1" t="s">
        <v>81</v>
      </c>
      <c r="S2330" s="1" t="s">
        <v>3312</v>
      </c>
      <c r="T2330" s="1" t="s">
        <v>1368</v>
      </c>
      <c r="U2330" s="1" t="s">
        <v>3322</v>
      </c>
      <c r="V2330" s="1" t="s">
        <v>39</v>
      </c>
    </row>
    <row r="2331" spans="1:22" x14ac:dyDescent="0.2">
      <c r="A2331" s="7">
        <v>4590</v>
      </c>
      <c r="B2331" s="1" t="s">
        <v>20</v>
      </c>
      <c r="D2331" s="1" t="s">
        <v>4313</v>
      </c>
      <c r="E2331" s="1" t="s">
        <v>1363</v>
      </c>
      <c r="F2331" s="1" t="s">
        <v>3310</v>
      </c>
      <c r="G2331" s="1" t="s">
        <v>25</v>
      </c>
      <c r="I2331" s="1" t="s">
        <v>4314</v>
      </c>
      <c r="J2331" s="1" t="s">
        <v>28</v>
      </c>
      <c r="K2331" s="1" t="s">
        <v>3312</v>
      </c>
      <c r="L2331" s="1" t="s">
        <v>3312</v>
      </c>
      <c r="M2331" s="1" t="s">
        <v>4315</v>
      </c>
      <c r="N2331" s="1" t="s">
        <v>32</v>
      </c>
      <c r="O2331" s="1" t="s">
        <v>33</v>
      </c>
      <c r="R2331" s="1" t="s">
        <v>49</v>
      </c>
      <c r="S2331" s="1" t="s">
        <v>3312</v>
      </c>
      <c r="T2331" s="1" t="s">
        <v>1368</v>
      </c>
      <c r="U2331" s="1" t="s">
        <v>3322</v>
      </c>
      <c r="V2331" s="1" t="s">
        <v>39</v>
      </c>
    </row>
    <row r="2332" spans="1:22" x14ac:dyDescent="0.2">
      <c r="A2332" s="7">
        <v>4590</v>
      </c>
      <c r="B2332" s="1" t="s">
        <v>20</v>
      </c>
      <c r="D2332" s="1" t="s">
        <v>4313</v>
      </c>
      <c r="E2332" s="1" t="s">
        <v>1363</v>
      </c>
      <c r="F2332" s="1" t="s">
        <v>3310</v>
      </c>
      <c r="G2332" s="1" t="s">
        <v>25</v>
      </c>
      <c r="I2332" s="1" t="s">
        <v>4316</v>
      </c>
      <c r="J2332" s="1" t="s">
        <v>28</v>
      </c>
      <c r="K2332" s="1" t="s">
        <v>3312</v>
      </c>
      <c r="L2332" s="1" t="s">
        <v>3312</v>
      </c>
      <c r="M2332" s="1" t="s">
        <v>4317</v>
      </c>
      <c r="N2332" s="1" t="s">
        <v>32</v>
      </c>
      <c r="O2332" s="1" t="s">
        <v>33</v>
      </c>
      <c r="R2332" s="1" t="s">
        <v>49</v>
      </c>
      <c r="S2332" s="1" t="s">
        <v>3312</v>
      </c>
      <c r="T2332" s="1" t="s">
        <v>1368</v>
      </c>
      <c r="U2332" s="1" t="s">
        <v>3322</v>
      </c>
      <c r="V2332" s="1" t="s">
        <v>39</v>
      </c>
    </row>
    <row r="2333" spans="1:22" x14ac:dyDescent="0.2">
      <c r="A2333" s="7">
        <v>0</v>
      </c>
      <c r="B2333" s="1" t="s">
        <v>20</v>
      </c>
      <c r="D2333" s="1" t="s">
        <v>120</v>
      </c>
      <c r="G2333" s="1" t="s">
        <v>25</v>
      </c>
      <c r="I2333" s="1" t="s">
        <v>4318</v>
      </c>
      <c r="K2333" s="1" t="s">
        <v>4319</v>
      </c>
      <c r="L2333" s="1" t="s">
        <v>4319</v>
      </c>
      <c r="N2333" s="1" t="s">
        <v>32</v>
      </c>
      <c r="R2333" s="1" t="s">
        <v>81</v>
      </c>
      <c r="S2333" s="1" t="s">
        <v>4319</v>
      </c>
      <c r="V2333" s="1" t="s">
        <v>39</v>
      </c>
    </row>
    <row r="2334" spans="1:22" x14ac:dyDescent="0.2">
      <c r="A2334" s="7">
        <v>0</v>
      </c>
      <c r="B2334" s="1" t="s">
        <v>20</v>
      </c>
      <c r="D2334" s="1" t="s">
        <v>120</v>
      </c>
      <c r="G2334" s="1" t="s">
        <v>25</v>
      </c>
      <c r="I2334" s="1" t="s">
        <v>4320</v>
      </c>
      <c r="K2334" s="1" t="s">
        <v>4319</v>
      </c>
      <c r="L2334" s="1" t="s">
        <v>4319</v>
      </c>
      <c r="N2334" s="1" t="s">
        <v>32</v>
      </c>
      <c r="R2334" s="1" t="s">
        <v>81</v>
      </c>
      <c r="S2334" s="1" t="s">
        <v>4319</v>
      </c>
      <c r="V2334" s="1" t="s">
        <v>39</v>
      </c>
    </row>
    <row r="2335" spans="1:22" x14ac:dyDescent="0.2">
      <c r="A2335" s="7">
        <v>0</v>
      </c>
      <c r="B2335" s="1" t="s">
        <v>20</v>
      </c>
      <c r="D2335" s="1" t="s">
        <v>120</v>
      </c>
      <c r="G2335" s="1" t="s">
        <v>25</v>
      </c>
      <c r="I2335" s="1" t="s">
        <v>4321</v>
      </c>
      <c r="K2335" s="1" t="s">
        <v>4322</v>
      </c>
      <c r="L2335" s="1" t="s">
        <v>4322</v>
      </c>
      <c r="N2335" s="1" t="s">
        <v>32</v>
      </c>
      <c r="R2335" s="1" t="s">
        <v>81</v>
      </c>
      <c r="S2335" s="1" t="s">
        <v>4322</v>
      </c>
      <c r="V2335" s="1" t="s">
        <v>39</v>
      </c>
    </row>
    <row r="2336" spans="1:22" x14ac:dyDescent="0.2">
      <c r="A2336" s="7">
        <v>0</v>
      </c>
      <c r="B2336" s="1" t="s">
        <v>20</v>
      </c>
      <c r="D2336" s="1" t="s">
        <v>120</v>
      </c>
      <c r="G2336" s="1" t="s">
        <v>25</v>
      </c>
      <c r="I2336" s="1" t="s">
        <v>4323</v>
      </c>
      <c r="K2336" s="1" t="s">
        <v>4322</v>
      </c>
      <c r="L2336" s="1" t="s">
        <v>4322</v>
      </c>
      <c r="N2336" s="1" t="s">
        <v>32</v>
      </c>
      <c r="R2336" s="1" t="s">
        <v>81</v>
      </c>
      <c r="S2336" s="1" t="s">
        <v>4322</v>
      </c>
      <c r="V2336" s="1" t="s">
        <v>39</v>
      </c>
    </row>
    <row r="2337" spans="1:22" x14ac:dyDescent="0.2">
      <c r="A2337" s="7">
        <v>0</v>
      </c>
      <c r="B2337" s="1" t="s">
        <v>20</v>
      </c>
      <c r="D2337" s="1" t="s">
        <v>120</v>
      </c>
      <c r="G2337" s="1" t="s">
        <v>25</v>
      </c>
      <c r="I2337" s="1" t="s">
        <v>4324</v>
      </c>
      <c r="K2337" s="1" t="s">
        <v>4322</v>
      </c>
      <c r="L2337" s="1" t="s">
        <v>4322</v>
      </c>
      <c r="N2337" s="1" t="s">
        <v>32</v>
      </c>
      <c r="R2337" s="1" t="s">
        <v>81</v>
      </c>
      <c r="S2337" s="1" t="s">
        <v>4322</v>
      </c>
      <c r="V2337" s="1" t="s">
        <v>39</v>
      </c>
    </row>
    <row r="2338" spans="1:22" x14ac:dyDescent="0.2">
      <c r="A2338" s="7">
        <v>0</v>
      </c>
      <c r="B2338" s="1" t="s">
        <v>20</v>
      </c>
      <c r="D2338" s="1" t="s">
        <v>120</v>
      </c>
      <c r="G2338" s="1" t="s">
        <v>25</v>
      </c>
      <c r="I2338" s="1" t="s">
        <v>4325</v>
      </c>
      <c r="K2338" s="1" t="s">
        <v>4322</v>
      </c>
      <c r="L2338" s="1" t="s">
        <v>4322</v>
      </c>
      <c r="N2338" s="1" t="s">
        <v>32</v>
      </c>
      <c r="R2338" s="1" t="s">
        <v>81</v>
      </c>
      <c r="S2338" s="1" t="s">
        <v>4322</v>
      </c>
      <c r="V2338" s="1" t="s">
        <v>39</v>
      </c>
    </row>
    <row r="2339" spans="1:22" x14ac:dyDescent="0.2">
      <c r="A2339" s="7">
        <v>0</v>
      </c>
      <c r="B2339" s="1" t="s">
        <v>20</v>
      </c>
      <c r="D2339" s="1" t="s">
        <v>120</v>
      </c>
      <c r="G2339" s="1" t="s">
        <v>25</v>
      </c>
      <c r="I2339" s="1" t="s">
        <v>4326</v>
      </c>
      <c r="K2339" s="1" t="s">
        <v>4322</v>
      </c>
      <c r="L2339" s="1" t="s">
        <v>4322</v>
      </c>
      <c r="N2339" s="1" t="s">
        <v>32</v>
      </c>
      <c r="R2339" s="1" t="s">
        <v>81</v>
      </c>
      <c r="S2339" s="1" t="s">
        <v>4322</v>
      </c>
      <c r="V2339" s="1" t="s">
        <v>39</v>
      </c>
    </row>
    <row r="2340" spans="1:22" x14ac:dyDescent="0.2">
      <c r="A2340" s="7">
        <v>0</v>
      </c>
      <c r="B2340" s="1" t="s">
        <v>20</v>
      </c>
      <c r="D2340" s="1" t="s">
        <v>120</v>
      </c>
      <c r="G2340" s="1" t="s">
        <v>25</v>
      </c>
      <c r="I2340" s="1" t="s">
        <v>4327</v>
      </c>
      <c r="K2340" s="1" t="s">
        <v>4322</v>
      </c>
      <c r="L2340" s="1" t="s">
        <v>4322</v>
      </c>
      <c r="N2340" s="1" t="s">
        <v>32</v>
      </c>
      <c r="R2340" s="1" t="s">
        <v>81</v>
      </c>
      <c r="S2340" s="1" t="s">
        <v>4322</v>
      </c>
      <c r="V2340" s="1" t="s">
        <v>39</v>
      </c>
    </row>
    <row r="2341" spans="1:22" x14ac:dyDescent="0.2">
      <c r="A2341" s="7">
        <v>0</v>
      </c>
      <c r="B2341" s="1" t="s">
        <v>20</v>
      </c>
      <c r="D2341" s="1" t="s">
        <v>120</v>
      </c>
      <c r="G2341" s="1" t="s">
        <v>25</v>
      </c>
      <c r="I2341" s="1" t="s">
        <v>4328</v>
      </c>
      <c r="K2341" s="1" t="s">
        <v>4322</v>
      </c>
      <c r="L2341" s="1" t="s">
        <v>4322</v>
      </c>
      <c r="N2341" s="1" t="s">
        <v>32</v>
      </c>
      <c r="R2341" s="1" t="s">
        <v>81</v>
      </c>
      <c r="S2341" s="1" t="s">
        <v>4322</v>
      </c>
      <c r="V2341" s="1" t="s">
        <v>39</v>
      </c>
    </row>
    <row r="2342" spans="1:22" x14ac:dyDescent="0.2">
      <c r="A2342" s="7">
        <v>0</v>
      </c>
      <c r="B2342" s="1" t="s">
        <v>20</v>
      </c>
      <c r="D2342" s="1" t="s">
        <v>120</v>
      </c>
      <c r="G2342" s="1" t="s">
        <v>25</v>
      </c>
      <c r="I2342" s="1" t="s">
        <v>4329</v>
      </c>
      <c r="K2342" s="1" t="s">
        <v>4322</v>
      </c>
      <c r="L2342" s="1" t="s">
        <v>4322</v>
      </c>
      <c r="N2342" s="1" t="s">
        <v>32</v>
      </c>
      <c r="R2342" s="1" t="s">
        <v>81</v>
      </c>
      <c r="S2342" s="1" t="s">
        <v>4322</v>
      </c>
      <c r="V2342" s="1" t="s">
        <v>39</v>
      </c>
    </row>
    <row r="2343" spans="1:22" x14ac:dyDescent="0.2">
      <c r="A2343" s="7">
        <v>0</v>
      </c>
      <c r="B2343" s="1" t="s">
        <v>20</v>
      </c>
      <c r="D2343" s="1" t="s">
        <v>120</v>
      </c>
      <c r="G2343" s="1" t="s">
        <v>25</v>
      </c>
      <c r="I2343" s="1" t="s">
        <v>4330</v>
      </c>
      <c r="K2343" s="1" t="s">
        <v>4322</v>
      </c>
      <c r="L2343" s="1" t="s">
        <v>4322</v>
      </c>
      <c r="N2343" s="1" t="s">
        <v>32</v>
      </c>
      <c r="R2343" s="1" t="s">
        <v>81</v>
      </c>
      <c r="S2343" s="1" t="s">
        <v>4322</v>
      </c>
      <c r="V2343" s="1" t="s">
        <v>39</v>
      </c>
    </row>
    <row r="2344" spans="1:22" x14ac:dyDescent="0.2">
      <c r="A2344" s="7">
        <v>0</v>
      </c>
      <c r="B2344" s="1" t="s">
        <v>20</v>
      </c>
      <c r="D2344" s="1" t="s">
        <v>120</v>
      </c>
      <c r="G2344" s="1" t="s">
        <v>25</v>
      </c>
      <c r="I2344" s="1" t="s">
        <v>4331</v>
      </c>
      <c r="K2344" s="1" t="s">
        <v>4322</v>
      </c>
      <c r="L2344" s="1" t="s">
        <v>4322</v>
      </c>
      <c r="N2344" s="1" t="s">
        <v>32</v>
      </c>
      <c r="R2344" s="1" t="s">
        <v>81</v>
      </c>
      <c r="S2344" s="1" t="s">
        <v>4322</v>
      </c>
      <c r="V2344" s="1" t="s">
        <v>39</v>
      </c>
    </row>
    <row r="2345" spans="1:22" x14ac:dyDescent="0.2">
      <c r="A2345" s="7">
        <v>0</v>
      </c>
      <c r="B2345" s="1" t="s">
        <v>20</v>
      </c>
      <c r="D2345" s="1" t="s">
        <v>120</v>
      </c>
      <c r="G2345" s="1" t="s">
        <v>25</v>
      </c>
      <c r="I2345" s="1" t="s">
        <v>4332</v>
      </c>
      <c r="K2345" s="1" t="s">
        <v>4322</v>
      </c>
      <c r="L2345" s="1" t="s">
        <v>4322</v>
      </c>
      <c r="N2345" s="1" t="s">
        <v>32</v>
      </c>
      <c r="R2345" s="1" t="s">
        <v>81</v>
      </c>
      <c r="S2345" s="1" t="s">
        <v>4322</v>
      </c>
      <c r="V2345" s="1" t="s">
        <v>39</v>
      </c>
    </row>
    <row r="2346" spans="1:22" x14ac:dyDescent="0.2">
      <c r="A2346" s="7">
        <v>100</v>
      </c>
      <c r="B2346" s="1" t="s">
        <v>20</v>
      </c>
      <c r="D2346" s="1" t="s">
        <v>43</v>
      </c>
      <c r="E2346" s="1" t="s">
        <v>1363</v>
      </c>
      <c r="F2346" s="1" t="s">
        <v>4333</v>
      </c>
      <c r="G2346" s="1" t="s">
        <v>25</v>
      </c>
      <c r="I2346" s="1" t="s">
        <v>4334</v>
      </c>
      <c r="J2346" s="1" t="s">
        <v>28</v>
      </c>
      <c r="K2346" s="1" t="s">
        <v>4322</v>
      </c>
      <c r="L2346" s="1" t="s">
        <v>4322</v>
      </c>
      <c r="M2346" s="1" t="s">
        <v>4335</v>
      </c>
      <c r="N2346" s="1" t="s">
        <v>32</v>
      </c>
      <c r="O2346" s="1" t="s">
        <v>33</v>
      </c>
      <c r="R2346" s="1" t="s">
        <v>193</v>
      </c>
      <c r="S2346" s="1" t="s">
        <v>4322</v>
      </c>
      <c r="T2346" s="1" t="s">
        <v>1368</v>
      </c>
      <c r="U2346" s="1" t="s">
        <v>3322</v>
      </c>
      <c r="V2346" s="1" t="s">
        <v>39</v>
      </c>
    </row>
    <row r="2347" spans="1:22" x14ac:dyDescent="0.2">
      <c r="A2347" s="7">
        <v>4590</v>
      </c>
      <c r="B2347" s="1" t="s">
        <v>20</v>
      </c>
      <c r="D2347" s="1" t="s">
        <v>120</v>
      </c>
      <c r="G2347" s="1" t="s">
        <v>25</v>
      </c>
      <c r="I2347" s="1" t="s">
        <v>4336</v>
      </c>
      <c r="J2347" s="1" t="s">
        <v>28</v>
      </c>
      <c r="K2347" s="1" t="s">
        <v>3312</v>
      </c>
      <c r="L2347" s="1" t="s">
        <v>3312</v>
      </c>
      <c r="M2347" s="1" t="s">
        <v>3389</v>
      </c>
      <c r="N2347" s="1" t="s">
        <v>32</v>
      </c>
      <c r="R2347" s="1" t="s">
        <v>81</v>
      </c>
      <c r="S2347" s="1" t="s">
        <v>3312</v>
      </c>
      <c r="V2347" s="1" t="s">
        <v>39</v>
      </c>
    </row>
    <row r="2348" spans="1:22" x14ac:dyDescent="0.2">
      <c r="A2348" s="7">
        <v>0</v>
      </c>
      <c r="B2348" s="1" t="s">
        <v>20</v>
      </c>
      <c r="D2348" s="1" t="s">
        <v>120</v>
      </c>
      <c r="E2348" s="1" t="s">
        <v>2202</v>
      </c>
      <c r="F2348" s="1" t="s">
        <v>4169</v>
      </c>
      <c r="G2348" s="1" t="s">
        <v>25</v>
      </c>
      <c r="I2348" s="1" t="s">
        <v>4337</v>
      </c>
      <c r="K2348" s="1" t="s">
        <v>4338</v>
      </c>
      <c r="L2348" s="1" t="s">
        <v>4168</v>
      </c>
      <c r="N2348" s="1" t="s">
        <v>32</v>
      </c>
      <c r="O2348" s="1" t="s">
        <v>33</v>
      </c>
      <c r="P2348" s="1" t="s">
        <v>124</v>
      </c>
      <c r="R2348" s="1" t="s">
        <v>81</v>
      </c>
      <c r="S2348" s="1" t="s">
        <v>4338</v>
      </c>
      <c r="T2348" s="1" t="s">
        <v>2205</v>
      </c>
      <c r="U2348" s="1" t="s">
        <v>2206</v>
      </c>
      <c r="V2348" s="1" t="s">
        <v>39</v>
      </c>
    </row>
    <row r="2349" spans="1:22" x14ac:dyDescent="0.2">
      <c r="A2349" s="7">
        <v>100</v>
      </c>
      <c r="B2349" s="1" t="s">
        <v>20</v>
      </c>
      <c r="D2349" s="1" t="s">
        <v>43</v>
      </c>
      <c r="E2349" s="1" t="s">
        <v>1363</v>
      </c>
      <c r="F2349" s="1" t="s">
        <v>4168</v>
      </c>
      <c r="G2349" s="1" t="s">
        <v>25</v>
      </c>
      <c r="I2349" s="1" t="s">
        <v>4339</v>
      </c>
      <c r="J2349" s="1" t="s">
        <v>28</v>
      </c>
      <c r="K2349" s="1" t="s">
        <v>4338</v>
      </c>
      <c r="L2349" s="1" t="s">
        <v>4338</v>
      </c>
      <c r="M2349" s="1" t="s">
        <v>4340</v>
      </c>
      <c r="N2349" s="1" t="s">
        <v>32</v>
      </c>
      <c r="O2349" s="1" t="s">
        <v>33</v>
      </c>
      <c r="R2349" s="1" t="s">
        <v>49</v>
      </c>
      <c r="S2349" s="1" t="s">
        <v>4338</v>
      </c>
      <c r="T2349" s="1" t="s">
        <v>1368</v>
      </c>
      <c r="U2349" s="1" t="s">
        <v>3322</v>
      </c>
      <c r="V2349" s="1" t="s">
        <v>39</v>
      </c>
    </row>
    <row r="2350" spans="1:22" x14ac:dyDescent="0.2">
      <c r="A2350" s="7">
        <v>100</v>
      </c>
      <c r="B2350" s="1" t="s">
        <v>20</v>
      </c>
      <c r="D2350" s="1" t="s">
        <v>43</v>
      </c>
      <c r="E2350" s="1" t="s">
        <v>1363</v>
      </c>
      <c r="F2350" s="1" t="s">
        <v>4168</v>
      </c>
      <c r="G2350" s="1" t="s">
        <v>25</v>
      </c>
      <c r="I2350" s="1" t="s">
        <v>4341</v>
      </c>
      <c r="J2350" s="1" t="s">
        <v>28</v>
      </c>
      <c r="K2350" s="1" t="s">
        <v>4338</v>
      </c>
      <c r="L2350" s="1" t="s">
        <v>4338</v>
      </c>
      <c r="M2350" s="1" t="s">
        <v>4342</v>
      </c>
      <c r="N2350" s="1" t="s">
        <v>32</v>
      </c>
      <c r="O2350" s="1" t="s">
        <v>33</v>
      </c>
      <c r="R2350" s="1" t="s">
        <v>49</v>
      </c>
      <c r="S2350" s="1" t="s">
        <v>4338</v>
      </c>
      <c r="T2350" s="1" t="s">
        <v>1368</v>
      </c>
      <c r="U2350" s="1" t="s">
        <v>3322</v>
      </c>
      <c r="V2350" s="1" t="s">
        <v>39</v>
      </c>
    </row>
    <row r="2351" spans="1:22" x14ac:dyDescent="0.2">
      <c r="A2351" s="7">
        <v>0</v>
      </c>
      <c r="B2351" s="1" t="s">
        <v>20</v>
      </c>
      <c r="D2351" s="1" t="s">
        <v>120</v>
      </c>
      <c r="G2351" s="1" t="s">
        <v>25</v>
      </c>
      <c r="I2351" s="1" t="s">
        <v>4343</v>
      </c>
      <c r="K2351" s="1" t="s">
        <v>4338</v>
      </c>
      <c r="L2351" s="1" t="s">
        <v>4338</v>
      </c>
      <c r="N2351" s="1" t="s">
        <v>32</v>
      </c>
      <c r="R2351" s="1" t="s">
        <v>81</v>
      </c>
      <c r="S2351" s="1" t="s">
        <v>4338</v>
      </c>
      <c r="V2351" s="1" t="s">
        <v>39</v>
      </c>
    </row>
    <row r="2352" spans="1:22" x14ac:dyDescent="0.2">
      <c r="A2352" s="7">
        <v>1</v>
      </c>
      <c r="B2352" s="1" t="s">
        <v>20</v>
      </c>
      <c r="D2352" s="1" t="s">
        <v>1915</v>
      </c>
      <c r="E2352" s="1" t="s">
        <v>2202</v>
      </c>
      <c r="F2352" s="1" t="s">
        <v>4169</v>
      </c>
      <c r="G2352" s="1" t="s">
        <v>25</v>
      </c>
      <c r="I2352" s="1" t="s">
        <v>4344</v>
      </c>
      <c r="J2352" s="1" t="s">
        <v>28</v>
      </c>
      <c r="K2352" s="1" t="s">
        <v>4338</v>
      </c>
      <c r="L2352" s="1" t="s">
        <v>4168</v>
      </c>
      <c r="M2352" s="1" t="s">
        <v>4345</v>
      </c>
      <c r="N2352" s="1" t="s">
        <v>32</v>
      </c>
      <c r="O2352" s="1" t="s">
        <v>33</v>
      </c>
      <c r="P2352" s="1" t="s">
        <v>124</v>
      </c>
      <c r="R2352" s="1" t="s">
        <v>81</v>
      </c>
      <c r="S2352" s="1" t="s">
        <v>4338</v>
      </c>
      <c r="T2352" s="1" t="s">
        <v>2205</v>
      </c>
      <c r="U2352" s="1" t="s">
        <v>2206</v>
      </c>
      <c r="V2352" s="1" t="s">
        <v>39</v>
      </c>
    </row>
    <row r="2353" spans="1:22" x14ac:dyDescent="0.2">
      <c r="A2353" s="7">
        <v>0</v>
      </c>
      <c r="B2353" s="1" t="s">
        <v>20</v>
      </c>
      <c r="D2353" s="1" t="s">
        <v>120</v>
      </c>
      <c r="G2353" s="1" t="s">
        <v>25</v>
      </c>
      <c r="I2353" s="1" t="s">
        <v>4346</v>
      </c>
      <c r="K2353" s="1" t="s">
        <v>4338</v>
      </c>
      <c r="L2353" s="1" t="s">
        <v>4338</v>
      </c>
      <c r="N2353" s="1" t="s">
        <v>32</v>
      </c>
      <c r="R2353" s="1" t="s">
        <v>81</v>
      </c>
      <c r="S2353" s="1" t="s">
        <v>4338</v>
      </c>
      <c r="V2353" s="1" t="s">
        <v>39</v>
      </c>
    </row>
    <row r="2354" spans="1:22" x14ac:dyDescent="0.2">
      <c r="A2354" s="7">
        <v>0</v>
      </c>
      <c r="B2354" s="1" t="s">
        <v>20</v>
      </c>
      <c r="D2354" s="1" t="s">
        <v>120</v>
      </c>
      <c r="G2354" s="1" t="s">
        <v>25</v>
      </c>
      <c r="I2354" s="1" t="s">
        <v>4347</v>
      </c>
      <c r="K2354" s="1" t="s">
        <v>4338</v>
      </c>
      <c r="L2354" s="1" t="s">
        <v>4338</v>
      </c>
      <c r="N2354" s="1" t="s">
        <v>32</v>
      </c>
      <c r="R2354" s="1" t="s">
        <v>81</v>
      </c>
      <c r="S2354" s="1" t="s">
        <v>4338</v>
      </c>
      <c r="V2354" s="1" t="s">
        <v>39</v>
      </c>
    </row>
    <row r="2355" spans="1:22" x14ac:dyDescent="0.2">
      <c r="A2355" s="7">
        <v>0</v>
      </c>
      <c r="B2355" s="1" t="s">
        <v>20</v>
      </c>
      <c r="D2355" s="1" t="s">
        <v>120</v>
      </c>
      <c r="G2355" s="1" t="s">
        <v>25</v>
      </c>
      <c r="I2355" s="1" t="s">
        <v>4348</v>
      </c>
      <c r="K2355" s="1" t="s">
        <v>4338</v>
      </c>
      <c r="L2355" s="1" t="s">
        <v>4338</v>
      </c>
      <c r="N2355" s="1" t="s">
        <v>32</v>
      </c>
      <c r="R2355" s="1" t="s">
        <v>81</v>
      </c>
      <c r="S2355" s="1" t="s">
        <v>4338</v>
      </c>
      <c r="V2355" s="1" t="s">
        <v>39</v>
      </c>
    </row>
    <row r="2356" spans="1:22" x14ac:dyDescent="0.2">
      <c r="A2356" s="7">
        <v>100</v>
      </c>
      <c r="B2356" s="1" t="s">
        <v>20</v>
      </c>
      <c r="D2356" s="1" t="s">
        <v>43</v>
      </c>
      <c r="E2356" s="1" t="s">
        <v>1363</v>
      </c>
      <c r="F2356" s="1" t="s">
        <v>4168</v>
      </c>
      <c r="G2356" s="1" t="s">
        <v>25</v>
      </c>
      <c r="I2356" s="1" t="s">
        <v>4349</v>
      </c>
      <c r="J2356" s="1" t="s">
        <v>28</v>
      </c>
      <c r="K2356" s="1" t="s">
        <v>4338</v>
      </c>
      <c r="L2356" s="1" t="s">
        <v>4338</v>
      </c>
      <c r="M2356" s="1" t="s">
        <v>4350</v>
      </c>
      <c r="N2356" s="1" t="s">
        <v>32</v>
      </c>
      <c r="O2356" s="1" t="s">
        <v>33</v>
      </c>
      <c r="R2356" s="1" t="s">
        <v>193</v>
      </c>
      <c r="S2356" s="1" t="s">
        <v>4338</v>
      </c>
      <c r="T2356" s="1" t="s">
        <v>1368</v>
      </c>
      <c r="U2356" s="1" t="s">
        <v>3322</v>
      </c>
      <c r="V2356" s="1" t="s">
        <v>39</v>
      </c>
    </row>
    <row r="2357" spans="1:22" x14ac:dyDescent="0.2">
      <c r="A2357" s="7">
        <v>100</v>
      </c>
      <c r="B2357" s="1" t="s">
        <v>20</v>
      </c>
      <c r="D2357" s="1" t="s">
        <v>43</v>
      </c>
      <c r="E2357" s="1" t="s">
        <v>1363</v>
      </c>
      <c r="F2357" s="1" t="s">
        <v>4168</v>
      </c>
      <c r="G2357" s="1" t="s">
        <v>25</v>
      </c>
      <c r="I2357" s="1" t="s">
        <v>4351</v>
      </c>
      <c r="J2357" s="1" t="s">
        <v>28</v>
      </c>
      <c r="K2357" s="1" t="s">
        <v>4338</v>
      </c>
      <c r="L2357" s="1" t="s">
        <v>4338</v>
      </c>
      <c r="M2357" s="1" t="s">
        <v>4352</v>
      </c>
      <c r="N2357" s="1" t="s">
        <v>32</v>
      </c>
      <c r="O2357" s="1" t="s">
        <v>33</v>
      </c>
      <c r="R2357" s="1" t="s">
        <v>49</v>
      </c>
      <c r="S2357" s="1" t="s">
        <v>4338</v>
      </c>
      <c r="T2357" s="1" t="s">
        <v>1368</v>
      </c>
      <c r="U2357" s="1" t="s">
        <v>3322</v>
      </c>
      <c r="V2357" s="1" t="s">
        <v>39</v>
      </c>
    </row>
    <row r="2358" spans="1:22" x14ac:dyDescent="0.2">
      <c r="A2358" s="7">
        <v>0</v>
      </c>
      <c r="B2358" s="1" t="s">
        <v>20</v>
      </c>
      <c r="D2358" s="1" t="s">
        <v>120</v>
      </c>
      <c r="G2358" s="1" t="s">
        <v>140</v>
      </c>
      <c r="I2358" s="1" t="s">
        <v>4353</v>
      </c>
      <c r="K2358" s="1" t="s">
        <v>4354</v>
      </c>
      <c r="L2358" s="1" t="s">
        <v>4354</v>
      </c>
      <c r="N2358" s="1" t="s">
        <v>32</v>
      </c>
      <c r="R2358" s="1" t="s">
        <v>81</v>
      </c>
      <c r="S2358" s="1" t="s">
        <v>4354</v>
      </c>
      <c r="V2358" s="1" t="s">
        <v>39</v>
      </c>
    </row>
    <row r="2359" spans="1:22" x14ac:dyDescent="0.2">
      <c r="A2359" s="7">
        <v>100</v>
      </c>
      <c r="B2359" s="1" t="s">
        <v>20</v>
      </c>
      <c r="D2359" s="1" t="s">
        <v>43</v>
      </c>
      <c r="E2359" s="1" t="s">
        <v>1363</v>
      </c>
      <c r="F2359" s="1" t="s">
        <v>4233</v>
      </c>
      <c r="G2359" s="1" t="s">
        <v>25</v>
      </c>
      <c r="I2359" s="1" t="s">
        <v>4355</v>
      </c>
      <c r="J2359" s="1" t="s">
        <v>28</v>
      </c>
      <c r="K2359" s="1" t="s">
        <v>4354</v>
      </c>
      <c r="L2359" s="1" t="s">
        <v>4354</v>
      </c>
      <c r="M2359" s="1" t="s">
        <v>4356</v>
      </c>
      <c r="N2359" s="1" t="s">
        <v>32</v>
      </c>
      <c r="O2359" s="1" t="s">
        <v>33</v>
      </c>
      <c r="R2359" s="1" t="s">
        <v>81</v>
      </c>
      <c r="S2359" s="1" t="s">
        <v>4354</v>
      </c>
      <c r="T2359" s="1" t="s">
        <v>1368</v>
      </c>
      <c r="U2359" s="1" t="s">
        <v>3322</v>
      </c>
      <c r="V2359" s="1" t="s">
        <v>39</v>
      </c>
    </row>
    <row r="2360" spans="1:22" x14ac:dyDescent="0.2">
      <c r="A2360" s="7">
        <v>14.61</v>
      </c>
      <c r="B2360" s="1" t="s">
        <v>20</v>
      </c>
      <c r="D2360" s="1" t="s">
        <v>3537</v>
      </c>
      <c r="E2360" s="1" t="s">
        <v>1363</v>
      </c>
      <c r="F2360" s="1" t="s">
        <v>4357</v>
      </c>
      <c r="G2360" s="1" t="s">
        <v>25</v>
      </c>
      <c r="I2360" s="1" t="s">
        <v>4358</v>
      </c>
      <c r="J2360" s="1" t="s">
        <v>28</v>
      </c>
      <c r="K2360" s="1" t="s">
        <v>4359</v>
      </c>
      <c r="L2360" s="1" t="s">
        <v>4359</v>
      </c>
      <c r="M2360" s="1" t="s">
        <v>4360</v>
      </c>
      <c r="N2360" s="1" t="s">
        <v>46</v>
      </c>
      <c r="O2360" s="1" t="s">
        <v>33</v>
      </c>
      <c r="R2360" s="1" t="s">
        <v>193</v>
      </c>
      <c r="S2360" s="1" t="s">
        <v>4359</v>
      </c>
      <c r="T2360" s="1" t="s">
        <v>1368</v>
      </c>
      <c r="U2360" s="1" t="s">
        <v>3322</v>
      </c>
      <c r="V2360" s="1" t="s">
        <v>39</v>
      </c>
    </row>
    <row r="2361" spans="1:22" x14ac:dyDescent="0.2">
      <c r="A2361" s="7">
        <v>6.09</v>
      </c>
      <c r="B2361" s="1" t="s">
        <v>20</v>
      </c>
      <c r="D2361" s="1" t="s">
        <v>4361</v>
      </c>
      <c r="E2361" s="1" t="s">
        <v>1363</v>
      </c>
      <c r="F2361" s="1" t="s">
        <v>4357</v>
      </c>
      <c r="G2361" s="1" t="s">
        <v>25</v>
      </c>
      <c r="I2361" s="1" t="s">
        <v>4362</v>
      </c>
      <c r="J2361" s="1" t="s">
        <v>28</v>
      </c>
      <c r="K2361" s="1" t="s">
        <v>4359</v>
      </c>
      <c r="L2361" s="1" t="s">
        <v>4359</v>
      </c>
      <c r="M2361" s="1" t="s">
        <v>4363</v>
      </c>
      <c r="N2361" s="1" t="s">
        <v>46</v>
      </c>
      <c r="O2361" s="1" t="s">
        <v>33</v>
      </c>
      <c r="R2361" s="1" t="s">
        <v>193</v>
      </c>
      <c r="S2361" s="1" t="s">
        <v>4359</v>
      </c>
      <c r="T2361" s="1" t="s">
        <v>1368</v>
      </c>
      <c r="U2361" s="1" t="s">
        <v>3322</v>
      </c>
      <c r="V2361" s="1" t="s">
        <v>39</v>
      </c>
    </row>
    <row r="2362" spans="1:22" x14ac:dyDescent="0.2">
      <c r="A2362" s="7">
        <v>60.88</v>
      </c>
      <c r="B2362" s="1" t="s">
        <v>20</v>
      </c>
      <c r="D2362" s="1" t="s">
        <v>4364</v>
      </c>
      <c r="E2362" s="1" t="s">
        <v>1363</v>
      </c>
      <c r="F2362" s="1" t="s">
        <v>4357</v>
      </c>
      <c r="G2362" s="1" t="s">
        <v>25</v>
      </c>
      <c r="I2362" s="1" t="s">
        <v>4365</v>
      </c>
      <c r="J2362" s="1" t="s">
        <v>28</v>
      </c>
      <c r="K2362" s="1" t="s">
        <v>4359</v>
      </c>
      <c r="L2362" s="1" t="s">
        <v>4359</v>
      </c>
      <c r="M2362" s="1" t="s">
        <v>4366</v>
      </c>
      <c r="N2362" s="1" t="s">
        <v>46</v>
      </c>
      <c r="O2362" s="1" t="s">
        <v>33</v>
      </c>
      <c r="R2362" s="1" t="s">
        <v>193</v>
      </c>
      <c r="S2362" s="1" t="s">
        <v>4359</v>
      </c>
      <c r="T2362" s="1" t="s">
        <v>1368</v>
      </c>
      <c r="U2362" s="1" t="s">
        <v>3322</v>
      </c>
      <c r="V2362" s="1" t="s">
        <v>39</v>
      </c>
    </row>
    <row r="2363" spans="1:22" x14ac:dyDescent="0.2">
      <c r="A2363" s="7">
        <v>17.68</v>
      </c>
      <c r="B2363" s="1" t="s">
        <v>20</v>
      </c>
      <c r="D2363" s="1" t="s">
        <v>4367</v>
      </c>
      <c r="E2363" s="1" t="s">
        <v>1363</v>
      </c>
      <c r="F2363" s="1" t="s">
        <v>4357</v>
      </c>
      <c r="G2363" s="1" t="s">
        <v>25</v>
      </c>
      <c r="I2363" s="1" t="s">
        <v>4368</v>
      </c>
      <c r="J2363" s="1" t="s">
        <v>28</v>
      </c>
      <c r="K2363" s="1" t="s">
        <v>4359</v>
      </c>
      <c r="L2363" s="1" t="s">
        <v>4359</v>
      </c>
      <c r="M2363" s="1" t="s">
        <v>4369</v>
      </c>
      <c r="N2363" s="1" t="s">
        <v>46</v>
      </c>
      <c r="O2363" s="1" t="s">
        <v>33</v>
      </c>
      <c r="R2363" s="1" t="s">
        <v>193</v>
      </c>
      <c r="S2363" s="1" t="s">
        <v>4359</v>
      </c>
      <c r="T2363" s="1" t="s">
        <v>1368</v>
      </c>
      <c r="U2363" s="1" t="s">
        <v>3322</v>
      </c>
      <c r="V2363" s="1" t="s">
        <v>39</v>
      </c>
    </row>
    <row r="2364" spans="1:22" x14ac:dyDescent="0.2">
      <c r="A2364" s="7">
        <v>1066.0899999999999</v>
      </c>
      <c r="B2364" s="1" t="s">
        <v>20</v>
      </c>
      <c r="D2364" s="1" t="s">
        <v>4370</v>
      </c>
      <c r="E2364" s="1" t="s">
        <v>1363</v>
      </c>
      <c r="F2364" s="1" t="s">
        <v>4357</v>
      </c>
      <c r="G2364" s="1" t="s">
        <v>25</v>
      </c>
      <c r="I2364" s="1" t="s">
        <v>4371</v>
      </c>
      <c r="J2364" s="1" t="s">
        <v>28</v>
      </c>
      <c r="K2364" s="1" t="s">
        <v>4359</v>
      </c>
      <c r="L2364" s="1" t="s">
        <v>4359</v>
      </c>
      <c r="M2364" s="1" t="s">
        <v>4372</v>
      </c>
      <c r="N2364" s="1" t="s">
        <v>46</v>
      </c>
      <c r="O2364" s="1" t="s">
        <v>33</v>
      </c>
      <c r="R2364" s="1" t="s">
        <v>193</v>
      </c>
      <c r="S2364" s="1" t="s">
        <v>4359</v>
      </c>
      <c r="T2364" s="1" t="s">
        <v>1368</v>
      </c>
      <c r="U2364" s="1" t="s">
        <v>3322</v>
      </c>
      <c r="V2364" s="1" t="s">
        <v>39</v>
      </c>
    </row>
    <row r="2365" spans="1:22" x14ac:dyDescent="0.2">
      <c r="A2365" s="7">
        <v>1246.72</v>
      </c>
      <c r="B2365" s="1" t="s">
        <v>20</v>
      </c>
      <c r="D2365" s="1" t="s">
        <v>4373</v>
      </c>
      <c r="E2365" s="1" t="s">
        <v>1363</v>
      </c>
      <c r="F2365" s="1" t="s">
        <v>4357</v>
      </c>
      <c r="G2365" s="1" t="s">
        <v>25</v>
      </c>
      <c r="I2365" s="1" t="s">
        <v>4374</v>
      </c>
      <c r="J2365" s="1" t="s">
        <v>28</v>
      </c>
      <c r="K2365" s="1" t="s">
        <v>4359</v>
      </c>
      <c r="L2365" s="1" t="s">
        <v>4359</v>
      </c>
      <c r="M2365" s="1" t="s">
        <v>4375</v>
      </c>
      <c r="N2365" s="1" t="s">
        <v>46</v>
      </c>
      <c r="O2365" s="1" t="s">
        <v>33</v>
      </c>
      <c r="R2365" s="1" t="s">
        <v>193</v>
      </c>
      <c r="S2365" s="1" t="s">
        <v>4359</v>
      </c>
      <c r="T2365" s="1" t="s">
        <v>1368</v>
      </c>
      <c r="U2365" s="1" t="s">
        <v>3322</v>
      </c>
      <c r="V2365" s="1" t="s">
        <v>39</v>
      </c>
    </row>
    <row r="2366" spans="1:22" x14ac:dyDescent="0.2">
      <c r="A2366" s="7">
        <v>1259.1099999999999</v>
      </c>
      <c r="B2366" s="1" t="s">
        <v>20</v>
      </c>
      <c r="D2366" s="1" t="s">
        <v>4376</v>
      </c>
      <c r="E2366" s="1" t="s">
        <v>1363</v>
      </c>
      <c r="F2366" s="1" t="s">
        <v>4357</v>
      </c>
      <c r="G2366" s="1" t="s">
        <v>25</v>
      </c>
      <c r="I2366" s="1" t="s">
        <v>4377</v>
      </c>
      <c r="J2366" s="1" t="s">
        <v>28</v>
      </c>
      <c r="K2366" s="1" t="s">
        <v>4359</v>
      </c>
      <c r="L2366" s="1" t="s">
        <v>4359</v>
      </c>
      <c r="M2366" s="1" t="s">
        <v>4378</v>
      </c>
      <c r="N2366" s="1" t="s">
        <v>46</v>
      </c>
      <c r="O2366" s="1" t="s">
        <v>33</v>
      </c>
      <c r="R2366" s="1" t="s">
        <v>193</v>
      </c>
      <c r="S2366" s="1" t="s">
        <v>4359</v>
      </c>
      <c r="T2366" s="1" t="s">
        <v>1368</v>
      </c>
      <c r="U2366" s="1" t="s">
        <v>3322</v>
      </c>
      <c r="V2366" s="1" t="s">
        <v>39</v>
      </c>
    </row>
    <row r="2367" spans="1:22" x14ac:dyDescent="0.2">
      <c r="A2367" s="7">
        <v>12</v>
      </c>
      <c r="B2367" s="1" t="s">
        <v>20</v>
      </c>
      <c r="D2367" s="1" t="s">
        <v>2193</v>
      </c>
      <c r="E2367" s="1" t="s">
        <v>1363</v>
      </c>
      <c r="F2367" s="1" t="s">
        <v>4357</v>
      </c>
      <c r="G2367" s="1" t="s">
        <v>25</v>
      </c>
      <c r="I2367" s="1" t="s">
        <v>4379</v>
      </c>
      <c r="J2367" s="1" t="s">
        <v>28</v>
      </c>
      <c r="K2367" s="1" t="s">
        <v>4359</v>
      </c>
      <c r="L2367" s="1" t="s">
        <v>4359</v>
      </c>
      <c r="M2367" s="1" t="s">
        <v>4380</v>
      </c>
      <c r="N2367" s="1" t="s">
        <v>46</v>
      </c>
      <c r="O2367" s="1" t="s">
        <v>33</v>
      </c>
      <c r="R2367" s="1" t="s">
        <v>193</v>
      </c>
      <c r="S2367" s="1" t="s">
        <v>4359</v>
      </c>
      <c r="T2367" s="1" t="s">
        <v>1368</v>
      </c>
      <c r="U2367" s="1" t="s">
        <v>3322</v>
      </c>
      <c r="V2367" s="1" t="s">
        <v>39</v>
      </c>
    </row>
    <row r="2368" spans="1:22" x14ac:dyDescent="0.2">
      <c r="A2368" s="7">
        <v>1367.5</v>
      </c>
      <c r="B2368" s="1" t="s">
        <v>20</v>
      </c>
      <c r="D2368" s="1" t="s">
        <v>4381</v>
      </c>
      <c r="E2368" s="1" t="s">
        <v>1363</v>
      </c>
      <c r="F2368" s="1" t="s">
        <v>4357</v>
      </c>
      <c r="G2368" s="1" t="s">
        <v>25</v>
      </c>
      <c r="I2368" s="1" t="s">
        <v>4382</v>
      </c>
      <c r="J2368" s="1" t="s">
        <v>28</v>
      </c>
      <c r="K2368" s="1" t="s">
        <v>4359</v>
      </c>
      <c r="L2368" s="1" t="s">
        <v>4359</v>
      </c>
      <c r="M2368" s="1" t="s">
        <v>4383</v>
      </c>
      <c r="N2368" s="1" t="s">
        <v>46</v>
      </c>
      <c r="O2368" s="1" t="s">
        <v>33</v>
      </c>
      <c r="R2368" s="1" t="s">
        <v>193</v>
      </c>
      <c r="S2368" s="1" t="s">
        <v>4359</v>
      </c>
      <c r="T2368" s="1" t="s">
        <v>1368</v>
      </c>
      <c r="U2368" s="1" t="s">
        <v>3322</v>
      </c>
      <c r="V2368" s="1" t="s">
        <v>39</v>
      </c>
    </row>
    <row r="2369" spans="1:22" x14ac:dyDescent="0.2">
      <c r="A2369" s="7">
        <v>219.15</v>
      </c>
      <c r="B2369" s="1" t="s">
        <v>20</v>
      </c>
      <c r="D2369" s="1" t="s">
        <v>4384</v>
      </c>
      <c r="E2369" s="1" t="s">
        <v>1363</v>
      </c>
      <c r="F2369" s="1" t="s">
        <v>4357</v>
      </c>
      <c r="G2369" s="1" t="s">
        <v>25</v>
      </c>
      <c r="I2369" s="1" t="s">
        <v>4385</v>
      </c>
      <c r="J2369" s="1" t="s">
        <v>28</v>
      </c>
      <c r="K2369" s="1" t="s">
        <v>4359</v>
      </c>
      <c r="L2369" s="1" t="s">
        <v>4359</v>
      </c>
      <c r="M2369" s="1" t="s">
        <v>4386</v>
      </c>
      <c r="N2369" s="1" t="s">
        <v>46</v>
      </c>
      <c r="O2369" s="1" t="s">
        <v>156</v>
      </c>
      <c r="R2369" s="1" t="s">
        <v>193</v>
      </c>
      <c r="S2369" s="1" t="s">
        <v>4359</v>
      </c>
      <c r="T2369" s="1" t="s">
        <v>1368</v>
      </c>
      <c r="U2369" s="1" t="s">
        <v>3322</v>
      </c>
      <c r="V2369" s="1" t="s">
        <v>39</v>
      </c>
    </row>
    <row r="2370" spans="1:22" x14ac:dyDescent="0.2">
      <c r="A2370" s="7">
        <v>219.15</v>
      </c>
      <c r="B2370" s="1" t="s">
        <v>20</v>
      </c>
      <c r="D2370" s="1" t="s">
        <v>4384</v>
      </c>
      <c r="E2370" s="1" t="s">
        <v>1363</v>
      </c>
      <c r="F2370" s="1" t="s">
        <v>4357</v>
      </c>
      <c r="G2370" s="1" t="s">
        <v>25</v>
      </c>
      <c r="I2370" s="1" t="s">
        <v>4387</v>
      </c>
      <c r="J2370" s="1" t="s">
        <v>28</v>
      </c>
      <c r="K2370" s="1" t="s">
        <v>4359</v>
      </c>
      <c r="L2370" s="1" t="s">
        <v>4359</v>
      </c>
      <c r="M2370" s="1" t="s">
        <v>4388</v>
      </c>
      <c r="N2370" s="1" t="s">
        <v>46</v>
      </c>
      <c r="O2370" s="1" t="s">
        <v>156</v>
      </c>
      <c r="R2370" s="1" t="s">
        <v>193</v>
      </c>
      <c r="S2370" s="1" t="s">
        <v>4359</v>
      </c>
      <c r="T2370" s="1" t="s">
        <v>1368</v>
      </c>
      <c r="U2370" s="1" t="s">
        <v>3322</v>
      </c>
      <c r="V2370" s="1" t="s">
        <v>39</v>
      </c>
    </row>
    <row r="2371" spans="1:22" x14ac:dyDescent="0.2">
      <c r="A2371" s="7">
        <v>487</v>
      </c>
      <c r="B2371" s="1" t="s">
        <v>20</v>
      </c>
      <c r="D2371" s="1" t="s">
        <v>4389</v>
      </c>
      <c r="E2371" s="1" t="s">
        <v>1363</v>
      </c>
      <c r="F2371" s="1" t="s">
        <v>4357</v>
      </c>
      <c r="G2371" s="1" t="s">
        <v>25</v>
      </c>
      <c r="I2371" s="1" t="s">
        <v>4390</v>
      </c>
      <c r="J2371" s="1" t="s">
        <v>28</v>
      </c>
      <c r="K2371" s="1" t="s">
        <v>4359</v>
      </c>
      <c r="L2371" s="1" t="s">
        <v>4359</v>
      </c>
      <c r="M2371" s="1" t="s">
        <v>4391</v>
      </c>
      <c r="N2371" s="1" t="s">
        <v>46</v>
      </c>
      <c r="O2371" s="1" t="s">
        <v>156</v>
      </c>
      <c r="R2371" s="1" t="s">
        <v>193</v>
      </c>
      <c r="S2371" s="1" t="s">
        <v>4359</v>
      </c>
      <c r="T2371" s="1" t="s">
        <v>1368</v>
      </c>
      <c r="U2371" s="1" t="s">
        <v>3322</v>
      </c>
      <c r="V2371" s="1" t="s">
        <v>39</v>
      </c>
    </row>
    <row r="2372" spans="1:22" x14ac:dyDescent="0.2">
      <c r="A2372" s="7">
        <v>6.09</v>
      </c>
      <c r="B2372" s="1" t="s">
        <v>20</v>
      </c>
      <c r="D2372" s="1" t="s">
        <v>4361</v>
      </c>
      <c r="E2372" s="1" t="s">
        <v>1363</v>
      </c>
      <c r="F2372" s="1" t="s">
        <v>4392</v>
      </c>
      <c r="G2372" s="1" t="s">
        <v>25</v>
      </c>
      <c r="I2372" s="1" t="s">
        <v>4393</v>
      </c>
      <c r="J2372" s="1" t="s">
        <v>28</v>
      </c>
      <c r="K2372" s="1" t="s">
        <v>4394</v>
      </c>
      <c r="L2372" s="1" t="s">
        <v>4394</v>
      </c>
      <c r="M2372" s="1" t="s">
        <v>4395</v>
      </c>
      <c r="N2372" s="1" t="s">
        <v>46</v>
      </c>
      <c r="O2372" s="1" t="s">
        <v>33</v>
      </c>
      <c r="R2372" s="1" t="s">
        <v>193</v>
      </c>
      <c r="S2372" s="1" t="s">
        <v>4394</v>
      </c>
      <c r="T2372" s="1" t="s">
        <v>1368</v>
      </c>
      <c r="U2372" s="1" t="s">
        <v>3322</v>
      </c>
      <c r="V2372" s="1" t="s">
        <v>39</v>
      </c>
    </row>
    <row r="2373" spans="1:22" x14ac:dyDescent="0.2">
      <c r="A2373" s="7">
        <v>7.32</v>
      </c>
      <c r="B2373" s="1" t="s">
        <v>20</v>
      </c>
      <c r="D2373" s="1" t="s">
        <v>4396</v>
      </c>
      <c r="E2373" s="1" t="s">
        <v>1363</v>
      </c>
      <c r="F2373" s="1" t="s">
        <v>4392</v>
      </c>
      <c r="G2373" s="1" t="s">
        <v>25</v>
      </c>
      <c r="I2373" s="1" t="s">
        <v>4397</v>
      </c>
      <c r="J2373" s="1" t="s">
        <v>28</v>
      </c>
      <c r="K2373" s="1" t="s">
        <v>4394</v>
      </c>
      <c r="L2373" s="1" t="s">
        <v>4394</v>
      </c>
      <c r="M2373" s="1" t="s">
        <v>4398</v>
      </c>
      <c r="N2373" s="1" t="s">
        <v>46</v>
      </c>
      <c r="O2373" s="1" t="s">
        <v>33</v>
      </c>
      <c r="R2373" s="1" t="s">
        <v>193</v>
      </c>
      <c r="S2373" s="1" t="s">
        <v>4394</v>
      </c>
      <c r="T2373" s="1" t="s">
        <v>1368</v>
      </c>
      <c r="U2373" s="1" t="s">
        <v>3322</v>
      </c>
      <c r="V2373" s="1" t="s">
        <v>39</v>
      </c>
    </row>
    <row r="2374" spans="1:22" x14ac:dyDescent="0.2">
      <c r="A2374" s="7">
        <v>4383</v>
      </c>
      <c r="B2374" s="1" t="s">
        <v>20</v>
      </c>
      <c r="D2374" s="1" t="s">
        <v>3306</v>
      </c>
      <c r="E2374" s="1" t="s">
        <v>1363</v>
      </c>
      <c r="F2374" s="1" t="s">
        <v>4392</v>
      </c>
      <c r="G2374" s="1" t="s">
        <v>25</v>
      </c>
      <c r="I2374" s="1" t="s">
        <v>4399</v>
      </c>
      <c r="J2374" s="1" t="s">
        <v>28</v>
      </c>
      <c r="K2374" s="1" t="s">
        <v>4394</v>
      </c>
      <c r="L2374" s="1" t="s">
        <v>4394</v>
      </c>
      <c r="M2374" s="1" t="s">
        <v>4400</v>
      </c>
      <c r="N2374" s="1" t="s">
        <v>46</v>
      </c>
      <c r="O2374" s="1" t="s">
        <v>33</v>
      </c>
      <c r="R2374" s="1" t="s">
        <v>193</v>
      </c>
      <c r="S2374" s="1" t="s">
        <v>4394</v>
      </c>
      <c r="T2374" s="1" t="s">
        <v>1368</v>
      </c>
      <c r="U2374" s="1" t="s">
        <v>3322</v>
      </c>
      <c r="V2374" s="1" t="s">
        <v>39</v>
      </c>
    </row>
    <row r="2375" spans="1:22" x14ac:dyDescent="0.2">
      <c r="A2375" s="7">
        <v>24.35</v>
      </c>
      <c r="B2375" s="1" t="s">
        <v>20</v>
      </c>
      <c r="D2375" s="1" t="s">
        <v>4401</v>
      </c>
      <c r="E2375" s="1" t="s">
        <v>1363</v>
      </c>
      <c r="F2375" s="1" t="s">
        <v>4392</v>
      </c>
      <c r="G2375" s="1" t="s">
        <v>25</v>
      </c>
      <c r="I2375" s="1" t="s">
        <v>4402</v>
      </c>
      <c r="J2375" s="1" t="s">
        <v>28</v>
      </c>
      <c r="K2375" s="1" t="s">
        <v>4394</v>
      </c>
      <c r="L2375" s="1" t="s">
        <v>4394</v>
      </c>
      <c r="M2375" s="1" t="s">
        <v>4403</v>
      </c>
      <c r="N2375" s="1" t="s">
        <v>46</v>
      </c>
      <c r="O2375" s="1" t="s">
        <v>33</v>
      </c>
      <c r="R2375" s="1" t="s">
        <v>193</v>
      </c>
      <c r="S2375" s="1" t="s">
        <v>4394</v>
      </c>
      <c r="T2375" s="1" t="s">
        <v>1368</v>
      </c>
      <c r="U2375" s="1" t="s">
        <v>3322</v>
      </c>
      <c r="V2375" s="1" t="s">
        <v>39</v>
      </c>
    </row>
    <row r="2376" spans="1:22" x14ac:dyDescent="0.2">
      <c r="A2376" s="7">
        <v>1448.83</v>
      </c>
      <c r="B2376" s="1" t="s">
        <v>20</v>
      </c>
      <c r="D2376" s="1" t="s">
        <v>4404</v>
      </c>
      <c r="E2376" s="1" t="s">
        <v>1363</v>
      </c>
      <c r="F2376" s="1" t="s">
        <v>4392</v>
      </c>
      <c r="G2376" s="1" t="s">
        <v>25</v>
      </c>
      <c r="I2376" s="1" t="s">
        <v>4405</v>
      </c>
      <c r="J2376" s="1" t="s">
        <v>28</v>
      </c>
      <c r="K2376" s="1" t="s">
        <v>4394</v>
      </c>
      <c r="L2376" s="1" t="s">
        <v>4394</v>
      </c>
      <c r="M2376" s="1" t="s">
        <v>4406</v>
      </c>
      <c r="N2376" s="1" t="s">
        <v>46</v>
      </c>
      <c r="O2376" s="1" t="s">
        <v>33</v>
      </c>
      <c r="R2376" s="1" t="s">
        <v>193</v>
      </c>
      <c r="S2376" s="1" t="s">
        <v>4394</v>
      </c>
      <c r="T2376" s="1" t="s">
        <v>1368</v>
      </c>
      <c r="U2376" s="1" t="s">
        <v>3322</v>
      </c>
      <c r="V2376" s="1" t="s">
        <v>39</v>
      </c>
    </row>
    <row r="2377" spans="1:22" x14ac:dyDescent="0.2">
      <c r="A2377" s="7">
        <v>14.61</v>
      </c>
      <c r="B2377" s="1" t="s">
        <v>20</v>
      </c>
      <c r="D2377" s="1" t="s">
        <v>3537</v>
      </c>
      <c r="E2377" s="1" t="s">
        <v>1363</v>
      </c>
      <c r="F2377" s="1" t="s">
        <v>4392</v>
      </c>
      <c r="G2377" s="1" t="s">
        <v>25</v>
      </c>
      <c r="I2377" s="1" t="s">
        <v>4407</v>
      </c>
      <c r="J2377" s="1" t="s">
        <v>28</v>
      </c>
      <c r="K2377" s="1" t="s">
        <v>4394</v>
      </c>
      <c r="L2377" s="1" t="s">
        <v>4394</v>
      </c>
      <c r="M2377" s="1" t="s">
        <v>4408</v>
      </c>
      <c r="N2377" s="1" t="s">
        <v>46</v>
      </c>
      <c r="O2377" s="1" t="s">
        <v>33</v>
      </c>
      <c r="R2377" s="1" t="s">
        <v>193</v>
      </c>
      <c r="S2377" s="1" t="s">
        <v>4394</v>
      </c>
      <c r="T2377" s="1" t="s">
        <v>1368</v>
      </c>
      <c r="U2377" s="1" t="s">
        <v>3322</v>
      </c>
      <c r="V2377" s="1" t="s">
        <v>39</v>
      </c>
    </row>
    <row r="2378" spans="1:22" x14ac:dyDescent="0.2">
      <c r="A2378" s="7">
        <v>1275.94</v>
      </c>
      <c r="B2378" s="1" t="s">
        <v>20</v>
      </c>
      <c r="D2378" s="1" t="s">
        <v>4409</v>
      </c>
      <c r="E2378" s="1" t="s">
        <v>1363</v>
      </c>
      <c r="F2378" s="1" t="s">
        <v>4392</v>
      </c>
      <c r="G2378" s="1" t="s">
        <v>25</v>
      </c>
      <c r="I2378" s="1" t="s">
        <v>4410</v>
      </c>
      <c r="J2378" s="1" t="s">
        <v>28</v>
      </c>
      <c r="K2378" s="1" t="s">
        <v>4394</v>
      </c>
      <c r="L2378" s="1" t="s">
        <v>4394</v>
      </c>
      <c r="M2378" s="1" t="s">
        <v>4411</v>
      </c>
      <c r="N2378" s="1" t="s">
        <v>46</v>
      </c>
      <c r="O2378" s="1" t="s">
        <v>33</v>
      </c>
      <c r="R2378" s="1" t="s">
        <v>193</v>
      </c>
      <c r="S2378" s="1" t="s">
        <v>4394</v>
      </c>
      <c r="T2378" s="1" t="s">
        <v>1368</v>
      </c>
      <c r="U2378" s="1" t="s">
        <v>3322</v>
      </c>
      <c r="V2378" s="1" t="s">
        <v>39</v>
      </c>
    </row>
    <row r="2379" spans="1:22" x14ac:dyDescent="0.2">
      <c r="A2379" s="7">
        <v>1290.55</v>
      </c>
      <c r="B2379" s="1" t="s">
        <v>20</v>
      </c>
      <c r="D2379" s="1" t="s">
        <v>4412</v>
      </c>
      <c r="E2379" s="1" t="s">
        <v>1363</v>
      </c>
      <c r="F2379" s="1" t="s">
        <v>4392</v>
      </c>
      <c r="G2379" s="1" t="s">
        <v>25</v>
      </c>
      <c r="I2379" s="1" t="s">
        <v>4413</v>
      </c>
      <c r="J2379" s="1" t="s">
        <v>28</v>
      </c>
      <c r="K2379" s="1" t="s">
        <v>4394</v>
      </c>
      <c r="L2379" s="1" t="s">
        <v>4394</v>
      </c>
      <c r="M2379" s="1" t="s">
        <v>4414</v>
      </c>
      <c r="N2379" s="1" t="s">
        <v>46</v>
      </c>
      <c r="O2379" s="1" t="s">
        <v>33</v>
      </c>
      <c r="R2379" s="1" t="s">
        <v>193</v>
      </c>
      <c r="S2379" s="1" t="s">
        <v>4394</v>
      </c>
      <c r="T2379" s="1" t="s">
        <v>1368</v>
      </c>
      <c r="U2379" s="1" t="s">
        <v>3322</v>
      </c>
      <c r="V2379" s="1" t="s">
        <v>39</v>
      </c>
    </row>
    <row r="2380" spans="1:22" x14ac:dyDescent="0.2">
      <c r="A2380" s="7">
        <v>1</v>
      </c>
      <c r="B2380" s="1" t="s">
        <v>20</v>
      </c>
      <c r="D2380" s="1" t="s">
        <v>120</v>
      </c>
      <c r="G2380" s="1" t="s">
        <v>140</v>
      </c>
      <c r="I2380" s="1" t="s">
        <v>4415</v>
      </c>
      <c r="J2380" s="1" t="s">
        <v>28</v>
      </c>
      <c r="K2380" s="1" t="s">
        <v>4394</v>
      </c>
      <c r="L2380" s="1" t="s">
        <v>4392</v>
      </c>
      <c r="M2380" s="1" t="s">
        <v>4416</v>
      </c>
      <c r="N2380" s="1" t="s">
        <v>32</v>
      </c>
      <c r="O2380" s="1" t="s">
        <v>143</v>
      </c>
      <c r="P2380" s="1" t="s">
        <v>124</v>
      </c>
      <c r="R2380" s="1" t="s">
        <v>81</v>
      </c>
      <c r="S2380" s="1" t="s">
        <v>4394</v>
      </c>
      <c r="T2380" s="1" t="s">
        <v>144</v>
      </c>
      <c r="U2380" s="1" t="s">
        <v>145</v>
      </c>
      <c r="V2380" s="1" t="s">
        <v>39</v>
      </c>
    </row>
    <row r="2381" spans="1:22" x14ac:dyDescent="0.2">
      <c r="A2381" s="7">
        <v>219.15</v>
      </c>
      <c r="B2381" s="1" t="s">
        <v>20</v>
      </c>
      <c r="D2381" s="1" t="s">
        <v>4384</v>
      </c>
      <c r="E2381" s="1" t="s">
        <v>1363</v>
      </c>
      <c r="F2381" s="1" t="s">
        <v>4392</v>
      </c>
      <c r="G2381" s="1" t="s">
        <v>25</v>
      </c>
      <c r="I2381" s="1" t="s">
        <v>4417</v>
      </c>
      <c r="J2381" s="1" t="s">
        <v>28</v>
      </c>
      <c r="K2381" s="1" t="s">
        <v>4394</v>
      </c>
      <c r="L2381" s="1" t="s">
        <v>4394</v>
      </c>
      <c r="M2381" s="1" t="s">
        <v>4418</v>
      </c>
      <c r="N2381" s="1" t="s">
        <v>46</v>
      </c>
      <c r="O2381" s="1" t="s">
        <v>156</v>
      </c>
      <c r="R2381" s="1" t="s">
        <v>193</v>
      </c>
      <c r="S2381" s="1" t="s">
        <v>4394</v>
      </c>
      <c r="T2381" s="1" t="s">
        <v>1368</v>
      </c>
      <c r="U2381" s="1" t="s">
        <v>3322</v>
      </c>
      <c r="V2381" s="1" t="s">
        <v>39</v>
      </c>
    </row>
    <row r="2382" spans="1:22" x14ac:dyDescent="0.2">
      <c r="A2382" s="7">
        <v>21.92</v>
      </c>
      <c r="B2382" s="1" t="s">
        <v>20</v>
      </c>
      <c r="D2382" s="1" t="s">
        <v>4419</v>
      </c>
      <c r="E2382" s="1" t="s">
        <v>1363</v>
      </c>
      <c r="F2382" s="1" t="s">
        <v>4392</v>
      </c>
      <c r="G2382" s="1" t="s">
        <v>25</v>
      </c>
      <c r="I2382" s="1" t="s">
        <v>4420</v>
      </c>
      <c r="J2382" s="1" t="s">
        <v>28</v>
      </c>
      <c r="K2382" s="1" t="s">
        <v>4394</v>
      </c>
      <c r="L2382" s="1" t="s">
        <v>4394</v>
      </c>
      <c r="M2382" s="1" t="s">
        <v>4421</v>
      </c>
      <c r="N2382" s="1" t="s">
        <v>46</v>
      </c>
      <c r="O2382" s="1" t="s">
        <v>156</v>
      </c>
      <c r="R2382" s="1" t="s">
        <v>193</v>
      </c>
      <c r="S2382" s="1" t="s">
        <v>4394</v>
      </c>
      <c r="T2382" s="1" t="s">
        <v>1368</v>
      </c>
      <c r="U2382" s="1" t="s">
        <v>3322</v>
      </c>
      <c r="V2382" s="1" t="s">
        <v>39</v>
      </c>
    </row>
    <row r="2383" spans="1:22" x14ac:dyDescent="0.2">
      <c r="A2383" s="7">
        <v>21.92</v>
      </c>
      <c r="B2383" s="1" t="s">
        <v>20</v>
      </c>
      <c r="D2383" s="1" t="s">
        <v>4419</v>
      </c>
      <c r="E2383" s="1" t="s">
        <v>1363</v>
      </c>
      <c r="F2383" s="1" t="s">
        <v>4392</v>
      </c>
      <c r="G2383" s="1" t="s">
        <v>25</v>
      </c>
      <c r="I2383" s="1" t="s">
        <v>4422</v>
      </c>
      <c r="J2383" s="1" t="s">
        <v>28</v>
      </c>
      <c r="K2383" s="1" t="s">
        <v>4394</v>
      </c>
      <c r="L2383" s="1" t="s">
        <v>4394</v>
      </c>
      <c r="M2383" s="1" t="s">
        <v>4423</v>
      </c>
      <c r="N2383" s="1" t="s">
        <v>46</v>
      </c>
      <c r="O2383" s="1" t="s">
        <v>156</v>
      </c>
      <c r="R2383" s="1" t="s">
        <v>193</v>
      </c>
      <c r="S2383" s="1" t="s">
        <v>4394</v>
      </c>
      <c r="T2383" s="1" t="s">
        <v>1368</v>
      </c>
      <c r="U2383" s="1" t="s">
        <v>3322</v>
      </c>
      <c r="V2383" s="1" t="s">
        <v>39</v>
      </c>
    </row>
    <row r="2384" spans="1:22" x14ac:dyDescent="0.2">
      <c r="A2384" s="7">
        <v>1</v>
      </c>
      <c r="B2384" s="1" t="s">
        <v>20</v>
      </c>
      <c r="D2384" s="1" t="s">
        <v>1915</v>
      </c>
      <c r="E2384" s="1" t="s">
        <v>1363</v>
      </c>
      <c r="F2384" s="1" t="s">
        <v>4424</v>
      </c>
      <c r="G2384" s="1" t="s">
        <v>25</v>
      </c>
      <c r="I2384" s="1" t="s">
        <v>4425</v>
      </c>
      <c r="J2384" s="1" t="s">
        <v>28</v>
      </c>
      <c r="K2384" s="1" t="s">
        <v>4426</v>
      </c>
      <c r="L2384" s="1" t="s">
        <v>4426</v>
      </c>
      <c r="M2384" s="1" t="s">
        <v>4427</v>
      </c>
      <c r="N2384" s="1" t="s">
        <v>46</v>
      </c>
      <c r="O2384" s="1" t="s">
        <v>156</v>
      </c>
      <c r="R2384" s="1" t="s">
        <v>81</v>
      </c>
      <c r="S2384" s="1" t="s">
        <v>4426</v>
      </c>
      <c r="T2384" s="1" t="s">
        <v>1368</v>
      </c>
      <c r="U2384" s="1" t="s">
        <v>3322</v>
      </c>
      <c r="V2384" s="1" t="s">
        <v>39</v>
      </c>
    </row>
    <row r="2385" spans="1:22" x14ac:dyDescent="0.2">
      <c r="A2385" s="7">
        <v>121.75</v>
      </c>
      <c r="B2385" s="1" t="s">
        <v>20</v>
      </c>
      <c r="D2385" s="1" t="s">
        <v>68</v>
      </c>
      <c r="E2385" s="1" t="s">
        <v>1363</v>
      </c>
      <c r="F2385" s="1" t="s">
        <v>4288</v>
      </c>
      <c r="G2385" s="1" t="s">
        <v>25</v>
      </c>
      <c r="I2385" s="1" t="s">
        <v>4428</v>
      </c>
      <c r="J2385" s="1" t="s">
        <v>28</v>
      </c>
      <c r="K2385" s="1" t="s">
        <v>4429</v>
      </c>
      <c r="L2385" s="1" t="s">
        <v>4429</v>
      </c>
      <c r="M2385" s="1" t="s">
        <v>4430</v>
      </c>
      <c r="N2385" s="1" t="s">
        <v>46</v>
      </c>
      <c r="O2385" s="1" t="s">
        <v>156</v>
      </c>
      <c r="R2385" s="1" t="s">
        <v>193</v>
      </c>
      <c r="S2385" s="1" t="s">
        <v>4429</v>
      </c>
      <c r="T2385" s="1" t="s">
        <v>1368</v>
      </c>
      <c r="U2385" s="1" t="s">
        <v>3322</v>
      </c>
      <c r="V2385" s="1" t="s">
        <v>39</v>
      </c>
    </row>
    <row r="2386" spans="1:22" x14ac:dyDescent="0.2">
      <c r="A2386" s="7">
        <v>100</v>
      </c>
      <c r="B2386" s="1" t="s">
        <v>20</v>
      </c>
      <c r="D2386" s="1" t="s">
        <v>43</v>
      </c>
      <c r="E2386" s="1" t="s">
        <v>2202</v>
      </c>
      <c r="F2386" s="1" t="s">
        <v>4286</v>
      </c>
      <c r="G2386" s="1" t="s">
        <v>25</v>
      </c>
      <c r="I2386" s="1" t="s">
        <v>4431</v>
      </c>
      <c r="J2386" s="1" t="s">
        <v>28</v>
      </c>
      <c r="K2386" s="1" t="s">
        <v>4429</v>
      </c>
      <c r="L2386" s="1" t="s">
        <v>4288</v>
      </c>
      <c r="M2386" s="1" t="s">
        <v>4432</v>
      </c>
      <c r="N2386" s="1" t="s">
        <v>32</v>
      </c>
      <c r="O2386" s="1" t="s">
        <v>33</v>
      </c>
      <c r="P2386" s="1" t="s">
        <v>124</v>
      </c>
      <c r="R2386" s="1" t="s">
        <v>193</v>
      </c>
      <c r="S2386" s="1" t="s">
        <v>4429</v>
      </c>
      <c r="T2386" s="1" t="s">
        <v>2205</v>
      </c>
      <c r="U2386" s="1" t="s">
        <v>2206</v>
      </c>
      <c r="V2386" s="1" t="s">
        <v>39</v>
      </c>
    </row>
    <row r="2387" spans="1:22" x14ac:dyDescent="0.2">
      <c r="A2387" s="7">
        <v>100</v>
      </c>
      <c r="B2387" s="1" t="s">
        <v>20</v>
      </c>
      <c r="D2387" s="1" t="s">
        <v>120</v>
      </c>
      <c r="G2387" s="1" t="s">
        <v>140</v>
      </c>
      <c r="I2387" s="1" t="s">
        <v>4433</v>
      </c>
      <c r="J2387" s="1" t="s">
        <v>28</v>
      </c>
      <c r="K2387" s="1" t="s">
        <v>4434</v>
      </c>
      <c r="L2387" s="1" t="s">
        <v>4435</v>
      </c>
      <c r="M2387" s="1" t="s">
        <v>4436</v>
      </c>
      <c r="N2387" s="1" t="s">
        <v>46</v>
      </c>
      <c r="O2387" s="1" t="s">
        <v>143</v>
      </c>
      <c r="P2387" s="1" t="s">
        <v>168</v>
      </c>
      <c r="R2387" s="1" t="s">
        <v>193</v>
      </c>
      <c r="S2387" s="1" t="s">
        <v>4434</v>
      </c>
      <c r="T2387" s="1" t="s">
        <v>1470</v>
      </c>
      <c r="U2387" s="1" t="s">
        <v>1471</v>
      </c>
      <c r="V2387" s="1" t="s">
        <v>39</v>
      </c>
    </row>
    <row r="2388" spans="1:22" x14ac:dyDescent="0.2">
      <c r="A2388" s="7">
        <v>100</v>
      </c>
      <c r="B2388" s="1" t="s">
        <v>20</v>
      </c>
      <c r="D2388" s="1" t="s">
        <v>43</v>
      </c>
      <c r="E2388" s="1" t="s">
        <v>1363</v>
      </c>
      <c r="F2388" s="1" t="s">
        <v>4292</v>
      </c>
      <c r="G2388" s="1" t="s">
        <v>25</v>
      </c>
      <c r="I2388" s="1" t="s">
        <v>4437</v>
      </c>
      <c r="J2388" s="1" t="s">
        <v>28</v>
      </c>
      <c r="K2388" s="1" t="s">
        <v>4434</v>
      </c>
      <c r="L2388" s="1" t="s">
        <v>4434</v>
      </c>
      <c r="M2388" s="1" t="s">
        <v>4438</v>
      </c>
      <c r="N2388" s="1" t="s">
        <v>32</v>
      </c>
      <c r="O2388" s="1" t="s">
        <v>156</v>
      </c>
      <c r="R2388" s="1" t="s">
        <v>81</v>
      </c>
      <c r="S2388" s="1" t="s">
        <v>4434</v>
      </c>
      <c r="T2388" s="1" t="s">
        <v>1368</v>
      </c>
      <c r="U2388" s="1" t="s">
        <v>3322</v>
      </c>
      <c r="V2388" s="1" t="s">
        <v>39</v>
      </c>
    </row>
    <row r="2389" spans="1:22" x14ac:dyDescent="0.2">
      <c r="A2389" s="7">
        <v>100</v>
      </c>
      <c r="B2389" s="1" t="s">
        <v>20</v>
      </c>
      <c r="D2389" s="1" t="s">
        <v>43</v>
      </c>
      <c r="E2389" s="1" t="s">
        <v>1363</v>
      </c>
      <c r="F2389" s="1" t="s">
        <v>4439</v>
      </c>
      <c r="G2389" s="1" t="s">
        <v>25</v>
      </c>
      <c r="I2389" s="1" t="s">
        <v>4440</v>
      </c>
      <c r="J2389" s="1" t="s">
        <v>28</v>
      </c>
      <c r="K2389" s="1" t="s">
        <v>4441</v>
      </c>
      <c r="L2389" s="1" t="s">
        <v>4441</v>
      </c>
      <c r="M2389" s="1" t="s">
        <v>4442</v>
      </c>
      <c r="N2389" s="1" t="s">
        <v>32</v>
      </c>
      <c r="O2389" s="1" t="s">
        <v>156</v>
      </c>
      <c r="R2389" s="1" t="s">
        <v>49</v>
      </c>
      <c r="S2389" s="1" t="s">
        <v>4441</v>
      </c>
      <c r="T2389" s="1" t="s">
        <v>1368</v>
      </c>
      <c r="U2389" s="1" t="s">
        <v>3322</v>
      </c>
      <c r="V2389" s="1" t="s">
        <v>39</v>
      </c>
    </row>
    <row r="2390" spans="1:22" x14ac:dyDescent="0.2">
      <c r="A2390" s="7">
        <v>100</v>
      </c>
      <c r="B2390" s="1" t="s">
        <v>20</v>
      </c>
      <c r="D2390" s="1" t="s">
        <v>120</v>
      </c>
      <c r="G2390" s="1" t="s">
        <v>140</v>
      </c>
      <c r="I2390" s="1" t="s">
        <v>4443</v>
      </c>
      <c r="J2390" s="1" t="s">
        <v>28</v>
      </c>
      <c r="K2390" s="1" t="s">
        <v>4441</v>
      </c>
      <c r="L2390" s="1" t="s">
        <v>4439</v>
      </c>
      <c r="M2390" s="1" t="s">
        <v>4444</v>
      </c>
      <c r="N2390" s="1" t="s">
        <v>32</v>
      </c>
      <c r="O2390" s="1" t="s">
        <v>143</v>
      </c>
      <c r="P2390" s="1" t="s">
        <v>124</v>
      </c>
      <c r="R2390" s="1" t="s">
        <v>1045</v>
      </c>
      <c r="S2390" s="1" t="s">
        <v>4441</v>
      </c>
      <c r="T2390" s="1" t="s">
        <v>144</v>
      </c>
      <c r="U2390" s="1" t="s">
        <v>145</v>
      </c>
      <c r="V2390" s="1" t="s">
        <v>39</v>
      </c>
    </row>
    <row r="2391" spans="1:22" x14ac:dyDescent="0.2">
      <c r="A2391" s="7">
        <v>100</v>
      </c>
      <c r="B2391" s="1" t="s">
        <v>20</v>
      </c>
      <c r="D2391" s="1" t="s">
        <v>120</v>
      </c>
      <c r="G2391" s="1" t="s">
        <v>140</v>
      </c>
      <c r="I2391" s="1" t="s">
        <v>4445</v>
      </c>
      <c r="J2391" s="1" t="s">
        <v>28</v>
      </c>
      <c r="K2391" s="1" t="s">
        <v>4446</v>
      </c>
      <c r="L2391" s="1" t="s">
        <v>4322</v>
      </c>
      <c r="M2391" s="1" t="s">
        <v>4447</v>
      </c>
      <c r="N2391" s="1" t="s">
        <v>32</v>
      </c>
      <c r="O2391" s="1" t="s">
        <v>143</v>
      </c>
      <c r="P2391" s="1" t="s">
        <v>124</v>
      </c>
      <c r="R2391" s="1" t="s">
        <v>81</v>
      </c>
      <c r="S2391" s="1" t="s">
        <v>4446</v>
      </c>
      <c r="T2391" s="1" t="s">
        <v>144</v>
      </c>
      <c r="U2391" s="1" t="s">
        <v>145</v>
      </c>
      <c r="V2391" s="1" t="s">
        <v>39</v>
      </c>
    </row>
    <row r="2392" spans="1:22" x14ac:dyDescent="0.2">
      <c r="A2392" s="7">
        <v>150</v>
      </c>
      <c r="B2392" s="1" t="s">
        <v>20</v>
      </c>
      <c r="D2392" s="1" t="s">
        <v>2983</v>
      </c>
      <c r="E2392" s="1" t="s">
        <v>1363</v>
      </c>
      <c r="F2392" s="1" t="s">
        <v>4322</v>
      </c>
      <c r="G2392" s="1" t="s">
        <v>25</v>
      </c>
      <c r="I2392" s="1" t="s">
        <v>4448</v>
      </c>
      <c r="J2392" s="1" t="s">
        <v>28</v>
      </c>
      <c r="K2392" s="1" t="s">
        <v>4446</v>
      </c>
      <c r="L2392" s="1" t="s">
        <v>4446</v>
      </c>
      <c r="M2392" s="1" t="s">
        <v>4449</v>
      </c>
      <c r="N2392" s="1" t="s">
        <v>32</v>
      </c>
      <c r="O2392" s="1" t="s">
        <v>156</v>
      </c>
      <c r="R2392" s="1" t="s">
        <v>81</v>
      </c>
      <c r="S2392" s="1" t="s">
        <v>4446</v>
      </c>
      <c r="T2392" s="1" t="s">
        <v>1368</v>
      </c>
      <c r="U2392" s="1" t="s">
        <v>3322</v>
      </c>
      <c r="V2392" s="1" t="s">
        <v>39</v>
      </c>
    </row>
    <row r="2393" spans="1:22" x14ac:dyDescent="0.2">
      <c r="A2393" s="7">
        <v>0</v>
      </c>
      <c r="B2393" s="1" t="s">
        <v>20</v>
      </c>
      <c r="D2393" s="1" t="s">
        <v>120</v>
      </c>
      <c r="G2393" s="1" t="s">
        <v>25</v>
      </c>
      <c r="I2393" s="1" t="s">
        <v>4450</v>
      </c>
      <c r="K2393" s="1" t="s">
        <v>4446</v>
      </c>
      <c r="L2393" s="1" t="s">
        <v>4446</v>
      </c>
      <c r="N2393" s="1" t="s">
        <v>32</v>
      </c>
      <c r="R2393" s="1" t="s">
        <v>81</v>
      </c>
      <c r="S2393" s="1" t="s">
        <v>4446</v>
      </c>
      <c r="V2393" s="1" t="s">
        <v>39</v>
      </c>
    </row>
    <row r="2394" spans="1:22" x14ac:dyDescent="0.2">
      <c r="A2394" s="7">
        <v>0</v>
      </c>
      <c r="B2394" s="1" t="s">
        <v>20</v>
      </c>
      <c r="D2394" s="1" t="s">
        <v>120</v>
      </c>
      <c r="G2394" s="1" t="s">
        <v>25</v>
      </c>
      <c r="I2394" s="1" t="s">
        <v>4451</v>
      </c>
      <c r="K2394" s="1" t="s">
        <v>4452</v>
      </c>
      <c r="L2394" s="1" t="s">
        <v>4452</v>
      </c>
      <c r="N2394" s="1" t="s">
        <v>32</v>
      </c>
      <c r="R2394" s="1" t="s">
        <v>81</v>
      </c>
      <c r="S2394" s="1" t="s">
        <v>4452</v>
      </c>
      <c r="V2394" s="1" t="s">
        <v>39</v>
      </c>
    </row>
    <row r="2395" spans="1:22" x14ac:dyDescent="0.2">
      <c r="A2395" s="7">
        <v>0</v>
      </c>
      <c r="B2395" s="1" t="s">
        <v>20</v>
      </c>
      <c r="D2395" s="1" t="s">
        <v>120</v>
      </c>
      <c r="G2395" s="1" t="s">
        <v>25</v>
      </c>
      <c r="I2395" s="1" t="s">
        <v>4453</v>
      </c>
      <c r="K2395" s="1" t="s">
        <v>4452</v>
      </c>
      <c r="L2395" s="1" t="s">
        <v>4452</v>
      </c>
      <c r="N2395" s="1" t="s">
        <v>32</v>
      </c>
      <c r="R2395" s="1" t="s">
        <v>81</v>
      </c>
      <c r="S2395" s="1" t="s">
        <v>4452</v>
      </c>
      <c r="V2395" s="1" t="s">
        <v>39</v>
      </c>
    </row>
    <row r="2396" spans="1:22" x14ac:dyDescent="0.2">
      <c r="A2396" s="7">
        <v>0</v>
      </c>
      <c r="B2396" s="1" t="s">
        <v>20</v>
      </c>
      <c r="D2396" s="1" t="s">
        <v>120</v>
      </c>
      <c r="G2396" s="1" t="s">
        <v>25</v>
      </c>
      <c r="I2396" s="1" t="s">
        <v>4454</v>
      </c>
      <c r="K2396" s="1" t="s">
        <v>4452</v>
      </c>
      <c r="L2396" s="1" t="s">
        <v>4452</v>
      </c>
      <c r="N2396" s="1" t="s">
        <v>32</v>
      </c>
      <c r="R2396" s="1" t="s">
        <v>81</v>
      </c>
      <c r="S2396" s="1" t="s">
        <v>4452</v>
      </c>
      <c r="V2396" s="1" t="s">
        <v>39</v>
      </c>
    </row>
    <row r="2397" spans="1:22" x14ac:dyDescent="0.2">
      <c r="A2397" s="7">
        <v>0</v>
      </c>
      <c r="B2397" s="1" t="s">
        <v>20</v>
      </c>
      <c r="D2397" s="1" t="s">
        <v>120</v>
      </c>
      <c r="G2397" s="1" t="s">
        <v>25</v>
      </c>
      <c r="I2397" s="1" t="s">
        <v>4455</v>
      </c>
      <c r="K2397" s="1" t="s">
        <v>4452</v>
      </c>
      <c r="L2397" s="1" t="s">
        <v>4452</v>
      </c>
      <c r="N2397" s="1" t="s">
        <v>32</v>
      </c>
      <c r="R2397" s="1" t="s">
        <v>81</v>
      </c>
      <c r="S2397" s="1" t="s">
        <v>4452</v>
      </c>
      <c r="V2397" s="1" t="s">
        <v>39</v>
      </c>
    </row>
    <row r="2398" spans="1:22" x14ac:dyDescent="0.2">
      <c r="A2398" s="7">
        <v>19</v>
      </c>
      <c r="B2398" s="1" t="s">
        <v>20</v>
      </c>
      <c r="D2398" s="1" t="s">
        <v>4456</v>
      </c>
      <c r="E2398" s="1" t="s">
        <v>1363</v>
      </c>
      <c r="F2398" s="1" t="s">
        <v>3352</v>
      </c>
      <c r="G2398" s="1" t="s">
        <v>25</v>
      </c>
      <c r="I2398" s="1" t="s">
        <v>4457</v>
      </c>
      <c r="J2398" s="1" t="s">
        <v>136</v>
      </c>
      <c r="K2398" s="1" t="s">
        <v>4458</v>
      </c>
      <c r="L2398" s="1" t="s">
        <v>4458</v>
      </c>
      <c r="M2398" s="1" t="s">
        <v>4459</v>
      </c>
      <c r="N2398" s="1" t="s">
        <v>46</v>
      </c>
      <c r="O2398" s="1" t="s">
        <v>156</v>
      </c>
      <c r="R2398" s="1" t="s">
        <v>81</v>
      </c>
      <c r="S2398" s="1" t="s">
        <v>4458</v>
      </c>
      <c r="T2398" s="1" t="s">
        <v>1368</v>
      </c>
      <c r="U2398" s="1" t="s">
        <v>3322</v>
      </c>
      <c r="V2398" s="1" t="s">
        <v>39</v>
      </c>
    </row>
    <row r="2399" spans="1:22" x14ac:dyDescent="0.2">
      <c r="A2399" s="7">
        <v>232.49</v>
      </c>
      <c r="B2399" s="1" t="s">
        <v>20</v>
      </c>
      <c r="D2399" s="1" t="s">
        <v>4460</v>
      </c>
      <c r="E2399" s="1" t="s">
        <v>1363</v>
      </c>
      <c r="F2399" s="1" t="s">
        <v>4461</v>
      </c>
      <c r="G2399" s="1" t="s">
        <v>25</v>
      </c>
      <c r="I2399" s="1" t="s">
        <v>4462</v>
      </c>
      <c r="J2399" s="1" t="s">
        <v>28</v>
      </c>
      <c r="K2399" s="1" t="s">
        <v>4463</v>
      </c>
      <c r="L2399" s="1" t="s">
        <v>4463</v>
      </c>
      <c r="M2399" s="1" t="s">
        <v>4464</v>
      </c>
      <c r="N2399" s="1" t="s">
        <v>46</v>
      </c>
      <c r="O2399" s="1" t="s">
        <v>156</v>
      </c>
      <c r="R2399" s="1" t="s">
        <v>193</v>
      </c>
      <c r="S2399" s="1" t="s">
        <v>4463</v>
      </c>
      <c r="T2399" s="1" t="s">
        <v>1368</v>
      </c>
      <c r="U2399" s="1" t="s">
        <v>3322</v>
      </c>
      <c r="V2399" s="1" t="s">
        <v>39</v>
      </c>
    </row>
    <row r="2400" spans="1:22" x14ac:dyDescent="0.2">
      <c r="A2400" s="7">
        <v>232.49</v>
      </c>
      <c r="B2400" s="1" t="s">
        <v>20</v>
      </c>
      <c r="D2400" s="1" t="s">
        <v>4460</v>
      </c>
      <c r="E2400" s="1" t="s">
        <v>1363</v>
      </c>
      <c r="F2400" s="1" t="s">
        <v>4461</v>
      </c>
      <c r="G2400" s="1" t="s">
        <v>25</v>
      </c>
      <c r="I2400" s="1" t="s">
        <v>4465</v>
      </c>
      <c r="J2400" s="1" t="s">
        <v>28</v>
      </c>
      <c r="K2400" s="1" t="s">
        <v>4463</v>
      </c>
      <c r="L2400" s="1" t="s">
        <v>4463</v>
      </c>
      <c r="M2400" s="1" t="s">
        <v>4466</v>
      </c>
      <c r="N2400" s="1" t="s">
        <v>46</v>
      </c>
      <c r="O2400" s="1" t="s">
        <v>156</v>
      </c>
      <c r="R2400" s="1" t="s">
        <v>193</v>
      </c>
      <c r="S2400" s="1" t="s">
        <v>4463</v>
      </c>
      <c r="T2400" s="1" t="s">
        <v>1368</v>
      </c>
      <c r="U2400" s="1" t="s">
        <v>3322</v>
      </c>
      <c r="V2400" s="1" t="s">
        <v>39</v>
      </c>
    </row>
    <row r="2401" spans="1:22" x14ac:dyDescent="0.2">
      <c r="A2401" s="7">
        <v>0</v>
      </c>
      <c r="B2401" s="1" t="s">
        <v>20</v>
      </c>
      <c r="D2401" s="1" t="s">
        <v>120</v>
      </c>
      <c r="G2401" s="1" t="s">
        <v>25</v>
      </c>
      <c r="I2401" s="1" t="s">
        <v>4467</v>
      </c>
      <c r="K2401" s="1" t="s">
        <v>4463</v>
      </c>
      <c r="L2401" s="1" t="s">
        <v>4463</v>
      </c>
      <c r="N2401" s="1" t="s">
        <v>32</v>
      </c>
      <c r="R2401" s="1" t="s">
        <v>81</v>
      </c>
      <c r="S2401" s="1" t="s">
        <v>4463</v>
      </c>
      <c r="V2401" s="1" t="s">
        <v>39</v>
      </c>
    </row>
    <row r="2402" spans="1:22" x14ac:dyDescent="0.2">
      <c r="A2402" s="7">
        <v>0</v>
      </c>
      <c r="B2402" s="1" t="s">
        <v>20</v>
      </c>
      <c r="D2402" s="1" t="s">
        <v>120</v>
      </c>
      <c r="G2402" s="1" t="s">
        <v>25</v>
      </c>
      <c r="I2402" s="1" t="s">
        <v>4468</v>
      </c>
      <c r="K2402" s="1" t="s">
        <v>4463</v>
      </c>
      <c r="L2402" s="1" t="s">
        <v>4463</v>
      </c>
      <c r="N2402" s="1" t="s">
        <v>32</v>
      </c>
      <c r="R2402" s="1" t="s">
        <v>81</v>
      </c>
      <c r="S2402" s="1" t="s">
        <v>4463</v>
      </c>
      <c r="V2402" s="1" t="s">
        <v>39</v>
      </c>
    </row>
    <row r="2403" spans="1:22" x14ac:dyDescent="0.2">
      <c r="A2403" s="7">
        <v>220</v>
      </c>
      <c r="B2403" s="1" t="s">
        <v>20</v>
      </c>
      <c r="D2403" s="1" t="s">
        <v>4469</v>
      </c>
      <c r="E2403" s="1" t="s">
        <v>1363</v>
      </c>
      <c r="F2403" s="1" t="s">
        <v>4461</v>
      </c>
      <c r="G2403" s="1" t="s">
        <v>25</v>
      </c>
      <c r="I2403" s="1" t="s">
        <v>4470</v>
      </c>
      <c r="J2403" s="1" t="s">
        <v>28</v>
      </c>
      <c r="K2403" s="1" t="s">
        <v>4463</v>
      </c>
      <c r="L2403" s="1" t="s">
        <v>4463</v>
      </c>
      <c r="M2403" s="1" t="s">
        <v>4471</v>
      </c>
      <c r="N2403" s="1" t="s">
        <v>46</v>
      </c>
      <c r="O2403" s="1" t="s">
        <v>156</v>
      </c>
      <c r="R2403" s="1" t="s">
        <v>193</v>
      </c>
      <c r="S2403" s="1" t="s">
        <v>4463</v>
      </c>
      <c r="T2403" s="1" t="s">
        <v>1368</v>
      </c>
      <c r="U2403" s="1" t="s">
        <v>3322</v>
      </c>
      <c r="V2403" s="1" t="s">
        <v>39</v>
      </c>
    </row>
    <row r="2404" spans="1:22" x14ac:dyDescent="0.2">
      <c r="A2404" s="7">
        <v>220</v>
      </c>
      <c r="B2404" s="1" t="s">
        <v>20</v>
      </c>
      <c r="D2404" s="1" t="s">
        <v>4469</v>
      </c>
      <c r="E2404" s="1" t="s">
        <v>1363</v>
      </c>
      <c r="F2404" s="1" t="s">
        <v>4461</v>
      </c>
      <c r="G2404" s="1" t="s">
        <v>25</v>
      </c>
      <c r="I2404" s="1" t="s">
        <v>4472</v>
      </c>
      <c r="J2404" s="1" t="s">
        <v>28</v>
      </c>
      <c r="K2404" s="1" t="s">
        <v>4463</v>
      </c>
      <c r="L2404" s="1" t="s">
        <v>4463</v>
      </c>
      <c r="M2404" s="1" t="s">
        <v>4473</v>
      </c>
      <c r="N2404" s="1" t="s">
        <v>46</v>
      </c>
      <c r="O2404" s="1" t="s">
        <v>156</v>
      </c>
      <c r="R2404" s="1" t="s">
        <v>193</v>
      </c>
      <c r="S2404" s="1" t="s">
        <v>163</v>
      </c>
      <c r="T2404" s="1" t="s">
        <v>1368</v>
      </c>
      <c r="U2404" s="1" t="s">
        <v>3322</v>
      </c>
      <c r="V2404" s="1" t="s">
        <v>39</v>
      </c>
    </row>
    <row r="2405" spans="1:22" x14ac:dyDescent="0.2">
      <c r="A2405" s="7">
        <v>220</v>
      </c>
      <c r="B2405" s="1" t="s">
        <v>20</v>
      </c>
      <c r="D2405" s="1" t="s">
        <v>4469</v>
      </c>
      <c r="E2405" s="1" t="s">
        <v>1363</v>
      </c>
      <c r="F2405" s="1" t="s">
        <v>4461</v>
      </c>
      <c r="G2405" s="1" t="s">
        <v>25</v>
      </c>
      <c r="I2405" s="1" t="s">
        <v>4474</v>
      </c>
      <c r="J2405" s="1" t="s">
        <v>28</v>
      </c>
      <c r="K2405" s="1" t="s">
        <v>4463</v>
      </c>
      <c r="L2405" s="1" t="s">
        <v>4463</v>
      </c>
      <c r="M2405" s="1" t="s">
        <v>4475</v>
      </c>
      <c r="N2405" s="1" t="s">
        <v>46</v>
      </c>
      <c r="O2405" s="1" t="s">
        <v>156</v>
      </c>
      <c r="R2405" s="1" t="s">
        <v>49</v>
      </c>
      <c r="S2405" s="1" t="s">
        <v>4463</v>
      </c>
      <c r="T2405" s="1" t="s">
        <v>1368</v>
      </c>
      <c r="U2405" s="1" t="s">
        <v>3322</v>
      </c>
      <c r="V2405" s="1" t="s">
        <v>39</v>
      </c>
    </row>
    <row r="2406" spans="1:22" x14ac:dyDescent="0.2">
      <c r="A2406" s="7">
        <v>220</v>
      </c>
      <c r="B2406" s="1" t="s">
        <v>20</v>
      </c>
      <c r="D2406" s="1" t="s">
        <v>4469</v>
      </c>
      <c r="E2406" s="1" t="s">
        <v>1363</v>
      </c>
      <c r="F2406" s="1" t="s">
        <v>4461</v>
      </c>
      <c r="G2406" s="1" t="s">
        <v>25</v>
      </c>
      <c r="I2406" s="1" t="s">
        <v>4476</v>
      </c>
      <c r="J2406" s="1" t="s">
        <v>28</v>
      </c>
      <c r="K2406" s="1" t="s">
        <v>4463</v>
      </c>
      <c r="L2406" s="1" t="s">
        <v>4463</v>
      </c>
      <c r="M2406" s="1" t="s">
        <v>4477</v>
      </c>
      <c r="N2406" s="1" t="s">
        <v>46</v>
      </c>
      <c r="O2406" s="1" t="s">
        <v>156</v>
      </c>
      <c r="R2406" s="1" t="s">
        <v>193</v>
      </c>
      <c r="S2406" s="1" t="s">
        <v>4463</v>
      </c>
      <c r="T2406" s="1" t="s">
        <v>1368</v>
      </c>
      <c r="U2406" s="1" t="s">
        <v>3322</v>
      </c>
      <c r="V2406" s="1" t="s">
        <v>39</v>
      </c>
    </row>
    <row r="2407" spans="1:22" x14ac:dyDescent="0.2">
      <c r="A2407" s="7">
        <v>220</v>
      </c>
      <c r="B2407" s="1" t="s">
        <v>20</v>
      </c>
      <c r="D2407" s="1" t="s">
        <v>4469</v>
      </c>
      <c r="E2407" s="1" t="s">
        <v>1363</v>
      </c>
      <c r="F2407" s="1" t="s">
        <v>4461</v>
      </c>
      <c r="G2407" s="1" t="s">
        <v>25</v>
      </c>
      <c r="I2407" s="1" t="s">
        <v>4478</v>
      </c>
      <c r="J2407" s="1" t="s">
        <v>28</v>
      </c>
      <c r="K2407" s="1" t="s">
        <v>4463</v>
      </c>
      <c r="L2407" s="1" t="s">
        <v>4463</v>
      </c>
      <c r="M2407" s="1" t="s">
        <v>4479</v>
      </c>
      <c r="N2407" s="1" t="s">
        <v>46</v>
      </c>
      <c r="O2407" s="1" t="s">
        <v>156</v>
      </c>
      <c r="R2407" s="1" t="s">
        <v>193</v>
      </c>
      <c r="S2407" s="1" t="s">
        <v>4463</v>
      </c>
      <c r="T2407" s="1" t="s">
        <v>1368</v>
      </c>
      <c r="U2407" s="1" t="s">
        <v>3322</v>
      </c>
      <c r="V2407" s="1" t="s">
        <v>39</v>
      </c>
    </row>
    <row r="2408" spans="1:22" x14ac:dyDescent="0.2">
      <c r="A2408" s="7">
        <v>344.75</v>
      </c>
      <c r="B2408" s="1" t="s">
        <v>20</v>
      </c>
      <c r="D2408" s="1" t="s">
        <v>4480</v>
      </c>
      <c r="E2408" s="1" t="s">
        <v>1363</v>
      </c>
      <c r="F2408" s="1" t="s">
        <v>4461</v>
      </c>
      <c r="G2408" s="1" t="s">
        <v>25</v>
      </c>
      <c r="I2408" s="1" t="s">
        <v>4481</v>
      </c>
      <c r="J2408" s="1" t="s">
        <v>28</v>
      </c>
      <c r="K2408" s="1" t="s">
        <v>4463</v>
      </c>
      <c r="L2408" s="1" t="s">
        <v>4463</v>
      </c>
      <c r="M2408" s="1" t="s">
        <v>4482</v>
      </c>
      <c r="N2408" s="1" t="s">
        <v>46</v>
      </c>
      <c r="O2408" s="1" t="s">
        <v>156</v>
      </c>
      <c r="R2408" s="1" t="s">
        <v>193</v>
      </c>
      <c r="S2408" s="1" t="s">
        <v>4463</v>
      </c>
      <c r="T2408" s="1" t="s">
        <v>1368</v>
      </c>
      <c r="U2408" s="1" t="s">
        <v>3322</v>
      </c>
      <c r="V2408" s="1" t="s">
        <v>39</v>
      </c>
    </row>
    <row r="2409" spans="1:22" x14ac:dyDescent="0.2">
      <c r="A2409" s="7">
        <v>220</v>
      </c>
      <c r="B2409" s="1" t="s">
        <v>20</v>
      </c>
      <c r="D2409" s="1" t="s">
        <v>4469</v>
      </c>
      <c r="E2409" s="1" t="s">
        <v>1363</v>
      </c>
      <c r="F2409" s="1" t="s">
        <v>4461</v>
      </c>
      <c r="G2409" s="1" t="s">
        <v>25</v>
      </c>
      <c r="I2409" s="1" t="s">
        <v>4483</v>
      </c>
      <c r="J2409" s="1" t="s">
        <v>28</v>
      </c>
      <c r="K2409" s="1" t="s">
        <v>4463</v>
      </c>
      <c r="L2409" s="1" t="s">
        <v>4463</v>
      </c>
      <c r="M2409" s="1" t="s">
        <v>4484</v>
      </c>
      <c r="N2409" s="1" t="s">
        <v>46</v>
      </c>
      <c r="O2409" s="1" t="s">
        <v>156</v>
      </c>
      <c r="R2409" s="1" t="s">
        <v>193</v>
      </c>
      <c r="S2409" s="1" t="s">
        <v>4463</v>
      </c>
      <c r="T2409" s="1" t="s">
        <v>1368</v>
      </c>
      <c r="U2409" s="1" t="s">
        <v>3322</v>
      </c>
      <c r="V2409" s="1" t="s">
        <v>39</v>
      </c>
    </row>
    <row r="2410" spans="1:22" x14ac:dyDescent="0.2">
      <c r="A2410" s="7">
        <v>220</v>
      </c>
      <c r="B2410" s="1" t="s">
        <v>20</v>
      </c>
      <c r="D2410" s="1" t="s">
        <v>4469</v>
      </c>
      <c r="E2410" s="1" t="s">
        <v>1363</v>
      </c>
      <c r="F2410" s="1" t="s">
        <v>4461</v>
      </c>
      <c r="G2410" s="1" t="s">
        <v>25</v>
      </c>
      <c r="I2410" s="1" t="s">
        <v>4485</v>
      </c>
      <c r="J2410" s="1" t="s">
        <v>28</v>
      </c>
      <c r="K2410" s="1" t="s">
        <v>4463</v>
      </c>
      <c r="L2410" s="1" t="s">
        <v>4463</v>
      </c>
      <c r="M2410" s="1" t="s">
        <v>4486</v>
      </c>
      <c r="N2410" s="1" t="s">
        <v>46</v>
      </c>
      <c r="O2410" s="1" t="s">
        <v>156</v>
      </c>
      <c r="R2410" s="1" t="s">
        <v>193</v>
      </c>
      <c r="S2410" s="1" t="s">
        <v>4463</v>
      </c>
      <c r="T2410" s="1" t="s">
        <v>1368</v>
      </c>
      <c r="U2410" s="1" t="s">
        <v>3322</v>
      </c>
      <c r="V2410" s="1" t="s">
        <v>39</v>
      </c>
    </row>
    <row r="2411" spans="1:22" x14ac:dyDescent="0.2">
      <c r="A2411" s="7">
        <v>1</v>
      </c>
      <c r="B2411" s="1" t="s">
        <v>20</v>
      </c>
      <c r="D2411" s="1" t="s">
        <v>1915</v>
      </c>
      <c r="E2411" s="1" t="s">
        <v>1363</v>
      </c>
      <c r="F2411" s="1" t="s">
        <v>4221</v>
      </c>
      <c r="G2411" s="1" t="s">
        <v>25</v>
      </c>
      <c r="I2411" s="1" t="s">
        <v>4487</v>
      </c>
      <c r="J2411" s="1" t="s">
        <v>28</v>
      </c>
      <c r="K2411" s="1" t="s">
        <v>4488</v>
      </c>
      <c r="L2411" s="1" t="s">
        <v>4488</v>
      </c>
      <c r="M2411" s="1" t="s">
        <v>4489</v>
      </c>
      <c r="N2411" s="1" t="s">
        <v>46</v>
      </c>
      <c r="O2411" s="1" t="s">
        <v>156</v>
      </c>
      <c r="R2411" s="1" t="s">
        <v>81</v>
      </c>
      <c r="S2411" s="1" t="s">
        <v>4488</v>
      </c>
      <c r="T2411" s="1" t="s">
        <v>1368</v>
      </c>
      <c r="U2411" s="1" t="s">
        <v>3322</v>
      </c>
      <c r="V2411" s="1" t="s">
        <v>39</v>
      </c>
    </row>
    <row r="2412" spans="1:22" x14ac:dyDescent="0.2">
      <c r="A2412" s="7">
        <v>100</v>
      </c>
      <c r="B2412" s="1" t="s">
        <v>20</v>
      </c>
      <c r="D2412" s="1" t="s">
        <v>43</v>
      </c>
      <c r="E2412" s="1" t="s">
        <v>1363</v>
      </c>
      <c r="F2412" s="1" t="s">
        <v>4490</v>
      </c>
      <c r="G2412" s="1" t="s">
        <v>25</v>
      </c>
      <c r="I2412" s="1" t="s">
        <v>4491</v>
      </c>
      <c r="J2412" s="1" t="s">
        <v>28</v>
      </c>
      <c r="K2412" s="1" t="s">
        <v>4492</v>
      </c>
      <c r="L2412" s="1" t="s">
        <v>4492</v>
      </c>
      <c r="M2412" s="1" t="s">
        <v>4493</v>
      </c>
      <c r="N2412" s="1" t="s">
        <v>32</v>
      </c>
      <c r="O2412" s="1" t="s">
        <v>156</v>
      </c>
      <c r="R2412" s="1" t="s">
        <v>81</v>
      </c>
      <c r="S2412" s="1" t="s">
        <v>4492</v>
      </c>
      <c r="T2412" s="1" t="s">
        <v>1368</v>
      </c>
      <c r="U2412" s="1" t="s">
        <v>3322</v>
      </c>
      <c r="V2412" s="1" t="s">
        <v>39</v>
      </c>
    </row>
    <row r="2413" spans="1:22" x14ac:dyDescent="0.2">
      <c r="A2413" s="7">
        <v>454</v>
      </c>
      <c r="B2413" s="1" t="s">
        <v>20</v>
      </c>
      <c r="D2413" s="1" t="s">
        <v>4494</v>
      </c>
      <c r="E2413" s="1" t="s">
        <v>1363</v>
      </c>
      <c r="F2413" s="1" t="s">
        <v>4495</v>
      </c>
      <c r="G2413" s="1" t="s">
        <v>25</v>
      </c>
      <c r="I2413" s="1" t="s">
        <v>4496</v>
      </c>
      <c r="J2413" s="1" t="s">
        <v>136</v>
      </c>
      <c r="K2413" s="1" t="s">
        <v>4497</v>
      </c>
      <c r="L2413" s="1" t="s">
        <v>4498</v>
      </c>
      <c r="M2413" s="1" t="s">
        <v>4499</v>
      </c>
      <c r="N2413" s="1" t="s">
        <v>32</v>
      </c>
      <c r="O2413" s="1" t="s">
        <v>156</v>
      </c>
      <c r="Q2413" s="1" t="s">
        <v>4500</v>
      </c>
      <c r="R2413" s="1" t="s">
        <v>81</v>
      </c>
      <c r="S2413" s="1" t="s">
        <v>4497</v>
      </c>
      <c r="T2413" s="1" t="s">
        <v>1368</v>
      </c>
      <c r="U2413" s="1" t="s">
        <v>3322</v>
      </c>
      <c r="V2413" s="1" t="s">
        <v>39</v>
      </c>
    </row>
    <row r="2414" spans="1:22" x14ac:dyDescent="0.2">
      <c r="A2414" s="7">
        <v>454</v>
      </c>
      <c r="B2414" s="1" t="s">
        <v>20</v>
      </c>
      <c r="D2414" s="1" t="s">
        <v>4494</v>
      </c>
      <c r="E2414" s="1" t="s">
        <v>1363</v>
      </c>
      <c r="F2414" s="1" t="s">
        <v>4495</v>
      </c>
      <c r="G2414" s="1" t="s">
        <v>25</v>
      </c>
      <c r="I2414" s="1" t="s">
        <v>4501</v>
      </c>
      <c r="J2414" s="1" t="s">
        <v>136</v>
      </c>
      <c r="K2414" s="1" t="s">
        <v>4497</v>
      </c>
      <c r="L2414" s="1" t="s">
        <v>4498</v>
      </c>
      <c r="M2414" s="1" t="s">
        <v>4502</v>
      </c>
      <c r="N2414" s="1" t="s">
        <v>32</v>
      </c>
      <c r="O2414" s="1" t="s">
        <v>156</v>
      </c>
      <c r="Q2414" s="1" t="s">
        <v>4500</v>
      </c>
      <c r="R2414" s="1" t="s">
        <v>81</v>
      </c>
      <c r="S2414" s="1" t="s">
        <v>4497</v>
      </c>
      <c r="T2414" s="1" t="s">
        <v>1368</v>
      </c>
      <c r="U2414" s="1" t="s">
        <v>3322</v>
      </c>
      <c r="V2414" s="1" t="s">
        <v>39</v>
      </c>
    </row>
    <row r="2415" spans="1:22" x14ac:dyDescent="0.2">
      <c r="A2415" s="7">
        <v>300</v>
      </c>
      <c r="B2415" s="1" t="s">
        <v>20</v>
      </c>
      <c r="D2415" s="1" t="s">
        <v>3390</v>
      </c>
      <c r="E2415" s="1" t="s">
        <v>1363</v>
      </c>
      <c r="F2415" s="1" t="s">
        <v>4495</v>
      </c>
      <c r="G2415" s="1" t="s">
        <v>25</v>
      </c>
      <c r="I2415" s="1" t="s">
        <v>4503</v>
      </c>
      <c r="J2415" s="1" t="s">
        <v>28</v>
      </c>
      <c r="K2415" s="1" t="s">
        <v>4497</v>
      </c>
      <c r="L2415" s="1" t="s">
        <v>4497</v>
      </c>
      <c r="M2415" s="1" t="s">
        <v>4504</v>
      </c>
      <c r="N2415" s="1" t="s">
        <v>32</v>
      </c>
      <c r="O2415" s="1" t="s">
        <v>156</v>
      </c>
      <c r="R2415" s="1" t="s">
        <v>81</v>
      </c>
      <c r="S2415" s="1" t="s">
        <v>4497</v>
      </c>
      <c r="T2415" s="1" t="s">
        <v>1368</v>
      </c>
      <c r="U2415" s="1" t="s">
        <v>3322</v>
      </c>
      <c r="V2415" s="1" t="s">
        <v>39</v>
      </c>
    </row>
    <row r="2416" spans="1:22" x14ac:dyDescent="0.2">
      <c r="A2416" s="7">
        <v>120</v>
      </c>
      <c r="B2416" s="1" t="s">
        <v>20</v>
      </c>
      <c r="D2416" s="1" t="s">
        <v>2750</v>
      </c>
      <c r="E2416" s="1" t="s">
        <v>1363</v>
      </c>
      <c r="F2416" s="1" t="s">
        <v>4495</v>
      </c>
      <c r="G2416" s="1" t="s">
        <v>25</v>
      </c>
      <c r="I2416" s="1" t="s">
        <v>4505</v>
      </c>
      <c r="J2416" s="1" t="s">
        <v>28</v>
      </c>
      <c r="K2416" s="1" t="s">
        <v>4497</v>
      </c>
      <c r="L2416" s="1" t="s">
        <v>4497</v>
      </c>
      <c r="M2416" s="1" t="s">
        <v>4506</v>
      </c>
      <c r="N2416" s="1" t="s">
        <v>32</v>
      </c>
      <c r="O2416" s="1" t="s">
        <v>156</v>
      </c>
      <c r="R2416" s="1" t="s">
        <v>49</v>
      </c>
      <c r="S2416" s="1" t="s">
        <v>4497</v>
      </c>
      <c r="T2416" s="1" t="s">
        <v>1368</v>
      </c>
      <c r="U2416" s="1" t="s">
        <v>3322</v>
      </c>
      <c r="V2416" s="1" t="s">
        <v>39</v>
      </c>
    </row>
    <row r="2417" spans="1:22" x14ac:dyDescent="0.2">
      <c r="A2417" s="7">
        <v>0</v>
      </c>
      <c r="B2417" s="1" t="s">
        <v>20</v>
      </c>
      <c r="D2417" s="1" t="s">
        <v>120</v>
      </c>
      <c r="G2417" s="1" t="s">
        <v>25</v>
      </c>
      <c r="I2417" s="1" t="s">
        <v>4507</v>
      </c>
      <c r="K2417" s="1" t="s">
        <v>4497</v>
      </c>
      <c r="L2417" s="1" t="s">
        <v>4497</v>
      </c>
      <c r="N2417" s="1" t="s">
        <v>32</v>
      </c>
      <c r="R2417" s="1" t="s">
        <v>81</v>
      </c>
      <c r="S2417" s="1" t="s">
        <v>4497</v>
      </c>
      <c r="V2417" s="1" t="s">
        <v>39</v>
      </c>
    </row>
    <row r="2418" spans="1:22" x14ac:dyDescent="0.2">
      <c r="A2418" s="7">
        <v>23</v>
      </c>
      <c r="B2418" s="1" t="s">
        <v>20</v>
      </c>
      <c r="D2418" s="1" t="s">
        <v>4508</v>
      </c>
      <c r="E2418" s="1" t="s">
        <v>2202</v>
      </c>
      <c r="F2418" s="1" t="s">
        <v>4509</v>
      </c>
      <c r="G2418" s="1" t="s">
        <v>25</v>
      </c>
      <c r="I2418" s="1" t="s">
        <v>4510</v>
      </c>
      <c r="J2418" s="1" t="s">
        <v>136</v>
      </c>
      <c r="K2418" s="1" t="s">
        <v>4497</v>
      </c>
      <c r="L2418" s="1" t="s">
        <v>4248</v>
      </c>
      <c r="M2418" s="1" t="s">
        <v>4511</v>
      </c>
      <c r="N2418" s="1" t="s">
        <v>32</v>
      </c>
      <c r="O2418" s="1" t="s">
        <v>33</v>
      </c>
      <c r="P2418" s="1" t="s">
        <v>124</v>
      </c>
      <c r="R2418" s="1" t="s">
        <v>81</v>
      </c>
      <c r="S2418" s="1" t="s">
        <v>4497</v>
      </c>
      <c r="T2418" s="1" t="s">
        <v>2205</v>
      </c>
      <c r="U2418" s="1" t="s">
        <v>2206</v>
      </c>
      <c r="V2418" s="1" t="s">
        <v>39</v>
      </c>
    </row>
    <row r="2419" spans="1:22" x14ac:dyDescent="0.2">
      <c r="A2419" s="7">
        <v>0</v>
      </c>
      <c r="B2419" s="1" t="s">
        <v>20</v>
      </c>
      <c r="D2419" s="1" t="s">
        <v>120</v>
      </c>
      <c r="G2419" s="1" t="s">
        <v>25</v>
      </c>
      <c r="I2419" s="1" t="s">
        <v>4512</v>
      </c>
      <c r="K2419" s="1" t="s">
        <v>4278</v>
      </c>
      <c r="L2419" s="1" t="s">
        <v>4278</v>
      </c>
      <c r="M2419" s="1" t="s">
        <v>4513</v>
      </c>
      <c r="N2419" s="1" t="s">
        <v>32</v>
      </c>
      <c r="R2419" s="1" t="s">
        <v>81</v>
      </c>
      <c r="S2419" s="1" t="s">
        <v>4278</v>
      </c>
      <c r="V2419" s="1" t="s">
        <v>39</v>
      </c>
    </row>
    <row r="2420" spans="1:22" x14ac:dyDescent="0.2">
      <c r="A2420" s="7">
        <v>0</v>
      </c>
      <c r="B2420" s="1" t="s">
        <v>20</v>
      </c>
      <c r="D2420" s="1" t="s">
        <v>120</v>
      </c>
      <c r="G2420" s="1" t="s">
        <v>25</v>
      </c>
      <c r="I2420" s="1" t="s">
        <v>4514</v>
      </c>
      <c r="K2420" s="1" t="s">
        <v>4278</v>
      </c>
      <c r="L2420" s="1" t="s">
        <v>4278</v>
      </c>
      <c r="N2420" s="1" t="s">
        <v>32</v>
      </c>
      <c r="R2420" s="1" t="s">
        <v>81</v>
      </c>
      <c r="S2420" s="1" t="s">
        <v>4278</v>
      </c>
      <c r="V2420" s="1" t="s">
        <v>39</v>
      </c>
    </row>
    <row r="2421" spans="1:22" x14ac:dyDescent="0.2">
      <c r="A2421" s="7">
        <v>0</v>
      </c>
      <c r="B2421" s="1" t="s">
        <v>20</v>
      </c>
      <c r="D2421" s="1" t="s">
        <v>120</v>
      </c>
      <c r="G2421" s="1" t="s">
        <v>25</v>
      </c>
      <c r="I2421" s="1" t="s">
        <v>4515</v>
      </c>
      <c r="K2421" s="1" t="s">
        <v>4278</v>
      </c>
      <c r="L2421" s="1" t="s">
        <v>4278</v>
      </c>
      <c r="N2421" s="1" t="s">
        <v>32</v>
      </c>
      <c r="R2421" s="1" t="s">
        <v>81</v>
      </c>
      <c r="S2421" s="1" t="s">
        <v>4278</v>
      </c>
      <c r="V2421" s="1" t="s">
        <v>39</v>
      </c>
    </row>
    <row r="2422" spans="1:22" x14ac:dyDescent="0.2">
      <c r="A2422" s="7">
        <v>0</v>
      </c>
      <c r="B2422" s="1" t="s">
        <v>20</v>
      </c>
      <c r="D2422" s="1" t="s">
        <v>120</v>
      </c>
      <c r="G2422" s="1" t="s">
        <v>25</v>
      </c>
      <c r="I2422" s="1" t="s">
        <v>4516</v>
      </c>
      <c r="K2422" s="1" t="s">
        <v>4278</v>
      </c>
      <c r="L2422" s="1" t="s">
        <v>4278</v>
      </c>
      <c r="N2422" s="1" t="s">
        <v>32</v>
      </c>
      <c r="R2422" s="1" t="s">
        <v>81</v>
      </c>
      <c r="S2422" s="1" t="s">
        <v>4278</v>
      </c>
      <c r="V2422" s="1" t="s">
        <v>39</v>
      </c>
    </row>
    <row r="2423" spans="1:22" x14ac:dyDescent="0.2">
      <c r="A2423" s="7">
        <v>100</v>
      </c>
      <c r="B2423" s="1" t="s">
        <v>20</v>
      </c>
      <c r="D2423" s="1" t="s">
        <v>43</v>
      </c>
      <c r="E2423" s="1" t="s">
        <v>1363</v>
      </c>
      <c r="F2423" s="1" t="s">
        <v>4517</v>
      </c>
      <c r="G2423" s="1" t="s">
        <v>25</v>
      </c>
      <c r="I2423" s="1" t="s">
        <v>4518</v>
      </c>
      <c r="J2423" s="1" t="s">
        <v>28</v>
      </c>
      <c r="K2423" s="1" t="s">
        <v>4519</v>
      </c>
      <c r="L2423" s="1" t="s">
        <v>4519</v>
      </c>
      <c r="M2423" s="1" t="s">
        <v>4520</v>
      </c>
      <c r="N2423" s="1" t="s">
        <v>32</v>
      </c>
      <c r="O2423" s="1" t="s">
        <v>156</v>
      </c>
      <c r="R2423" s="1" t="s">
        <v>193</v>
      </c>
      <c r="S2423" s="1" t="s">
        <v>4519</v>
      </c>
      <c r="T2423" s="1" t="s">
        <v>1368</v>
      </c>
      <c r="U2423" s="1" t="s">
        <v>3322</v>
      </c>
      <c r="V2423" s="1" t="s">
        <v>39</v>
      </c>
    </row>
    <row r="2424" spans="1:22" x14ac:dyDescent="0.2">
      <c r="A2424" s="7">
        <v>1</v>
      </c>
      <c r="B2424" s="1" t="s">
        <v>20</v>
      </c>
      <c r="D2424" s="1" t="s">
        <v>1915</v>
      </c>
      <c r="E2424" s="1" t="s">
        <v>1363</v>
      </c>
      <c r="F2424" s="1" t="s">
        <v>4517</v>
      </c>
      <c r="G2424" s="1" t="s">
        <v>25</v>
      </c>
      <c r="I2424" s="1" t="s">
        <v>4521</v>
      </c>
      <c r="J2424" s="1" t="s">
        <v>28</v>
      </c>
      <c r="K2424" s="1" t="s">
        <v>4519</v>
      </c>
      <c r="L2424" s="1" t="s">
        <v>4519</v>
      </c>
      <c r="M2424" s="1" t="s">
        <v>4522</v>
      </c>
      <c r="N2424" s="1" t="s">
        <v>32</v>
      </c>
      <c r="O2424" s="1" t="s">
        <v>156</v>
      </c>
      <c r="R2424" s="1" t="s">
        <v>193</v>
      </c>
      <c r="S2424" s="1" t="s">
        <v>4519</v>
      </c>
      <c r="T2424" s="1" t="s">
        <v>1368</v>
      </c>
      <c r="U2424" s="1" t="s">
        <v>3322</v>
      </c>
      <c r="V2424" s="1" t="s">
        <v>39</v>
      </c>
    </row>
    <row r="2425" spans="1:22" x14ac:dyDescent="0.2">
      <c r="A2425" s="7">
        <v>1</v>
      </c>
      <c r="B2425" s="1" t="s">
        <v>20</v>
      </c>
      <c r="D2425" s="1" t="s">
        <v>120</v>
      </c>
      <c r="G2425" s="1" t="s">
        <v>25</v>
      </c>
      <c r="I2425" s="1" t="s">
        <v>4523</v>
      </c>
      <c r="J2425" s="1" t="s">
        <v>28</v>
      </c>
      <c r="K2425" s="1" t="s">
        <v>4519</v>
      </c>
      <c r="L2425" s="1" t="s">
        <v>4519</v>
      </c>
      <c r="M2425" s="1" t="s">
        <v>4524</v>
      </c>
      <c r="N2425" s="1" t="s">
        <v>32</v>
      </c>
      <c r="O2425" s="1" t="s">
        <v>156</v>
      </c>
      <c r="R2425" s="1" t="s">
        <v>81</v>
      </c>
      <c r="S2425" s="1" t="s">
        <v>4519</v>
      </c>
      <c r="T2425" s="1" t="s">
        <v>1368</v>
      </c>
      <c r="U2425" s="1" t="s">
        <v>3322</v>
      </c>
      <c r="V2425" s="1" t="s">
        <v>39</v>
      </c>
    </row>
    <row r="2426" spans="1:22" x14ac:dyDescent="0.2">
      <c r="A2426" s="7">
        <v>1</v>
      </c>
      <c r="B2426" s="1" t="s">
        <v>20</v>
      </c>
      <c r="D2426" s="1" t="s">
        <v>1915</v>
      </c>
      <c r="E2426" s="1" t="s">
        <v>1363</v>
      </c>
      <c r="F2426" s="1" t="s">
        <v>4517</v>
      </c>
      <c r="G2426" s="1" t="s">
        <v>25</v>
      </c>
      <c r="I2426" s="1" t="s">
        <v>4525</v>
      </c>
      <c r="J2426" s="1" t="s">
        <v>28</v>
      </c>
      <c r="K2426" s="1" t="s">
        <v>4519</v>
      </c>
      <c r="L2426" s="1" t="s">
        <v>4519</v>
      </c>
      <c r="M2426" s="1" t="s">
        <v>4526</v>
      </c>
      <c r="N2426" s="1" t="s">
        <v>32</v>
      </c>
      <c r="O2426" s="1" t="s">
        <v>156</v>
      </c>
      <c r="R2426" s="1" t="s">
        <v>193</v>
      </c>
      <c r="S2426" s="1" t="s">
        <v>175</v>
      </c>
      <c r="T2426" s="1" t="s">
        <v>1368</v>
      </c>
      <c r="U2426" s="1" t="s">
        <v>3322</v>
      </c>
      <c r="V2426" s="1" t="s">
        <v>39</v>
      </c>
    </row>
    <row r="2427" spans="1:22" x14ac:dyDescent="0.2">
      <c r="A2427" s="7">
        <v>150</v>
      </c>
      <c r="B2427" s="1" t="s">
        <v>20</v>
      </c>
      <c r="D2427" s="1" t="s">
        <v>3390</v>
      </c>
      <c r="E2427" s="1" t="s">
        <v>4527</v>
      </c>
      <c r="F2427" s="1" t="s">
        <v>4528</v>
      </c>
      <c r="G2427" s="1" t="s">
        <v>25</v>
      </c>
      <c r="I2427" s="1" t="s">
        <v>4529</v>
      </c>
      <c r="J2427" s="1" t="s">
        <v>136</v>
      </c>
      <c r="K2427" s="1" t="s">
        <v>4278</v>
      </c>
      <c r="L2427" s="1" t="s">
        <v>4530</v>
      </c>
      <c r="M2427" s="1" t="s">
        <v>4531</v>
      </c>
      <c r="N2427" s="1" t="s">
        <v>32</v>
      </c>
      <c r="O2427" s="1" t="s">
        <v>4532</v>
      </c>
      <c r="P2427" s="1" t="s">
        <v>124</v>
      </c>
      <c r="R2427" s="1" t="s">
        <v>81</v>
      </c>
      <c r="S2427" s="1" t="s">
        <v>4533</v>
      </c>
      <c r="T2427" s="1" t="s">
        <v>1578</v>
      </c>
      <c r="U2427" s="1" t="s">
        <v>4594</v>
      </c>
      <c r="V2427" s="1" t="s">
        <v>39</v>
      </c>
    </row>
    <row r="2428" spans="1:22" x14ac:dyDescent="0.2">
      <c r="A2428" s="7">
        <v>100</v>
      </c>
      <c r="B2428" s="1" t="s">
        <v>20</v>
      </c>
      <c r="D2428" s="1" t="s">
        <v>120</v>
      </c>
      <c r="G2428" s="1" t="s">
        <v>134</v>
      </c>
      <c r="I2428" s="1" t="s">
        <v>4534</v>
      </c>
      <c r="J2428" s="1" t="s">
        <v>28</v>
      </c>
      <c r="K2428" s="1" t="s">
        <v>4535</v>
      </c>
      <c r="L2428" s="1" t="s">
        <v>4536</v>
      </c>
      <c r="M2428" s="1" t="s">
        <v>4537</v>
      </c>
      <c r="N2428" s="1" t="s">
        <v>32</v>
      </c>
      <c r="O2428" s="1" t="s">
        <v>138</v>
      </c>
      <c r="P2428" s="1" t="s">
        <v>124</v>
      </c>
      <c r="R2428" s="1" t="s">
        <v>193</v>
      </c>
      <c r="S2428" s="1" t="s">
        <v>4535</v>
      </c>
      <c r="T2428" s="1" t="s">
        <v>1368</v>
      </c>
      <c r="U2428" s="1" t="s">
        <v>3322</v>
      </c>
      <c r="V2428" s="1" t="s">
        <v>39</v>
      </c>
    </row>
    <row r="2429" spans="1:22" x14ac:dyDescent="0.2">
      <c r="A2429" s="7">
        <v>1500</v>
      </c>
      <c r="B2429" s="1" t="s">
        <v>20</v>
      </c>
      <c r="D2429" s="1" t="s">
        <v>4538</v>
      </c>
      <c r="E2429" s="1" t="s">
        <v>1574</v>
      </c>
      <c r="F2429" s="1" t="s">
        <v>4535</v>
      </c>
      <c r="G2429" s="1" t="s">
        <v>25</v>
      </c>
      <c r="H2429" s="1" t="s">
        <v>26</v>
      </c>
      <c r="I2429" s="1" t="s">
        <v>4539</v>
      </c>
      <c r="J2429" s="1" t="s">
        <v>28</v>
      </c>
      <c r="K2429" s="1" t="s">
        <v>4540</v>
      </c>
      <c r="L2429" s="1" t="s">
        <v>4492</v>
      </c>
      <c r="M2429" s="1" t="s">
        <v>4541</v>
      </c>
      <c r="N2429" s="1" t="s">
        <v>32</v>
      </c>
      <c r="O2429" s="1" t="s">
        <v>33</v>
      </c>
      <c r="P2429" s="1" t="s">
        <v>124</v>
      </c>
      <c r="Q2429" s="1" t="s">
        <v>35</v>
      </c>
      <c r="R2429" s="1" t="s">
        <v>193</v>
      </c>
      <c r="S2429" s="1" t="s">
        <v>4540</v>
      </c>
      <c r="T2429" s="1" t="s">
        <v>1578</v>
      </c>
      <c r="U2429" s="1" t="s">
        <v>4594</v>
      </c>
      <c r="V2429" s="1" t="s">
        <v>39</v>
      </c>
    </row>
    <row r="2430" spans="1:22" x14ac:dyDescent="0.2">
      <c r="A2430" s="7">
        <v>100</v>
      </c>
      <c r="B2430" s="1" t="s">
        <v>20</v>
      </c>
      <c r="D2430" s="1" t="s">
        <v>1752</v>
      </c>
      <c r="E2430" s="1" t="s">
        <v>2028</v>
      </c>
      <c r="F2430" s="1" t="s">
        <v>4542</v>
      </c>
      <c r="G2430" s="1" t="s">
        <v>25</v>
      </c>
      <c r="I2430" s="1" t="s">
        <v>4543</v>
      </c>
      <c r="J2430" s="1" t="s">
        <v>136</v>
      </c>
      <c r="K2430" s="1" t="s">
        <v>4458</v>
      </c>
      <c r="L2430" s="1" t="s">
        <v>4458</v>
      </c>
      <c r="M2430" s="1" t="s">
        <v>4544</v>
      </c>
      <c r="N2430" s="1" t="s">
        <v>32</v>
      </c>
      <c r="O2430" s="1" t="s">
        <v>33</v>
      </c>
      <c r="P2430" s="1" t="s">
        <v>3283</v>
      </c>
      <c r="R2430" s="1" t="s">
        <v>81</v>
      </c>
      <c r="S2430" s="1" t="s">
        <v>4545</v>
      </c>
      <c r="T2430" s="1" t="s">
        <v>1578</v>
      </c>
      <c r="U2430" s="1" t="s">
        <v>4594</v>
      </c>
      <c r="V2430" s="1" t="s">
        <v>39</v>
      </c>
    </row>
    <row r="2431" spans="1:22" x14ac:dyDescent="0.2">
      <c r="A2431" s="7">
        <v>1500</v>
      </c>
      <c r="B2431" s="1" t="s">
        <v>20</v>
      </c>
      <c r="D2431" s="1" t="s">
        <v>120</v>
      </c>
      <c r="G2431" s="1" t="s">
        <v>25</v>
      </c>
      <c r="H2431" s="1" t="s">
        <v>26</v>
      </c>
      <c r="I2431" s="1" t="s">
        <v>4546</v>
      </c>
      <c r="J2431" s="1" t="s">
        <v>28</v>
      </c>
      <c r="K2431" s="1" t="s">
        <v>4540</v>
      </c>
      <c r="L2431" s="1" t="s">
        <v>4547</v>
      </c>
      <c r="M2431" s="1" t="s">
        <v>4541</v>
      </c>
      <c r="N2431" s="1" t="s">
        <v>32</v>
      </c>
      <c r="O2431" s="1" t="s">
        <v>156</v>
      </c>
      <c r="P2431" s="1" t="s">
        <v>124</v>
      </c>
      <c r="Q2431" s="1" t="s">
        <v>3355</v>
      </c>
      <c r="R2431" s="1" t="s">
        <v>193</v>
      </c>
      <c r="S2431" s="1" t="s">
        <v>4540</v>
      </c>
      <c r="T2431" s="1" t="s">
        <v>4548</v>
      </c>
      <c r="U2431" s="1" t="s">
        <v>4549</v>
      </c>
      <c r="V2431" s="1" t="s">
        <v>39</v>
      </c>
    </row>
    <row r="2432" spans="1:22" x14ac:dyDescent="0.2">
      <c r="A2432" s="7">
        <v>100</v>
      </c>
      <c r="B2432" s="1" t="s">
        <v>20</v>
      </c>
      <c r="D2432" s="1" t="s">
        <v>120</v>
      </c>
      <c r="G2432" s="1" t="s">
        <v>25</v>
      </c>
      <c r="H2432" s="1" t="s">
        <v>26</v>
      </c>
      <c r="I2432" s="1" t="s">
        <v>4550</v>
      </c>
      <c r="J2432" s="1" t="s">
        <v>28</v>
      </c>
      <c r="K2432" s="1" t="s">
        <v>4551</v>
      </c>
      <c r="L2432" s="1" t="s">
        <v>2616</v>
      </c>
      <c r="M2432" s="1" t="s">
        <v>4552</v>
      </c>
      <c r="N2432" s="1" t="s">
        <v>32</v>
      </c>
      <c r="O2432" s="1" t="s">
        <v>123</v>
      </c>
      <c r="P2432" s="1" t="s">
        <v>124</v>
      </c>
      <c r="R2432" s="1" t="s">
        <v>81</v>
      </c>
      <c r="S2432" s="1" t="s">
        <v>4553</v>
      </c>
      <c r="T2432" s="1" t="s">
        <v>4554</v>
      </c>
      <c r="U2432" s="1" t="s">
        <v>4555</v>
      </c>
      <c r="V2432" s="1" t="s">
        <v>39</v>
      </c>
    </row>
    <row r="2433" spans="1:22" x14ac:dyDescent="0.2">
      <c r="A2433" s="7">
        <v>100.49</v>
      </c>
      <c r="B2433" s="1" t="s">
        <v>20</v>
      </c>
      <c r="D2433" s="1" t="s">
        <v>4556</v>
      </c>
      <c r="E2433" s="1" t="s">
        <v>23</v>
      </c>
      <c r="F2433" s="1" t="s">
        <v>4557</v>
      </c>
      <c r="G2433" s="1" t="s">
        <v>25</v>
      </c>
      <c r="H2433" s="1" t="s">
        <v>26</v>
      </c>
      <c r="I2433" s="1" t="s">
        <v>4558</v>
      </c>
      <c r="J2433" s="1" t="s">
        <v>28</v>
      </c>
      <c r="K2433" s="1" t="s">
        <v>4553</v>
      </c>
      <c r="L2433" s="1" t="s">
        <v>4559</v>
      </c>
      <c r="M2433" s="1" t="s">
        <v>4560</v>
      </c>
      <c r="N2433" s="1" t="s">
        <v>32</v>
      </c>
      <c r="O2433" s="1" t="s">
        <v>156</v>
      </c>
      <c r="P2433" s="1" t="s">
        <v>124</v>
      </c>
      <c r="Q2433" s="1" t="s">
        <v>3355</v>
      </c>
      <c r="R2433" s="1" t="s">
        <v>81</v>
      </c>
      <c r="S2433" s="1" t="s">
        <v>4553</v>
      </c>
      <c r="T2433" s="1" t="s">
        <v>37</v>
      </c>
      <c r="U2433" s="1" t="s">
        <v>38</v>
      </c>
      <c r="V2433" s="1" t="s">
        <v>4561</v>
      </c>
    </row>
    <row r="2434" spans="1:22" x14ac:dyDescent="0.2">
      <c r="A2434" s="7">
        <v>100</v>
      </c>
      <c r="B2434" s="1" t="s">
        <v>20</v>
      </c>
      <c r="D2434" s="1" t="s">
        <v>1573</v>
      </c>
      <c r="E2434" s="1" t="s">
        <v>1574</v>
      </c>
      <c r="F2434" s="1" t="s">
        <v>4562</v>
      </c>
      <c r="G2434" s="1" t="s">
        <v>25</v>
      </c>
      <c r="H2434" s="1" t="s">
        <v>26</v>
      </c>
      <c r="I2434" s="1" t="s">
        <v>4563</v>
      </c>
      <c r="J2434" s="1" t="s">
        <v>136</v>
      </c>
      <c r="K2434" s="1" t="s">
        <v>4488</v>
      </c>
      <c r="L2434" s="1" t="s">
        <v>4564</v>
      </c>
      <c r="M2434" s="1" t="s">
        <v>4565</v>
      </c>
      <c r="N2434" s="1" t="s">
        <v>46</v>
      </c>
      <c r="O2434" s="1" t="s">
        <v>33</v>
      </c>
      <c r="P2434" s="1" t="s">
        <v>124</v>
      </c>
      <c r="Q2434" s="1" t="s">
        <v>3355</v>
      </c>
      <c r="R2434" s="1" t="s">
        <v>81</v>
      </c>
      <c r="S2434" s="1" t="s">
        <v>4553</v>
      </c>
      <c r="T2434" s="1" t="s">
        <v>1578</v>
      </c>
      <c r="U2434" s="1" t="s">
        <v>4594</v>
      </c>
      <c r="V2434" s="1" t="s">
        <v>4566</v>
      </c>
    </row>
    <row r="2435" spans="1:22" x14ac:dyDescent="0.2">
      <c r="A2435" s="7">
        <v>100</v>
      </c>
      <c r="B2435" s="1" t="s">
        <v>20</v>
      </c>
      <c r="D2435" s="1" t="s">
        <v>43</v>
      </c>
      <c r="E2435" s="1" t="s">
        <v>23</v>
      </c>
      <c r="F2435" s="1" t="s">
        <v>4528</v>
      </c>
      <c r="G2435" s="1" t="s">
        <v>25</v>
      </c>
      <c r="H2435" s="1" t="s">
        <v>26</v>
      </c>
      <c r="I2435" s="1" t="s">
        <v>4567</v>
      </c>
      <c r="J2435" s="1" t="s">
        <v>136</v>
      </c>
      <c r="K2435" s="1" t="s">
        <v>4492</v>
      </c>
      <c r="L2435" s="1" t="s">
        <v>4492</v>
      </c>
      <c r="M2435" s="1" t="s">
        <v>4568</v>
      </c>
      <c r="N2435" s="1" t="s">
        <v>32</v>
      </c>
      <c r="O2435" s="1" t="s">
        <v>33</v>
      </c>
      <c r="P2435" s="1" t="s">
        <v>124</v>
      </c>
      <c r="Q2435" s="1" t="s">
        <v>3355</v>
      </c>
      <c r="R2435" s="1" t="s">
        <v>1045</v>
      </c>
      <c r="S2435" s="1" t="s">
        <v>4553</v>
      </c>
      <c r="T2435" s="1" t="s">
        <v>37</v>
      </c>
      <c r="U2435" s="1" t="s">
        <v>38</v>
      </c>
      <c r="V2435" s="1" t="s">
        <v>4569</v>
      </c>
    </row>
    <row r="2436" spans="1:22" x14ac:dyDescent="0.2">
      <c r="A2436" s="7">
        <v>10</v>
      </c>
      <c r="B2436" s="1" t="s">
        <v>20</v>
      </c>
      <c r="C2436" s="1" t="s">
        <v>1362</v>
      </c>
      <c r="D2436" s="1" t="s">
        <v>3912</v>
      </c>
      <c r="E2436" s="1" t="s">
        <v>1363</v>
      </c>
      <c r="F2436" s="1" t="s">
        <v>4570</v>
      </c>
      <c r="G2436" s="1" t="s">
        <v>25</v>
      </c>
      <c r="H2436" s="1" t="s">
        <v>26</v>
      </c>
      <c r="I2436" s="1" t="s">
        <v>4571</v>
      </c>
      <c r="J2436" s="1" t="s">
        <v>136</v>
      </c>
      <c r="K2436" s="1" t="s">
        <v>4553</v>
      </c>
      <c r="L2436" s="1" t="s">
        <v>3392</v>
      </c>
      <c r="M2436" s="1" t="s">
        <v>4572</v>
      </c>
      <c r="N2436" s="1" t="s">
        <v>32</v>
      </c>
      <c r="P2436" s="1" t="s">
        <v>1367</v>
      </c>
      <c r="Q2436" s="1" t="s">
        <v>3355</v>
      </c>
      <c r="R2436" s="1" t="s">
        <v>1045</v>
      </c>
      <c r="S2436" s="1" t="s">
        <v>4553</v>
      </c>
      <c r="T2436" s="1" t="s">
        <v>1368</v>
      </c>
      <c r="U2436" s="1" t="s">
        <v>3322</v>
      </c>
      <c r="V2436" s="1" t="s">
        <v>4573</v>
      </c>
    </row>
    <row r="2437" spans="1:22" x14ac:dyDescent="0.2">
      <c r="A2437" s="7">
        <v>971.56</v>
      </c>
      <c r="B2437" s="1" t="s">
        <v>20</v>
      </c>
      <c r="D2437" s="1" t="s">
        <v>120</v>
      </c>
      <c r="G2437" s="1" t="s">
        <v>25</v>
      </c>
      <c r="H2437" s="1" t="s">
        <v>4574</v>
      </c>
      <c r="I2437" s="1" t="s">
        <v>4575</v>
      </c>
      <c r="J2437" s="1" t="s">
        <v>28</v>
      </c>
      <c r="K2437" s="1" t="s">
        <v>4576</v>
      </c>
      <c r="L2437" s="1" t="s">
        <v>29</v>
      </c>
      <c r="M2437" s="1" t="s">
        <v>4577</v>
      </c>
      <c r="N2437" s="1" t="s">
        <v>32</v>
      </c>
      <c r="Q2437" s="1" t="s">
        <v>3355</v>
      </c>
      <c r="R2437" s="1" t="s">
        <v>81</v>
      </c>
      <c r="S2437" s="1" t="s">
        <v>4576</v>
      </c>
      <c r="V2437" s="1" t="s">
        <v>39</v>
      </c>
    </row>
    <row r="2438" spans="1:22" x14ac:dyDescent="0.2">
      <c r="A2438" s="7">
        <v>200</v>
      </c>
      <c r="B2438" s="1" t="s">
        <v>20</v>
      </c>
      <c r="D2438" s="1" t="s">
        <v>1752</v>
      </c>
      <c r="E2438" s="1" t="s">
        <v>3239</v>
      </c>
      <c r="F2438" s="1" t="s">
        <v>4490</v>
      </c>
      <c r="G2438" s="1" t="s">
        <v>25</v>
      </c>
      <c r="H2438" s="1" t="s">
        <v>26</v>
      </c>
      <c r="I2438" s="1" t="s">
        <v>4578</v>
      </c>
      <c r="J2438" s="1" t="s">
        <v>28</v>
      </c>
      <c r="K2438" s="1" t="s">
        <v>4492</v>
      </c>
      <c r="L2438" s="1" t="s">
        <v>4492</v>
      </c>
      <c r="M2438" s="1" t="s">
        <v>4579</v>
      </c>
      <c r="N2438" s="1" t="s">
        <v>32</v>
      </c>
      <c r="O2438" s="1" t="s">
        <v>33</v>
      </c>
      <c r="P2438" s="1" t="s">
        <v>124</v>
      </c>
      <c r="Q2438" s="1" t="s">
        <v>3355</v>
      </c>
      <c r="R2438" s="1" t="s">
        <v>1045</v>
      </c>
      <c r="S2438" s="1" t="s">
        <v>4553</v>
      </c>
      <c r="T2438" s="1" t="s">
        <v>4580</v>
      </c>
      <c r="U2438" s="1" t="s">
        <v>4581</v>
      </c>
      <c r="V2438" s="1" t="s">
        <v>4582</v>
      </c>
    </row>
    <row r="2439" spans="1:22" x14ac:dyDescent="0.2">
      <c r="A2439" s="7">
        <v>200</v>
      </c>
      <c r="B2439" s="1" t="s">
        <v>20</v>
      </c>
      <c r="D2439" s="1" t="s">
        <v>1722</v>
      </c>
      <c r="E2439" s="1" t="s">
        <v>1363</v>
      </c>
      <c r="F2439" s="1" t="s">
        <v>4248</v>
      </c>
      <c r="G2439" s="1" t="s">
        <v>25</v>
      </c>
      <c r="H2439" s="1" t="s">
        <v>26</v>
      </c>
      <c r="I2439" s="1" t="s">
        <v>4583</v>
      </c>
      <c r="J2439" s="1" t="s">
        <v>28</v>
      </c>
      <c r="K2439" s="1" t="s">
        <v>4244</v>
      </c>
      <c r="L2439" s="1" t="s">
        <v>4584</v>
      </c>
      <c r="M2439" s="1" t="s">
        <v>4585</v>
      </c>
      <c r="N2439" s="1" t="s">
        <v>32</v>
      </c>
      <c r="O2439" s="1" t="s">
        <v>156</v>
      </c>
      <c r="Q2439" s="1" t="s">
        <v>3355</v>
      </c>
      <c r="R2439" s="1" t="s">
        <v>81</v>
      </c>
      <c r="S2439" s="1" t="s">
        <v>4553</v>
      </c>
      <c r="T2439" s="1" t="s">
        <v>1368</v>
      </c>
      <c r="U2439" s="1" t="s">
        <v>3322</v>
      </c>
      <c r="V2439" s="1" t="s">
        <v>39</v>
      </c>
    </row>
    <row r="2440" spans="1:22" x14ac:dyDescent="0.2">
      <c r="A2440" s="7">
        <v>200</v>
      </c>
      <c r="B2440" s="1" t="s">
        <v>20</v>
      </c>
      <c r="C2440" s="1" t="s">
        <v>3262</v>
      </c>
      <c r="D2440" s="1" t="s">
        <v>4218</v>
      </c>
      <c r="E2440" s="1" t="s">
        <v>3263</v>
      </c>
      <c r="F2440" s="1" t="s">
        <v>4586</v>
      </c>
      <c r="G2440" s="1" t="s">
        <v>25</v>
      </c>
      <c r="H2440" s="1" t="s">
        <v>26</v>
      </c>
      <c r="I2440" s="1" t="s">
        <v>4587</v>
      </c>
      <c r="J2440" s="1" t="s">
        <v>28</v>
      </c>
      <c r="K2440" s="1" t="s">
        <v>4564</v>
      </c>
      <c r="L2440" s="1" t="s">
        <v>4564</v>
      </c>
      <c r="M2440" s="1" t="s">
        <v>4588</v>
      </c>
      <c r="N2440" s="1" t="s">
        <v>32</v>
      </c>
      <c r="O2440" s="1" t="s">
        <v>123</v>
      </c>
      <c r="P2440" s="1" t="s">
        <v>124</v>
      </c>
      <c r="Q2440" s="1" t="s">
        <v>3355</v>
      </c>
      <c r="R2440" s="1" t="s">
        <v>1045</v>
      </c>
      <c r="S2440" s="1" t="s">
        <v>4553</v>
      </c>
      <c r="T2440" s="1" t="s">
        <v>3267</v>
      </c>
      <c r="U2440" s="1" t="s">
        <v>3268</v>
      </c>
      <c r="V2440" s="1" t="s">
        <v>39</v>
      </c>
    </row>
    <row r="2441" spans="1:22" x14ac:dyDescent="0.2">
      <c r="A2441" s="7">
        <v>971.56</v>
      </c>
      <c r="B2441" s="1" t="s">
        <v>20</v>
      </c>
      <c r="C2441" s="1" t="s">
        <v>21</v>
      </c>
      <c r="D2441" s="1" t="s">
        <v>4589</v>
      </c>
      <c r="E2441" s="1" t="s">
        <v>1574</v>
      </c>
      <c r="F2441" s="1" t="s">
        <v>4590</v>
      </c>
      <c r="G2441" s="1" t="s">
        <v>25</v>
      </c>
      <c r="H2441" s="1" t="s">
        <v>4574</v>
      </c>
      <c r="I2441" s="1" t="s">
        <v>4591</v>
      </c>
      <c r="J2441" s="1" t="s">
        <v>28</v>
      </c>
      <c r="K2441" s="1" t="s">
        <v>4592</v>
      </c>
      <c r="L2441" s="1" t="s">
        <v>3392</v>
      </c>
      <c r="M2441" s="1" t="s">
        <v>4593</v>
      </c>
      <c r="N2441" s="1" t="s">
        <v>32</v>
      </c>
      <c r="O2441" s="1" t="s">
        <v>33</v>
      </c>
      <c r="P2441" s="1" t="s">
        <v>124</v>
      </c>
      <c r="Q2441" s="1" t="s">
        <v>3355</v>
      </c>
      <c r="R2441" s="1" t="s">
        <v>49</v>
      </c>
      <c r="S2441" s="1" t="s">
        <v>4592</v>
      </c>
      <c r="T2441" s="1" t="s">
        <v>1578</v>
      </c>
      <c r="U2441" s="1" t="s">
        <v>4594</v>
      </c>
      <c r="V2441" s="1" t="s">
        <v>39</v>
      </c>
    </row>
    <row r="2442" spans="1:22" x14ac:dyDescent="0.2">
      <c r="A2442" s="7">
        <v>2</v>
      </c>
      <c r="B2442" s="1" t="s">
        <v>20</v>
      </c>
      <c r="D2442" s="1" t="s">
        <v>4595</v>
      </c>
      <c r="E2442" s="1" t="s">
        <v>1363</v>
      </c>
      <c r="F2442" s="1" t="s">
        <v>4596</v>
      </c>
      <c r="G2442" s="1" t="s">
        <v>25</v>
      </c>
      <c r="H2442" s="1" t="s">
        <v>26</v>
      </c>
      <c r="I2442" s="1" t="s">
        <v>4597</v>
      </c>
      <c r="J2442" s="1" t="s">
        <v>136</v>
      </c>
      <c r="K2442" s="1" t="s">
        <v>4598</v>
      </c>
      <c r="L2442" s="1" t="s">
        <v>4598</v>
      </c>
      <c r="M2442" s="1" t="s">
        <v>4599</v>
      </c>
      <c r="N2442" s="1" t="s">
        <v>32</v>
      </c>
      <c r="O2442" s="1" t="s">
        <v>156</v>
      </c>
      <c r="P2442" s="1" t="s">
        <v>124</v>
      </c>
      <c r="Q2442" s="1" t="s">
        <v>3355</v>
      </c>
      <c r="R2442" s="1" t="s">
        <v>49</v>
      </c>
      <c r="S2442" s="1" t="s">
        <v>4553</v>
      </c>
      <c r="T2442" s="1" t="s">
        <v>1368</v>
      </c>
      <c r="U2442" s="1" t="s">
        <v>3322</v>
      </c>
      <c r="V2442" s="1" t="s">
        <v>4600</v>
      </c>
    </row>
    <row r="2443" spans="1:22" x14ac:dyDescent="0.2">
      <c r="A2443" s="7">
        <v>123</v>
      </c>
      <c r="B2443" s="1" t="s">
        <v>20</v>
      </c>
      <c r="D2443" s="1" t="s">
        <v>4601</v>
      </c>
      <c r="E2443" s="1" t="s">
        <v>1574</v>
      </c>
      <c r="F2443" s="1" t="s">
        <v>2120</v>
      </c>
      <c r="G2443" s="1" t="s">
        <v>25</v>
      </c>
      <c r="H2443" s="1" t="s">
        <v>4602</v>
      </c>
      <c r="I2443" s="1" t="s">
        <v>4603</v>
      </c>
      <c r="J2443" s="1" t="s">
        <v>4604</v>
      </c>
      <c r="K2443" s="1" t="s">
        <v>2257</v>
      </c>
      <c r="L2443" s="1" t="s">
        <v>2257</v>
      </c>
      <c r="M2443" s="1" t="s">
        <v>4605</v>
      </c>
      <c r="N2443" s="1" t="s">
        <v>1091</v>
      </c>
      <c r="O2443" s="1" t="s">
        <v>4297</v>
      </c>
      <c r="P2443" s="1" t="s">
        <v>3283</v>
      </c>
      <c r="R2443" s="1" t="s">
        <v>81</v>
      </c>
      <c r="S2443" s="1" t="s">
        <v>2257</v>
      </c>
      <c r="T2443" s="1" t="s">
        <v>2205</v>
      </c>
      <c r="U2443" s="1" t="s">
        <v>2206</v>
      </c>
      <c r="V2443" s="1" t="s">
        <v>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E8DA5-6C1F-D947-9247-615BC093879B}">
  <sheetPr codeName="Sheet4"/>
  <dimension ref="A1:AH2443"/>
  <sheetViews>
    <sheetView topLeftCell="U1" zoomScale="134" zoomScaleNormal="41" workbookViewId="0">
      <pane ySplit="1" topLeftCell="A2" activePane="bottomLeft" state="frozen"/>
      <selection pane="bottomLeft" activeCell="I2436" sqref="I2436"/>
    </sheetView>
  </sheetViews>
  <sheetFormatPr baseColWidth="10" defaultRowHeight="15" x14ac:dyDescent="0.2"/>
  <cols>
    <col min="1" max="1" width="12.6640625" style="16" bestFit="1" customWidth="1"/>
    <col min="2" max="2" width="12" customWidth="1"/>
    <col min="5" max="6" width="10.83203125" style="5"/>
    <col min="8" max="8" width="20.5" style="8" bestFit="1" customWidth="1"/>
    <col min="10" max="10" width="14" bestFit="1" customWidth="1"/>
    <col min="11" max="11" width="19.83203125" style="8" bestFit="1" customWidth="1"/>
    <col min="12" max="12" width="8" bestFit="1" customWidth="1"/>
    <col min="13" max="13" width="19.83203125" style="8" bestFit="1" customWidth="1"/>
    <col min="14" max="14" width="19.6640625" style="8" bestFit="1" customWidth="1"/>
    <col min="15" max="15" width="22.83203125" bestFit="1" customWidth="1"/>
    <col min="17" max="17" width="15.5" bestFit="1" customWidth="1"/>
    <col min="18" max="18" width="9.1640625" bestFit="1" customWidth="1"/>
    <col min="19" max="19" width="27.6640625" bestFit="1" customWidth="1"/>
    <col min="20" max="20" width="17.83203125" bestFit="1" customWidth="1"/>
    <col min="21" max="21" width="22.1640625" style="8" bestFit="1" customWidth="1"/>
    <col min="22" max="22" width="14.83203125" bestFit="1" customWidth="1"/>
    <col min="23" max="23" width="26" bestFit="1" customWidth="1"/>
  </cols>
  <sheetData>
    <row r="1" spans="1:34" x14ac:dyDescent="0.2">
      <c r="A1" s="15" t="s">
        <v>0</v>
      </c>
      <c r="B1" s="6" t="s">
        <v>4677</v>
      </c>
      <c r="C1" s="1" t="s">
        <v>1</v>
      </c>
      <c r="D1" s="1" t="s">
        <v>2</v>
      </c>
      <c r="E1" s="5" t="s">
        <v>3</v>
      </c>
      <c r="F1" s="5" t="s">
        <v>4680</v>
      </c>
      <c r="G1" s="1" t="s">
        <v>4</v>
      </c>
      <c r="H1" s="8" t="s">
        <v>5</v>
      </c>
      <c r="I1" s="1" t="s">
        <v>6</v>
      </c>
      <c r="J1" s="1" t="s">
        <v>7</v>
      </c>
      <c r="K1" s="8" t="s">
        <v>8</v>
      </c>
      <c r="L1" s="1" t="s">
        <v>9</v>
      </c>
      <c r="M1" s="8" t="s">
        <v>4610</v>
      </c>
      <c r="N1" s="8" t="s">
        <v>10</v>
      </c>
      <c r="O1" s="1" t="s">
        <v>11</v>
      </c>
      <c r="P1" s="1" t="s">
        <v>12</v>
      </c>
      <c r="Q1" s="1" t="s">
        <v>13</v>
      </c>
      <c r="R1" s="1" t="s">
        <v>14</v>
      </c>
      <c r="S1" s="1" t="s">
        <v>15</v>
      </c>
      <c r="T1" s="1" t="s">
        <v>16</v>
      </c>
      <c r="U1" s="8" t="s">
        <v>4611</v>
      </c>
      <c r="V1" s="1" t="s">
        <v>17</v>
      </c>
      <c r="W1" s="1" t="s">
        <v>18</v>
      </c>
      <c r="X1" s="1" t="s">
        <v>19</v>
      </c>
      <c r="Y1" s="1" t="s">
        <v>4688</v>
      </c>
      <c r="Z1" s="1" t="s">
        <v>4673</v>
      </c>
    </row>
    <row r="2" spans="1:34" x14ac:dyDescent="0.2">
      <c r="A2" s="15">
        <v>198.18</v>
      </c>
      <c r="B2" s="7">
        <f>A2</f>
        <v>198.18</v>
      </c>
      <c r="C2" s="1" t="s">
        <v>20</v>
      </c>
      <c r="D2" s="1" t="s">
        <v>21</v>
      </c>
      <c r="E2" s="5">
        <v>3.96</v>
      </c>
      <c r="F2" s="5">
        <f>E2</f>
        <v>3.96</v>
      </c>
      <c r="G2" s="1" t="s">
        <v>23</v>
      </c>
      <c r="H2" s="8">
        <v>44176</v>
      </c>
      <c r="I2" s="1" t="s">
        <v>25</v>
      </c>
      <c r="J2" s="1" t="s">
        <v>26</v>
      </c>
      <c r="K2" s="8">
        <v>44166.986817129633</v>
      </c>
      <c r="L2" s="1" t="s">
        <v>28</v>
      </c>
      <c r="M2" s="8">
        <v>44166</v>
      </c>
      <c r="N2" s="8">
        <v>44180</v>
      </c>
      <c r="O2" s="1" t="s">
        <v>31</v>
      </c>
      <c r="P2" s="1" t="s">
        <v>32</v>
      </c>
      <c r="Q2" s="1" t="s">
        <v>33</v>
      </c>
      <c r="R2" s="1" t="s">
        <v>34</v>
      </c>
      <c r="S2" s="1" t="s">
        <v>35</v>
      </c>
      <c r="T2" s="1" t="s">
        <v>36</v>
      </c>
      <c r="U2" s="8">
        <v>44166</v>
      </c>
      <c r="V2" s="1" t="s">
        <v>37</v>
      </c>
      <c r="W2" s="1" t="s">
        <v>38</v>
      </c>
      <c r="X2" s="1" t="s">
        <v>39</v>
      </c>
      <c r="Y2" t="str">
        <f>IF(U2&gt;N2,"Late",IF(A2=0,"NoPayment","OnTime"))</f>
        <v>OnTime</v>
      </c>
      <c r="Z2" t="str">
        <f>IF(U2&lt;H2,"Utilized",IF(ISBLANK(H2),"No Discounts","Lost"))</f>
        <v>Utilized</v>
      </c>
      <c r="AB2" s="30" t="s">
        <v>4690</v>
      </c>
      <c r="AC2" s="31"/>
      <c r="AD2" s="31"/>
      <c r="AE2" s="31"/>
      <c r="AF2" s="31"/>
      <c r="AG2" s="31"/>
      <c r="AH2" s="32"/>
    </row>
    <row r="3" spans="1:34" x14ac:dyDescent="0.2">
      <c r="A3" s="15">
        <v>198.18</v>
      </c>
      <c r="B3" s="7">
        <f t="shared" ref="B3:B66" si="0">A3</f>
        <v>198.18</v>
      </c>
      <c r="C3" s="1" t="s">
        <v>20</v>
      </c>
      <c r="D3" s="1" t="s">
        <v>21</v>
      </c>
      <c r="E3" s="5">
        <v>3.96</v>
      </c>
      <c r="F3" s="5">
        <f t="shared" ref="F3:F66" si="1">E3</f>
        <v>3.96</v>
      </c>
      <c r="G3" s="1" t="s">
        <v>23</v>
      </c>
      <c r="H3" s="8">
        <v>44176</v>
      </c>
      <c r="I3" s="1" t="s">
        <v>25</v>
      </c>
      <c r="J3" s="1" t="s">
        <v>26</v>
      </c>
      <c r="K3" s="8">
        <v>44166.985949074071</v>
      </c>
      <c r="L3" s="1" t="s">
        <v>28</v>
      </c>
      <c r="M3" s="8">
        <v>44166</v>
      </c>
      <c r="N3" s="8">
        <v>44180</v>
      </c>
      <c r="O3" s="1" t="s">
        <v>41</v>
      </c>
      <c r="P3" s="1" t="s">
        <v>32</v>
      </c>
      <c r="Q3" s="1" t="s">
        <v>33</v>
      </c>
      <c r="R3" s="1" t="s">
        <v>34</v>
      </c>
      <c r="S3" s="1" t="s">
        <v>35</v>
      </c>
      <c r="T3" s="1" t="s">
        <v>36</v>
      </c>
      <c r="U3" s="8">
        <v>44166</v>
      </c>
      <c r="V3" s="1" t="s">
        <v>37</v>
      </c>
      <c r="W3" s="1" t="s">
        <v>38</v>
      </c>
      <c r="X3" s="1" t="s">
        <v>39</v>
      </c>
      <c r="Y3" t="str">
        <f t="shared" ref="Y3:Y66" si="2">IF(U3&gt;N3,"Late",IF(A3=0,"NoPayment","OnTime"))</f>
        <v>OnTime</v>
      </c>
      <c r="Z3" t="str">
        <f t="shared" ref="Z3:Z66" si="3">IF(U3&lt;H3,"Utilized",IF(ISBLANK(H3),"No Discounts","Lost"))</f>
        <v>Utilized</v>
      </c>
      <c r="AB3" s="33"/>
      <c r="AC3" s="34"/>
      <c r="AD3" s="34"/>
      <c r="AE3" s="34"/>
      <c r="AF3" s="34"/>
      <c r="AG3" s="34"/>
      <c r="AH3" s="35"/>
    </row>
    <row r="4" spans="1:34" x14ac:dyDescent="0.2">
      <c r="A4" s="15">
        <v>100</v>
      </c>
      <c r="B4" s="7">
        <f t="shared" si="0"/>
        <v>100</v>
      </c>
      <c r="C4" s="1" t="s">
        <v>42</v>
      </c>
      <c r="D4" s="1" t="s">
        <v>21</v>
      </c>
      <c r="E4" s="5">
        <v>2</v>
      </c>
      <c r="F4" s="5">
        <f t="shared" si="1"/>
        <v>2</v>
      </c>
      <c r="G4" s="1" t="s">
        <v>23</v>
      </c>
      <c r="H4" s="8">
        <v>44176</v>
      </c>
      <c r="I4" s="1" t="s">
        <v>25</v>
      </c>
      <c r="J4" s="1" t="s">
        <v>26</v>
      </c>
      <c r="K4" s="8">
        <v>44166.984224537038</v>
      </c>
      <c r="L4" s="1" t="s">
        <v>28</v>
      </c>
      <c r="M4" s="8">
        <v>44166</v>
      </c>
      <c r="N4" s="8">
        <v>44180</v>
      </c>
      <c r="O4" s="1" t="s">
        <v>45</v>
      </c>
      <c r="P4" s="1" t="s">
        <v>46</v>
      </c>
      <c r="Q4" s="1" t="s">
        <v>33</v>
      </c>
      <c r="R4" s="1" t="s">
        <v>34</v>
      </c>
      <c r="S4" s="1" t="s">
        <v>35</v>
      </c>
      <c r="T4" s="1" t="s">
        <v>36</v>
      </c>
      <c r="U4" s="8">
        <v>44166</v>
      </c>
      <c r="V4" s="1" t="s">
        <v>37</v>
      </c>
      <c r="W4" s="1" t="s">
        <v>38</v>
      </c>
      <c r="X4" s="1" t="s">
        <v>39</v>
      </c>
      <c r="Y4" t="str">
        <f t="shared" si="2"/>
        <v>OnTime</v>
      </c>
      <c r="Z4" t="str">
        <f t="shared" si="3"/>
        <v>Utilized</v>
      </c>
      <c r="AB4" s="33"/>
      <c r="AC4" s="34"/>
      <c r="AD4" s="34"/>
      <c r="AE4" s="34"/>
      <c r="AF4" s="34"/>
      <c r="AG4" s="34"/>
      <c r="AH4" s="35"/>
    </row>
    <row r="5" spans="1:34" x14ac:dyDescent="0.2">
      <c r="A5" s="15">
        <v>100</v>
      </c>
      <c r="B5" s="7">
        <f t="shared" si="0"/>
        <v>100</v>
      </c>
      <c r="C5" s="1" t="s">
        <v>20</v>
      </c>
      <c r="D5" s="1" t="s">
        <v>21</v>
      </c>
      <c r="E5" s="5">
        <v>2</v>
      </c>
      <c r="F5" s="5">
        <f t="shared" si="1"/>
        <v>2</v>
      </c>
      <c r="G5" s="1" t="s">
        <v>23</v>
      </c>
      <c r="H5" s="8">
        <v>44176</v>
      </c>
      <c r="I5" s="1" t="s">
        <v>25</v>
      </c>
      <c r="J5" s="1" t="s">
        <v>26</v>
      </c>
      <c r="K5" s="8">
        <v>44166.983356481483</v>
      </c>
      <c r="L5" s="1" t="s">
        <v>28</v>
      </c>
      <c r="M5" s="8">
        <v>44166</v>
      </c>
      <c r="N5" s="8">
        <v>44180</v>
      </c>
      <c r="O5" s="1" t="s">
        <v>48</v>
      </c>
      <c r="P5" s="1" t="s">
        <v>46</v>
      </c>
      <c r="Q5" s="1" t="s">
        <v>33</v>
      </c>
      <c r="R5" s="1" t="s">
        <v>34</v>
      </c>
      <c r="S5" s="1" t="s">
        <v>35</v>
      </c>
      <c r="T5" s="1" t="s">
        <v>49</v>
      </c>
      <c r="U5" s="8">
        <v>44166</v>
      </c>
      <c r="V5" s="1" t="s">
        <v>37</v>
      </c>
      <c r="W5" s="1" t="s">
        <v>38</v>
      </c>
      <c r="X5" s="1" t="s">
        <v>39</v>
      </c>
      <c r="Y5" t="str">
        <f t="shared" si="2"/>
        <v>OnTime</v>
      </c>
      <c r="Z5" t="str">
        <f t="shared" si="3"/>
        <v>Utilized</v>
      </c>
      <c r="AB5" s="33"/>
      <c r="AC5" s="34"/>
      <c r="AD5" s="34"/>
      <c r="AE5" s="34"/>
      <c r="AF5" s="34"/>
      <c r="AG5" s="34"/>
      <c r="AH5" s="35"/>
    </row>
    <row r="6" spans="1:34" x14ac:dyDescent="0.2">
      <c r="A6" s="15">
        <v>182.63</v>
      </c>
      <c r="B6" s="7">
        <f t="shared" si="0"/>
        <v>182.63</v>
      </c>
      <c r="C6" s="1" t="s">
        <v>20</v>
      </c>
      <c r="D6" s="1" t="s">
        <v>21</v>
      </c>
      <c r="E6" s="5">
        <v>3.96</v>
      </c>
      <c r="F6" s="5">
        <f t="shared" si="1"/>
        <v>3.96</v>
      </c>
      <c r="G6" s="1" t="s">
        <v>23</v>
      </c>
      <c r="H6" s="8">
        <v>44176</v>
      </c>
      <c r="I6" s="1" t="s">
        <v>25</v>
      </c>
      <c r="J6" s="1" t="s">
        <v>26</v>
      </c>
      <c r="K6" s="8">
        <v>44166.982314814813</v>
      </c>
      <c r="L6" s="1" t="s">
        <v>28</v>
      </c>
      <c r="M6" s="8">
        <v>44166</v>
      </c>
      <c r="N6" s="8">
        <v>44180</v>
      </c>
      <c r="O6" s="1" t="s">
        <v>51</v>
      </c>
      <c r="P6" s="1" t="s">
        <v>46</v>
      </c>
      <c r="Q6" s="1" t="s">
        <v>33</v>
      </c>
      <c r="R6" s="1" t="s">
        <v>34</v>
      </c>
      <c r="S6" s="1" t="s">
        <v>35</v>
      </c>
      <c r="T6" s="1" t="s">
        <v>36</v>
      </c>
      <c r="U6" s="8">
        <v>44166</v>
      </c>
      <c r="V6" s="1" t="s">
        <v>37</v>
      </c>
      <c r="W6" s="1" t="s">
        <v>38</v>
      </c>
      <c r="X6" s="1" t="s">
        <v>39</v>
      </c>
      <c r="Y6" t="str">
        <f t="shared" si="2"/>
        <v>OnTime</v>
      </c>
      <c r="Z6" t="str">
        <f t="shared" si="3"/>
        <v>Utilized</v>
      </c>
      <c r="AB6" s="33"/>
      <c r="AC6" s="34"/>
      <c r="AD6" s="34"/>
      <c r="AE6" s="34"/>
      <c r="AF6" s="34"/>
      <c r="AG6" s="34"/>
      <c r="AH6" s="35"/>
    </row>
    <row r="7" spans="1:34" x14ac:dyDescent="0.2">
      <c r="A7" s="15">
        <v>100</v>
      </c>
      <c r="B7" s="7">
        <f t="shared" si="0"/>
        <v>100</v>
      </c>
      <c r="C7" s="1" t="s">
        <v>20</v>
      </c>
      <c r="D7" s="1" t="s">
        <v>21</v>
      </c>
      <c r="E7" s="5">
        <v>2</v>
      </c>
      <c r="F7" s="5">
        <f t="shared" si="1"/>
        <v>2</v>
      </c>
      <c r="G7" s="1" t="s">
        <v>23</v>
      </c>
      <c r="H7" s="8">
        <v>44176</v>
      </c>
      <c r="I7" s="1" t="s">
        <v>25</v>
      </c>
      <c r="J7" s="1" t="s">
        <v>26</v>
      </c>
      <c r="K7" s="8">
        <v>44166.982187499998</v>
      </c>
      <c r="L7" s="1" t="s">
        <v>28</v>
      </c>
      <c r="M7" s="8">
        <v>44166</v>
      </c>
      <c r="N7" s="8">
        <v>44180</v>
      </c>
      <c r="O7" s="1" t="s">
        <v>53</v>
      </c>
      <c r="P7" s="1" t="s">
        <v>46</v>
      </c>
      <c r="Q7" s="1" t="s">
        <v>33</v>
      </c>
      <c r="R7" s="1" t="s">
        <v>34</v>
      </c>
      <c r="S7" s="1" t="s">
        <v>35</v>
      </c>
      <c r="T7" s="1" t="s">
        <v>36</v>
      </c>
      <c r="U7" s="8">
        <v>44166</v>
      </c>
      <c r="V7" s="1" t="s">
        <v>37</v>
      </c>
      <c r="W7" s="1" t="s">
        <v>38</v>
      </c>
      <c r="X7" s="1" t="s">
        <v>39</v>
      </c>
      <c r="Y7" t="str">
        <f t="shared" si="2"/>
        <v>OnTime</v>
      </c>
      <c r="Z7" t="str">
        <f t="shared" si="3"/>
        <v>Utilized</v>
      </c>
      <c r="AB7" s="33"/>
      <c r="AC7" s="34"/>
      <c r="AD7" s="34"/>
      <c r="AE7" s="34"/>
      <c r="AF7" s="34"/>
      <c r="AG7" s="34"/>
      <c r="AH7" s="35"/>
    </row>
    <row r="8" spans="1:34" x14ac:dyDescent="0.2">
      <c r="A8" s="15">
        <v>123.75</v>
      </c>
      <c r="B8" s="7">
        <f t="shared" si="0"/>
        <v>123.75</v>
      </c>
      <c r="C8" s="1" t="s">
        <v>20</v>
      </c>
      <c r="D8" s="1" t="s">
        <v>21</v>
      </c>
      <c r="E8" s="5">
        <v>2.48</v>
      </c>
      <c r="F8" s="5">
        <f t="shared" si="1"/>
        <v>2.48</v>
      </c>
      <c r="G8" s="1" t="s">
        <v>23</v>
      </c>
      <c r="H8" s="8">
        <v>44176</v>
      </c>
      <c r="I8" s="1" t="s">
        <v>25</v>
      </c>
      <c r="J8" s="1" t="s">
        <v>26</v>
      </c>
      <c r="K8" s="8">
        <v>44166.982141203705</v>
      </c>
      <c r="L8" s="1" t="s">
        <v>28</v>
      </c>
      <c r="M8" s="8">
        <v>44166</v>
      </c>
      <c r="N8" s="8">
        <v>44180</v>
      </c>
      <c r="O8" s="1" t="s">
        <v>56</v>
      </c>
      <c r="P8" s="1" t="s">
        <v>46</v>
      </c>
      <c r="Q8" s="1" t="s">
        <v>33</v>
      </c>
      <c r="R8" s="1" t="s">
        <v>34</v>
      </c>
      <c r="S8" s="1" t="s">
        <v>35</v>
      </c>
      <c r="T8" s="1" t="s">
        <v>36</v>
      </c>
      <c r="U8" s="8">
        <v>44166</v>
      </c>
      <c r="V8" s="1" t="s">
        <v>37</v>
      </c>
      <c r="W8" s="1" t="s">
        <v>38</v>
      </c>
      <c r="X8" s="1" t="s">
        <v>39</v>
      </c>
      <c r="Y8" t="str">
        <f t="shared" si="2"/>
        <v>OnTime</v>
      </c>
      <c r="Z8" t="str">
        <f t="shared" si="3"/>
        <v>Utilized</v>
      </c>
      <c r="AB8" s="33"/>
      <c r="AC8" s="34"/>
      <c r="AD8" s="34"/>
      <c r="AE8" s="34"/>
      <c r="AF8" s="34"/>
      <c r="AG8" s="34"/>
      <c r="AH8" s="35"/>
    </row>
    <row r="9" spans="1:34" x14ac:dyDescent="0.2">
      <c r="A9" s="15">
        <v>124.76</v>
      </c>
      <c r="B9" s="7">
        <f t="shared" si="0"/>
        <v>124.76</v>
      </c>
      <c r="C9" s="1" t="s">
        <v>20</v>
      </c>
      <c r="D9" s="1" t="s">
        <v>21</v>
      </c>
      <c r="E9" s="5">
        <v>2.5</v>
      </c>
      <c r="F9" s="5">
        <f t="shared" si="1"/>
        <v>2.5</v>
      </c>
      <c r="G9" s="1" t="s">
        <v>23</v>
      </c>
      <c r="H9" s="8">
        <v>44176</v>
      </c>
      <c r="I9" s="1" t="s">
        <v>25</v>
      </c>
      <c r="J9" s="1" t="s">
        <v>26</v>
      </c>
      <c r="K9" s="8">
        <v>44166.981805555559</v>
      </c>
      <c r="L9" s="1" t="s">
        <v>28</v>
      </c>
      <c r="M9" s="8">
        <v>44166</v>
      </c>
      <c r="N9" s="8">
        <v>44180</v>
      </c>
      <c r="O9" s="1" t="s">
        <v>59</v>
      </c>
      <c r="P9" s="1" t="s">
        <v>46</v>
      </c>
      <c r="Q9" s="1" t="s">
        <v>33</v>
      </c>
      <c r="R9" s="1" t="s">
        <v>34</v>
      </c>
      <c r="S9" s="1" t="s">
        <v>35</v>
      </c>
      <c r="T9" s="1" t="s">
        <v>36</v>
      </c>
      <c r="U9" s="8">
        <v>44166</v>
      </c>
      <c r="V9" s="1" t="s">
        <v>37</v>
      </c>
      <c r="W9" s="1" t="s">
        <v>38</v>
      </c>
      <c r="X9" s="1" t="s">
        <v>39</v>
      </c>
      <c r="Y9" t="str">
        <f t="shared" si="2"/>
        <v>OnTime</v>
      </c>
      <c r="Z9" t="str">
        <f t="shared" si="3"/>
        <v>Utilized</v>
      </c>
      <c r="AB9" s="33"/>
      <c r="AC9" s="34"/>
      <c r="AD9" s="34"/>
      <c r="AE9" s="34"/>
      <c r="AF9" s="34"/>
      <c r="AG9" s="34"/>
      <c r="AH9" s="35"/>
    </row>
    <row r="10" spans="1:34" x14ac:dyDescent="0.2">
      <c r="A10" s="15">
        <v>140</v>
      </c>
      <c r="B10" s="7">
        <f t="shared" si="0"/>
        <v>140</v>
      </c>
      <c r="C10" s="1" t="s">
        <v>20</v>
      </c>
      <c r="D10" s="1" t="s">
        <v>21</v>
      </c>
      <c r="E10" s="5">
        <v>2.8</v>
      </c>
      <c r="F10" s="5">
        <f t="shared" si="1"/>
        <v>2.8</v>
      </c>
      <c r="G10" s="1" t="s">
        <v>23</v>
      </c>
      <c r="H10" s="8">
        <v>44176</v>
      </c>
      <c r="I10" s="1" t="s">
        <v>25</v>
      </c>
      <c r="J10" s="1" t="s">
        <v>26</v>
      </c>
      <c r="K10" s="8">
        <v>44166.981782407405</v>
      </c>
      <c r="L10" s="1" t="s">
        <v>28</v>
      </c>
      <c r="M10" s="8">
        <v>44166</v>
      </c>
      <c r="N10" s="8">
        <v>44180</v>
      </c>
      <c r="O10" s="1" t="s">
        <v>62</v>
      </c>
      <c r="P10" s="1" t="s">
        <v>46</v>
      </c>
      <c r="Q10" s="1" t="s">
        <v>33</v>
      </c>
      <c r="R10" s="1" t="s">
        <v>34</v>
      </c>
      <c r="S10" s="1" t="s">
        <v>35</v>
      </c>
      <c r="T10" s="1" t="s">
        <v>36</v>
      </c>
      <c r="U10" s="8">
        <v>44166</v>
      </c>
      <c r="V10" s="1" t="s">
        <v>37</v>
      </c>
      <c r="W10" s="1" t="s">
        <v>38</v>
      </c>
      <c r="X10" s="1" t="s">
        <v>39</v>
      </c>
      <c r="Y10" t="str">
        <f t="shared" si="2"/>
        <v>OnTime</v>
      </c>
      <c r="Z10" t="str">
        <f t="shared" si="3"/>
        <v>Utilized</v>
      </c>
      <c r="AB10" s="33"/>
      <c r="AC10" s="34"/>
      <c r="AD10" s="34"/>
      <c r="AE10" s="34"/>
      <c r="AF10" s="34"/>
      <c r="AG10" s="34"/>
      <c r="AH10" s="35"/>
    </row>
    <row r="11" spans="1:34" x14ac:dyDescent="0.2">
      <c r="A11" s="15">
        <v>124.75</v>
      </c>
      <c r="B11" s="7">
        <f t="shared" si="0"/>
        <v>124.75</v>
      </c>
      <c r="C11" s="1" t="s">
        <v>20</v>
      </c>
      <c r="D11" s="1" t="s">
        <v>21</v>
      </c>
      <c r="E11" s="5">
        <v>2.5</v>
      </c>
      <c r="F11" s="5">
        <f t="shared" si="1"/>
        <v>2.5</v>
      </c>
      <c r="G11" s="1" t="s">
        <v>23</v>
      </c>
      <c r="H11" s="8">
        <v>44176</v>
      </c>
      <c r="I11" s="1" t="s">
        <v>25</v>
      </c>
      <c r="J11" s="1" t="s">
        <v>26</v>
      </c>
      <c r="K11" s="8">
        <v>44166.981273148151</v>
      </c>
      <c r="L11" s="1" t="s">
        <v>28</v>
      </c>
      <c r="M11" s="8">
        <v>44166</v>
      </c>
      <c r="N11" s="8">
        <v>44180</v>
      </c>
      <c r="O11" s="1" t="s">
        <v>64</v>
      </c>
      <c r="P11" s="1" t="s">
        <v>46</v>
      </c>
      <c r="Q11" s="1" t="s">
        <v>33</v>
      </c>
      <c r="R11" s="1" t="s">
        <v>34</v>
      </c>
      <c r="S11" s="1" t="s">
        <v>35</v>
      </c>
      <c r="T11" s="1" t="s">
        <v>36</v>
      </c>
      <c r="U11" s="8">
        <v>44166</v>
      </c>
      <c r="V11" s="1" t="s">
        <v>37</v>
      </c>
      <c r="W11" s="1" t="s">
        <v>38</v>
      </c>
      <c r="X11" s="1" t="s">
        <v>39</v>
      </c>
      <c r="Y11" t="str">
        <f t="shared" si="2"/>
        <v>OnTime</v>
      </c>
      <c r="Z11" t="str">
        <f t="shared" si="3"/>
        <v>Utilized</v>
      </c>
      <c r="AB11" s="36"/>
      <c r="AC11" s="37"/>
      <c r="AD11" s="37"/>
      <c r="AE11" s="37"/>
      <c r="AF11" s="37"/>
      <c r="AG11" s="37"/>
      <c r="AH11" s="38"/>
    </row>
    <row r="12" spans="1:34" x14ac:dyDescent="0.2">
      <c r="A12" s="15">
        <v>117.25</v>
      </c>
      <c r="B12" s="7">
        <f t="shared" si="0"/>
        <v>117.25</v>
      </c>
      <c r="C12" s="1" t="s">
        <v>20</v>
      </c>
      <c r="D12" s="1" t="s">
        <v>21</v>
      </c>
      <c r="E12" s="5">
        <v>2.35</v>
      </c>
      <c r="F12" s="5">
        <f t="shared" si="1"/>
        <v>2.35</v>
      </c>
      <c r="G12" s="1" t="s">
        <v>23</v>
      </c>
      <c r="H12" s="8">
        <v>44176</v>
      </c>
      <c r="I12" s="1" t="s">
        <v>25</v>
      </c>
      <c r="J12" s="1" t="s">
        <v>26</v>
      </c>
      <c r="K12" s="8">
        <v>44166.980925925927</v>
      </c>
      <c r="L12" s="1" t="s">
        <v>28</v>
      </c>
      <c r="M12" s="8">
        <v>44166</v>
      </c>
      <c r="N12" s="8">
        <v>44180</v>
      </c>
      <c r="O12" s="1" t="s">
        <v>67</v>
      </c>
      <c r="P12" s="1" t="s">
        <v>46</v>
      </c>
      <c r="Q12" s="1" t="s">
        <v>33</v>
      </c>
      <c r="R12" s="1" t="s">
        <v>34</v>
      </c>
      <c r="S12" s="1" t="s">
        <v>35</v>
      </c>
      <c r="T12" s="1" t="s">
        <v>36</v>
      </c>
      <c r="U12" s="8">
        <v>44166</v>
      </c>
      <c r="V12" s="1" t="s">
        <v>37</v>
      </c>
      <c r="W12" s="1" t="s">
        <v>38</v>
      </c>
      <c r="X12" s="1" t="s">
        <v>39</v>
      </c>
      <c r="Y12" t="str">
        <f t="shared" si="2"/>
        <v>OnTime</v>
      </c>
      <c r="Z12" t="str">
        <f t="shared" si="3"/>
        <v>Utilized</v>
      </c>
    </row>
    <row r="13" spans="1:34" x14ac:dyDescent="0.2">
      <c r="A13" s="15">
        <v>121.75</v>
      </c>
      <c r="B13" s="7">
        <f t="shared" si="0"/>
        <v>121.75</v>
      </c>
      <c r="C13" s="1" t="s">
        <v>20</v>
      </c>
      <c r="D13" s="1" t="s">
        <v>21</v>
      </c>
      <c r="E13" s="5">
        <v>2.44</v>
      </c>
      <c r="F13" s="5">
        <f t="shared" si="1"/>
        <v>2.44</v>
      </c>
      <c r="G13" s="1" t="s">
        <v>23</v>
      </c>
      <c r="H13" s="8">
        <v>44176</v>
      </c>
      <c r="I13" s="1" t="s">
        <v>25</v>
      </c>
      <c r="J13" s="1" t="s">
        <v>26</v>
      </c>
      <c r="K13" s="8">
        <v>44166.980405092596</v>
      </c>
      <c r="L13" s="1" t="s">
        <v>28</v>
      </c>
      <c r="M13" s="8">
        <v>44166</v>
      </c>
      <c r="N13" s="8">
        <v>44180</v>
      </c>
      <c r="O13" s="1" t="s">
        <v>70</v>
      </c>
      <c r="P13" s="1" t="s">
        <v>46</v>
      </c>
      <c r="Q13" s="1" t="s">
        <v>33</v>
      </c>
      <c r="R13" s="1" t="s">
        <v>34</v>
      </c>
      <c r="S13" s="1" t="s">
        <v>35</v>
      </c>
      <c r="T13" s="1" t="s">
        <v>36</v>
      </c>
      <c r="U13" s="8">
        <v>44166</v>
      </c>
      <c r="V13" s="1" t="s">
        <v>37</v>
      </c>
      <c r="W13" s="1" t="s">
        <v>38</v>
      </c>
      <c r="X13" s="1" t="s">
        <v>39</v>
      </c>
      <c r="Y13" t="str">
        <f t="shared" si="2"/>
        <v>OnTime</v>
      </c>
      <c r="Z13" t="str">
        <f t="shared" si="3"/>
        <v>Utilized</v>
      </c>
    </row>
    <row r="14" spans="1:34" x14ac:dyDescent="0.2">
      <c r="A14" s="15">
        <v>98.62</v>
      </c>
      <c r="B14" s="7">
        <f t="shared" si="0"/>
        <v>98.62</v>
      </c>
      <c r="C14" s="1" t="s">
        <v>20</v>
      </c>
      <c r="D14" s="1" t="s">
        <v>21</v>
      </c>
      <c r="E14" s="5">
        <v>1.97</v>
      </c>
      <c r="F14" s="5">
        <f t="shared" si="1"/>
        <v>1.97</v>
      </c>
      <c r="G14" s="1" t="s">
        <v>23</v>
      </c>
      <c r="H14" s="8">
        <v>44176</v>
      </c>
      <c r="I14" s="1" t="s">
        <v>25</v>
      </c>
      <c r="J14" s="1" t="s">
        <v>26</v>
      </c>
      <c r="K14" s="8">
        <v>44166.980254629627</v>
      </c>
      <c r="L14" s="1" t="s">
        <v>28</v>
      </c>
      <c r="M14" s="8">
        <v>44166</v>
      </c>
      <c r="N14" s="8">
        <v>44180</v>
      </c>
      <c r="O14" s="1" t="s">
        <v>73</v>
      </c>
      <c r="P14" s="1" t="s">
        <v>46</v>
      </c>
      <c r="Q14" s="1" t="s">
        <v>33</v>
      </c>
      <c r="R14" s="1" t="s">
        <v>34</v>
      </c>
      <c r="S14" s="1" t="s">
        <v>35</v>
      </c>
      <c r="T14" s="1" t="s">
        <v>36</v>
      </c>
      <c r="U14" s="8">
        <v>44166</v>
      </c>
      <c r="V14" s="1" t="s">
        <v>37</v>
      </c>
      <c r="W14" s="1" t="s">
        <v>38</v>
      </c>
      <c r="X14" s="1" t="s">
        <v>39</v>
      </c>
      <c r="Y14" t="str">
        <f t="shared" si="2"/>
        <v>OnTime</v>
      </c>
      <c r="Z14" t="str">
        <f t="shared" si="3"/>
        <v>Utilized</v>
      </c>
    </row>
    <row r="15" spans="1:34" x14ac:dyDescent="0.2">
      <c r="A15" s="15">
        <v>153.41</v>
      </c>
      <c r="B15" s="7">
        <f t="shared" si="0"/>
        <v>153.41</v>
      </c>
      <c r="C15" s="1" t="s">
        <v>20</v>
      </c>
      <c r="D15" s="1" t="s">
        <v>21</v>
      </c>
      <c r="E15" s="5">
        <v>3.07</v>
      </c>
      <c r="F15" s="5">
        <f t="shared" si="1"/>
        <v>3.07</v>
      </c>
      <c r="G15" s="1" t="s">
        <v>23</v>
      </c>
      <c r="H15" s="8">
        <v>44176</v>
      </c>
      <c r="I15" s="1" t="s">
        <v>25</v>
      </c>
      <c r="J15" s="1" t="s">
        <v>26</v>
      </c>
      <c r="K15" s="8">
        <v>44166.979837962965</v>
      </c>
      <c r="L15" s="1" t="s">
        <v>28</v>
      </c>
      <c r="M15" s="8">
        <v>44166</v>
      </c>
      <c r="N15" s="8">
        <v>44180</v>
      </c>
      <c r="O15" s="1" t="s">
        <v>76</v>
      </c>
      <c r="P15" s="1" t="s">
        <v>46</v>
      </c>
      <c r="Q15" s="1" t="s">
        <v>33</v>
      </c>
      <c r="R15" s="1" t="s">
        <v>34</v>
      </c>
      <c r="S15" s="1" t="s">
        <v>35</v>
      </c>
      <c r="T15" s="1" t="s">
        <v>36</v>
      </c>
      <c r="U15" s="8">
        <v>44166</v>
      </c>
      <c r="V15" s="1" t="s">
        <v>37</v>
      </c>
      <c r="W15" s="1" t="s">
        <v>38</v>
      </c>
      <c r="X15" s="1" t="s">
        <v>39</v>
      </c>
      <c r="Y15" t="str">
        <f t="shared" si="2"/>
        <v>OnTime</v>
      </c>
      <c r="Z15" t="str">
        <f t="shared" si="3"/>
        <v>Utilized</v>
      </c>
    </row>
    <row r="16" spans="1:34" x14ac:dyDescent="0.2">
      <c r="A16" s="15">
        <v>98.61</v>
      </c>
      <c r="B16" s="7">
        <f t="shared" si="0"/>
        <v>98.61</v>
      </c>
      <c r="C16" s="1" t="s">
        <v>20</v>
      </c>
      <c r="D16" s="1" t="s">
        <v>21</v>
      </c>
      <c r="E16" s="5">
        <v>1.97</v>
      </c>
      <c r="F16" s="5">
        <f t="shared" si="1"/>
        <v>1.97</v>
      </c>
      <c r="G16" s="1" t="s">
        <v>23</v>
      </c>
      <c r="H16" s="8">
        <v>44176</v>
      </c>
      <c r="I16" s="1" t="s">
        <v>25</v>
      </c>
      <c r="J16" s="1" t="s">
        <v>26</v>
      </c>
      <c r="K16" s="8">
        <v>44166.979664351849</v>
      </c>
      <c r="L16" s="1" t="s">
        <v>28</v>
      </c>
      <c r="M16" s="8">
        <v>44166</v>
      </c>
      <c r="N16" s="8">
        <v>44180</v>
      </c>
      <c r="O16" s="1" t="s">
        <v>78</v>
      </c>
      <c r="P16" s="1" t="s">
        <v>46</v>
      </c>
      <c r="Q16" s="1" t="s">
        <v>33</v>
      </c>
      <c r="R16" s="1" t="s">
        <v>34</v>
      </c>
      <c r="S16" s="1" t="s">
        <v>35</v>
      </c>
      <c r="T16" s="1" t="s">
        <v>36</v>
      </c>
      <c r="U16" s="8">
        <v>44166</v>
      </c>
      <c r="V16" s="1" t="s">
        <v>37</v>
      </c>
      <c r="W16" s="1" t="s">
        <v>38</v>
      </c>
      <c r="X16" s="1" t="s">
        <v>39</v>
      </c>
      <c r="Y16" t="str">
        <f t="shared" si="2"/>
        <v>OnTime</v>
      </c>
      <c r="Z16" t="str">
        <f t="shared" si="3"/>
        <v>Utilized</v>
      </c>
    </row>
    <row r="17" spans="1:26" x14ac:dyDescent="0.2">
      <c r="A17" s="15">
        <v>90</v>
      </c>
      <c r="B17" s="7">
        <f t="shared" si="0"/>
        <v>90</v>
      </c>
      <c r="C17" s="1" t="s">
        <v>20</v>
      </c>
      <c r="D17" s="1" t="s">
        <v>21</v>
      </c>
      <c r="E17" s="5">
        <v>3.96</v>
      </c>
      <c r="F17" s="5">
        <f t="shared" si="1"/>
        <v>3.96</v>
      </c>
      <c r="G17" s="1" t="s">
        <v>23</v>
      </c>
      <c r="H17" s="8">
        <v>44176</v>
      </c>
      <c r="I17" s="1" t="s">
        <v>25</v>
      </c>
      <c r="J17" s="1" t="s">
        <v>26</v>
      </c>
      <c r="K17" s="8">
        <v>44166.979490740741</v>
      </c>
      <c r="L17" s="1" t="s">
        <v>28</v>
      </c>
      <c r="M17" s="8">
        <v>44166</v>
      </c>
      <c r="N17" s="8">
        <v>44180</v>
      </c>
      <c r="O17" s="1" t="s">
        <v>80</v>
      </c>
      <c r="P17" s="1" t="s">
        <v>46</v>
      </c>
      <c r="Q17" s="1" t="s">
        <v>33</v>
      </c>
      <c r="R17" s="1" t="s">
        <v>34</v>
      </c>
      <c r="S17" s="1" t="s">
        <v>35</v>
      </c>
      <c r="T17" s="1" t="s">
        <v>81</v>
      </c>
      <c r="U17" s="8">
        <v>44166</v>
      </c>
      <c r="V17" s="1" t="s">
        <v>37</v>
      </c>
      <c r="W17" s="1" t="s">
        <v>38</v>
      </c>
      <c r="X17" s="1" t="s">
        <v>39</v>
      </c>
      <c r="Y17" t="str">
        <f t="shared" si="2"/>
        <v>OnTime</v>
      </c>
      <c r="Z17" t="str">
        <f t="shared" si="3"/>
        <v>Utilized</v>
      </c>
    </row>
    <row r="18" spans="1:26" x14ac:dyDescent="0.2">
      <c r="A18" s="15">
        <v>90</v>
      </c>
      <c r="B18" s="7">
        <f t="shared" si="0"/>
        <v>90</v>
      </c>
      <c r="C18" s="1" t="s">
        <v>20</v>
      </c>
      <c r="D18" s="1" t="s">
        <v>21</v>
      </c>
      <c r="E18" s="5">
        <v>3.96</v>
      </c>
      <c r="F18" s="5">
        <f t="shared" si="1"/>
        <v>3.96</v>
      </c>
      <c r="G18" s="1" t="s">
        <v>23</v>
      </c>
      <c r="H18" s="8">
        <v>44176</v>
      </c>
      <c r="I18" s="1" t="s">
        <v>25</v>
      </c>
      <c r="J18" s="1" t="s">
        <v>26</v>
      </c>
      <c r="K18" s="8">
        <v>44166.979351851849</v>
      </c>
      <c r="L18" s="1" t="s">
        <v>28</v>
      </c>
      <c r="M18" s="8">
        <v>44166</v>
      </c>
      <c r="N18" s="8">
        <v>44180</v>
      </c>
      <c r="O18" s="1" t="s">
        <v>83</v>
      </c>
      <c r="P18" s="1" t="s">
        <v>46</v>
      </c>
      <c r="Q18" s="1" t="s">
        <v>33</v>
      </c>
      <c r="R18" s="1" t="s">
        <v>34</v>
      </c>
      <c r="S18" s="1" t="s">
        <v>35</v>
      </c>
      <c r="T18" s="1" t="s">
        <v>81</v>
      </c>
      <c r="U18" s="8">
        <v>44166</v>
      </c>
      <c r="V18" s="1" t="s">
        <v>37</v>
      </c>
      <c r="W18" s="1" t="s">
        <v>38</v>
      </c>
      <c r="X18" s="1" t="s">
        <v>39</v>
      </c>
      <c r="Y18" t="str">
        <f t="shared" si="2"/>
        <v>OnTime</v>
      </c>
      <c r="Z18" t="str">
        <f t="shared" si="3"/>
        <v>Utilized</v>
      </c>
    </row>
    <row r="19" spans="1:26" x14ac:dyDescent="0.2">
      <c r="A19" s="15">
        <v>81</v>
      </c>
      <c r="B19" s="7">
        <f t="shared" si="0"/>
        <v>81</v>
      </c>
      <c r="C19" s="1" t="s">
        <v>20</v>
      </c>
      <c r="D19" s="1" t="s">
        <v>21</v>
      </c>
      <c r="E19" s="5">
        <v>3.96</v>
      </c>
      <c r="F19" s="5">
        <f t="shared" si="1"/>
        <v>3.96</v>
      </c>
      <c r="G19" s="1" t="s">
        <v>23</v>
      </c>
      <c r="H19" s="8">
        <v>44176</v>
      </c>
      <c r="I19" s="1" t="s">
        <v>25</v>
      </c>
      <c r="J19" s="1" t="s">
        <v>26</v>
      </c>
      <c r="K19" s="8">
        <v>44166.979328703703</v>
      </c>
      <c r="L19" s="1" t="s">
        <v>28</v>
      </c>
      <c r="M19" s="8">
        <v>44166</v>
      </c>
      <c r="N19" s="8">
        <v>44180</v>
      </c>
      <c r="O19" s="1" t="s">
        <v>85</v>
      </c>
      <c r="P19" s="1" t="s">
        <v>46</v>
      </c>
      <c r="Q19" s="1" t="s">
        <v>33</v>
      </c>
      <c r="R19" s="1" t="s">
        <v>34</v>
      </c>
      <c r="S19" s="1" t="s">
        <v>35</v>
      </c>
      <c r="T19" s="1" t="s">
        <v>81</v>
      </c>
      <c r="U19" s="8">
        <v>44166</v>
      </c>
      <c r="V19" s="1" t="s">
        <v>37</v>
      </c>
      <c r="W19" s="1" t="s">
        <v>38</v>
      </c>
      <c r="X19" s="1" t="s">
        <v>39</v>
      </c>
      <c r="Y19" t="str">
        <f t="shared" si="2"/>
        <v>OnTime</v>
      </c>
      <c r="Z19" t="str">
        <f t="shared" si="3"/>
        <v>Utilized</v>
      </c>
    </row>
    <row r="20" spans="1:26" x14ac:dyDescent="0.2">
      <c r="A20" s="15">
        <v>365.28</v>
      </c>
      <c r="B20" s="7">
        <f t="shared" si="0"/>
        <v>365.28</v>
      </c>
      <c r="C20" s="1" t="s">
        <v>20</v>
      </c>
      <c r="D20" s="1" t="s">
        <v>21</v>
      </c>
      <c r="E20" s="5">
        <v>3.96</v>
      </c>
      <c r="F20" s="5">
        <f t="shared" si="1"/>
        <v>3.96</v>
      </c>
      <c r="G20" s="1" t="s">
        <v>23</v>
      </c>
      <c r="H20" s="8">
        <v>44176</v>
      </c>
      <c r="I20" s="1" t="s">
        <v>25</v>
      </c>
      <c r="J20" s="1" t="s">
        <v>26</v>
      </c>
      <c r="K20" s="8">
        <v>44166.979166666664</v>
      </c>
      <c r="L20" s="1" t="s">
        <v>28</v>
      </c>
      <c r="M20" s="8">
        <v>44166</v>
      </c>
      <c r="N20" s="8">
        <v>44180</v>
      </c>
      <c r="O20" s="1" t="s">
        <v>87</v>
      </c>
      <c r="P20" s="1" t="s">
        <v>46</v>
      </c>
      <c r="Q20" s="1" t="s">
        <v>33</v>
      </c>
      <c r="R20" s="1" t="s">
        <v>34</v>
      </c>
      <c r="S20" s="1" t="s">
        <v>35</v>
      </c>
      <c r="T20" s="1" t="s">
        <v>81</v>
      </c>
      <c r="U20" s="8">
        <v>44166</v>
      </c>
      <c r="V20" s="1" t="s">
        <v>37</v>
      </c>
      <c r="W20" s="1" t="s">
        <v>38</v>
      </c>
      <c r="X20" s="1" t="s">
        <v>39</v>
      </c>
      <c r="Y20" t="str">
        <f t="shared" si="2"/>
        <v>OnTime</v>
      </c>
      <c r="Z20" t="str">
        <f t="shared" si="3"/>
        <v>Utilized</v>
      </c>
    </row>
    <row r="21" spans="1:26" x14ac:dyDescent="0.2">
      <c r="A21" s="15">
        <v>365.25</v>
      </c>
      <c r="B21" s="7">
        <f t="shared" si="0"/>
        <v>365.25</v>
      </c>
      <c r="C21" s="1" t="s">
        <v>20</v>
      </c>
      <c r="D21" s="1" t="s">
        <v>21</v>
      </c>
      <c r="E21" s="5">
        <v>7.31</v>
      </c>
      <c r="F21" s="5">
        <f t="shared" si="1"/>
        <v>7.31</v>
      </c>
      <c r="G21" s="1" t="s">
        <v>23</v>
      </c>
      <c r="H21" s="8">
        <v>44176</v>
      </c>
      <c r="I21" s="1" t="s">
        <v>25</v>
      </c>
      <c r="J21" s="1" t="s">
        <v>26</v>
      </c>
      <c r="K21" s="8">
        <v>44166.979143518518</v>
      </c>
      <c r="L21" s="1" t="s">
        <v>28</v>
      </c>
      <c r="M21" s="8">
        <v>44166</v>
      </c>
      <c r="N21" s="8">
        <v>44180</v>
      </c>
      <c r="O21" s="1" t="s">
        <v>90</v>
      </c>
      <c r="P21" s="1" t="s">
        <v>46</v>
      </c>
      <c r="Q21" s="1" t="s">
        <v>33</v>
      </c>
      <c r="R21" s="1" t="s">
        <v>34</v>
      </c>
      <c r="S21" s="1" t="s">
        <v>35</v>
      </c>
      <c r="T21" s="1" t="s">
        <v>36</v>
      </c>
      <c r="U21" s="8">
        <v>44166</v>
      </c>
      <c r="V21" s="1" t="s">
        <v>37</v>
      </c>
      <c r="W21" s="1" t="s">
        <v>38</v>
      </c>
      <c r="X21" s="1" t="s">
        <v>39</v>
      </c>
      <c r="Y21" t="str">
        <f t="shared" si="2"/>
        <v>OnTime</v>
      </c>
      <c r="Z21" t="str">
        <f t="shared" si="3"/>
        <v>Utilized</v>
      </c>
    </row>
    <row r="22" spans="1:26" x14ac:dyDescent="0.2">
      <c r="A22" s="15">
        <v>365.25</v>
      </c>
      <c r="B22" s="7">
        <f t="shared" si="0"/>
        <v>365.25</v>
      </c>
      <c r="C22" s="1" t="s">
        <v>20</v>
      </c>
      <c r="D22" s="1" t="s">
        <v>21</v>
      </c>
      <c r="E22" s="5">
        <v>3.96</v>
      </c>
      <c r="F22" s="5">
        <f t="shared" si="1"/>
        <v>3.96</v>
      </c>
      <c r="G22" s="1" t="s">
        <v>23</v>
      </c>
      <c r="H22" s="8">
        <v>44176</v>
      </c>
      <c r="I22" s="1" t="s">
        <v>25</v>
      </c>
      <c r="J22" s="1" t="s">
        <v>26</v>
      </c>
      <c r="K22" s="8">
        <v>44166.97896990741</v>
      </c>
      <c r="L22" s="1" t="s">
        <v>28</v>
      </c>
      <c r="M22" s="8">
        <v>44166</v>
      </c>
      <c r="N22" s="8">
        <v>44180</v>
      </c>
      <c r="O22" s="1" t="s">
        <v>92</v>
      </c>
      <c r="P22" s="1" t="s">
        <v>46</v>
      </c>
      <c r="Q22" s="1" t="s">
        <v>33</v>
      </c>
      <c r="R22" s="1" t="s">
        <v>34</v>
      </c>
      <c r="S22" s="1" t="s">
        <v>35</v>
      </c>
      <c r="T22" s="1" t="s">
        <v>81</v>
      </c>
      <c r="U22" s="8">
        <v>44166</v>
      </c>
      <c r="V22" s="1" t="s">
        <v>37</v>
      </c>
      <c r="W22" s="1" t="s">
        <v>38</v>
      </c>
      <c r="X22" s="1" t="s">
        <v>39</v>
      </c>
      <c r="Y22" t="str">
        <f t="shared" si="2"/>
        <v>OnTime</v>
      </c>
      <c r="Z22" t="str">
        <f t="shared" si="3"/>
        <v>Utilized</v>
      </c>
    </row>
    <row r="23" spans="1:26" x14ac:dyDescent="0.2">
      <c r="A23" s="15">
        <v>365.25</v>
      </c>
      <c r="B23" s="7">
        <f t="shared" si="0"/>
        <v>365.25</v>
      </c>
      <c r="C23" s="1" t="s">
        <v>20</v>
      </c>
      <c r="D23" s="1" t="s">
        <v>21</v>
      </c>
      <c r="E23" s="5">
        <v>3.96</v>
      </c>
      <c r="F23" s="5">
        <f t="shared" si="1"/>
        <v>3.96</v>
      </c>
      <c r="G23" s="1" t="s">
        <v>23</v>
      </c>
      <c r="H23" s="8">
        <v>44176</v>
      </c>
      <c r="I23" s="1" t="s">
        <v>25</v>
      </c>
      <c r="J23" s="1" t="s">
        <v>26</v>
      </c>
      <c r="K23" s="8">
        <v>44166.978796296295</v>
      </c>
      <c r="L23" s="1" t="s">
        <v>28</v>
      </c>
      <c r="M23" s="8">
        <v>44166</v>
      </c>
      <c r="N23" s="8">
        <v>44180</v>
      </c>
      <c r="O23" s="1" t="s">
        <v>94</v>
      </c>
      <c r="P23" s="1" t="s">
        <v>46</v>
      </c>
      <c r="Q23" s="1" t="s">
        <v>33</v>
      </c>
      <c r="R23" s="1" t="s">
        <v>34</v>
      </c>
      <c r="S23" s="1" t="s">
        <v>35</v>
      </c>
      <c r="T23" s="1" t="s">
        <v>81</v>
      </c>
      <c r="U23" s="8">
        <v>44166</v>
      </c>
      <c r="V23" s="1" t="s">
        <v>37</v>
      </c>
      <c r="W23" s="1" t="s">
        <v>38</v>
      </c>
      <c r="X23" s="1" t="s">
        <v>39</v>
      </c>
      <c r="Y23" t="str">
        <f t="shared" si="2"/>
        <v>OnTime</v>
      </c>
      <c r="Z23" t="str">
        <f t="shared" si="3"/>
        <v>Utilized</v>
      </c>
    </row>
    <row r="24" spans="1:26" x14ac:dyDescent="0.2">
      <c r="A24" s="15">
        <v>243.5</v>
      </c>
      <c r="B24" s="7">
        <f t="shared" si="0"/>
        <v>243.5</v>
      </c>
      <c r="C24" s="1" t="s">
        <v>20</v>
      </c>
      <c r="D24" s="1" t="s">
        <v>21</v>
      </c>
      <c r="E24" s="5">
        <v>4.87</v>
      </c>
      <c r="F24" s="5">
        <f t="shared" si="1"/>
        <v>4.87</v>
      </c>
      <c r="G24" s="1" t="s">
        <v>23</v>
      </c>
      <c r="H24" s="8">
        <v>44176</v>
      </c>
      <c r="I24" s="1" t="s">
        <v>25</v>
      </c>
      <c r="J24" s="1" t="s">
        <v>26</v>
      </c>
      <c r="K24" s="8">
        <v>44166.977581018517</v>
      </c>
      <c r="L24" s="1" t="s">
        <v>28</v>
      </c>
      <c r="M24" s="8">
        <v>44166</v>
      </c>
      <c r="N24" s="8">
        <v>44180</v>
      </c>
      <c r="O24" s="1" t="s">
        <v>98</v>
      </c>
      <c r="P24" s="1" t="s">
        <v>46</v>
      </c>
      <c r="Q24" s="1" t="s">
        <v>33</v>
      </c>
      <c r="R24" s="1" t="s">
        <v>34</v>
      </c>
      <c r="S24" s="1" t="s">
        <v>35</v>
      </c>
      <c r="T24" s="1" t="s">
        <v>36</v>
      </c>
      <c r="U24" s="8">
        <v>44166</v>
      </c>
      <c r="V24" s="1" t="s">
        <v>37</v>
      </c>
      <c r="W24" s="1" t="s">
        <v>38</v>
      </c>
      <c r="X24" s="1" t="s">
        <v>39</v>
      </c>
      <c r="Y24" t="str">
        <f t="shared" si="2"/>
        <v>OnTime</v>
      </c>
      <c r="Z24" t="str">
        <f t="shared" si="3"/>
        <v>Utilized</v>
      </c>
    </row>
    <row r="25" spans="1:26" x14ac:dyDescent="0.2">
      <c r="A25" s="15">
        <v>107.25</v>
      </c>
      <c r="B25" s="7">
        <f t="shared" si="0"/>
        <v>107.25</v>
      </c>
      <c r="C25" s="1" t="s">
        <v>20</v>
      </c>
      <c r="D25" s="1" t="s">
        <v>21</v>
      </c>
      <c r="E25" s="5">
        <v>3.96</v>
      </c>
      <c r="F25" s="5">
        <f t="shared" si="1"/>
        <v>3.96</v>
      </c>
      <c r="G25" s="1" t="s">
        <v>23</v>
      </c>
      <c r="H25" s="8">
        <v>44176</v>
      </c>
      <c r="I25" s="1" t="s">
        <v>25</v>
      </c>
      <c r="J25" s="1" t="s">
        <v>26</v>
      </c>
      <c r="K25" s="8">
        <v>44166.977500000001</v>
      </c>
      <c r="L25" s="1" t="s">
        <v>28</v>
      </c>
      <c r="M25" s="8">
        <v>44166</v>
      </c>
      <c r="N25" s="8">
        <v>44180</v>
      </c>
      <c r="O25" s="1" t="s">
        <v>100</v>
      </c>
      <c r="P25" s="1" t="s">
        <v>46</v>
      </c>
      <c r="Q25" s="1" t="s">
        <v>33</v>
      </c>
      <c r="R25" s="1" t="s">
        <v>34</v>
      </c>
      <c r="S25" s="1" t="s">
        <v>35</v>
      </c>
      <c r="T25" s="1" t="s">
        <v>49</v>
      </c>
      <c r="U25" s="8">
        <v>44166</v>
      </c>
      <c r="V25" s="1" t="s">
        <v>37</v>
      </c>
      <c r="W25" s="1" t="s">
        <v>38</v>
      </c>
      <c r="X25" s="1" t="s">
        <v>39</v>
      </c>
      <c r="Y25" t="str">
        <f t="shared" si="2"/>
        <v>OnTime</v>
      </c>
      <c r="Z25" t="str">
        <f t="shared" si="3"/>
        <v>Utilized</v>
      </c>
    </row>
    <row r="26" spans="1:26" x14ac:dyDescent="0.2">
      <c r="A26" s="15">
        <v>53.63</v>
      </c>
      <c r="B26" s="7">
        <f t="shared" si="0"/>
        <v>53.63</v>
      </c>
      <c r="C26" s="1" t="s">
        <v>20</v>
      </c>
      <c r="D26" s="1" t="s">
        <v>21</v>
      </c>
      <c r="E26" s="5">
        <v>3.96</v>
      </c>
      <c r="F26" s="5">
        <f t="shared" si="1"/>
        <v>3.96</v>
      </c>
      <c r="G26" s="1" t="s">
        <v>23</v>
      </c>
      <c r="H26" s="8">
        <v>44176</v>
      </c>
      <c r="I26" s="1" t="s">
        <v>25</v>
      </c>
      <c r="J26" s="1" t="s">
        <v>26</v>
      </c>
      <c r="K26" s="8">
        <v>44166.977476851855</v>
      </c>
      <c r="L26" s="1" t="s">
        <v>28</v>
      </c>
      <c r="M26" s="8">
        <v>44166</v>
      </c>
      <c r="N26" s="8">
        <v>44180</v>
      </c>
      <c r="O26" s="1" t="s">
        <v>102</v>
      </c>
      <c r="P26" s="1" t="s">
        <v>46</v>
      </c>
      <c r="Q26" s="1" t="s">
        <v>33</v>
      </c>
      <c r="R26" s="1" t="s">
        <v>34</v>
      </c>
      <c r="S26" s="1" t="s">
        <v>35</v>
      </c>
      <c r="T26" s="1" t="s">
        <v>36</v>
      </c>
      <c r="U26" s="8">
        <v>44166</v>
      </c>
      <c r="V26" s="1" t="s">
        <v>37</v>
      </c>
      <c r="W26" s="1" t="s">
        <v>38</v>
      </c>
      <c r="X26" s="1" t="s">
        <v>39</v>
      </c>
      <c r="Y26" t="str">
        <f t="shared" si="2"/>
        <v>OnTime</v>
      </c>
      <c r="Z26" t="str">
        <f t="shared" si="3"/>
        <v>Utilized</v>
      </c>
    </row>
    <row r="27" spans="1:26" x14ac:dyDescent="0.2">
      <c r="A27" s="15">
        <v>243.5</v>
      </c>
      <c r="B27" s="7">
        <f t="shared" si="0"/>
        <v>243.5</v>
      </c>
      <c r="C27" s="1" t="s">
        <v>20</v>
      </c>
      <c r="D27" s="1" t="s">
        <v>21</v>
      </c>
      <c r="E27" s="5">
        <v>4.87</v>
      </c>
      <c r="F27" s="5">
        <f t="shared" si="1"/>
        <v>4.87</v>
      </c>
      <c r="G27" s="1" t="s">
        <v>23</v>
      </c>
      <c r="H27" s="8">
        <v>44176</v>
      </c>
      <c r="I27" s="1" t="s">
        <v>25</v>
      </c>
      <c r="J27" s="1" t="s">
        <v>26</v>
      </c>
      <c r="K27" s="8">
        <v>44166.977453703701</v>
      </c>
      <c r="L27" s="1" t="s">
        <v>28</v>
      </c>
      <c r="M27" s="8">
        <v>44166</v>
      </c>
      <c r="N27" s="8">
        <v>44180</v>
      </c>
      <c r="O27" s="1" t="s">
        <v>104</v>
      </c>
      <c r="P27" s="1" t="s">
        <v>46</v>
      </c>
      <c r="Q27" s="1" t="s">
        <v>33</v>
      </c>
      <c r="R27" s="1" t="s">
        <v>34</v>
      </c>
      <c r="S27" s="1" t="s">
        <v>35</v>
      </c>
      <c r="T27" s="1" t="s">
        <v>36</v>
      </c>
      <c r="U27" s="8">
        <v>44166</v>
      </c>
      <c r="V27" s="1" t="s">
        <v>37</v>
      </c>
      <c r="W27" s="1" t="s">
        <v>38</v>
      </c>
      <c r="X27" s="1" t="s">
        <v>39</v>
      </c>
      <c r="Y27" t="str">
        <f t="shared" si="2"/>
        <v>OnTime</v>
      </c>
      <c r="Z27" t="str">
        <f t="shared" si="3"/>
        <v>Utilized</v>
      </c>
    </row>
    <row r="28" spans="1:26" x14ac:dyDescent="0.2">
      <c r="A28" s="15">
        <v>121.75</v>
      </c>
      <c r="B28" s="7">
        <f t="shared" si="0"/>
        <v>121.75</v>
      </c>
      <c r="C28" s="1" t="s">
        <v>20</v>
      </c>
      <c r="D28" s="1" t="s">
        <v>21</v>
      </c>
      <c r="E28" s="5">
        <v>2.44</v>
      </c>
      <c r="F28" s="5">
        <f t="shared" si="1"/>
        <v>2.44</v>
      </c>
      <c r="G28" s="1" t="s">
        <v>23</v>
      </c>
      <c r="H28" s="8">
        <v>44176</v>
      </c>
      <c r="I28" s="1" t="s">
        <v>25</v>
      </c>
      <c r="J28" s="1" t="s">
        <v>26</v>
      </c>
      <c r="K28" s="8">
        <v>44166.977418981478</v>
      </c>
      <c r="L28" s="1" t="s">
        <v>28</v>
      </c>
      <c r="M28" s="8">
        <v>44166</v>
      </c>
      <c r="N28" s="8">
        <v>44180</v>
      </c>
      <c r="O28" s="1" t="s">
        <v>106</v>
      </c>
      <c r="P28" s="1" t="s">
        <v>46</v>
      </c>
      <c r="Q28" s="1" t="s">
        <v>33</v>
      </c>
      <c r="R28" s="1" t="s">
        <v>34</v>
      </c>
      <c r="S28" s="1" t="s">
        <v>35</v>
      </c>
      <c r="T28" s="1" t="s">
        <v>36</v>
      </c>
      <c r="U28" s="8">
        <v>44166</v>
      </c>
      <c r="V28" s="1" t="s">
        <v>37</v>
      </c>
      <c r="W28" s="1" t="s">
        <v>38</v>
      </c>
      <c r="X28" s="1" t="s">
        <v>39</v>
      </c>
      <c r="Y28" t="str">
        <f t="shared" si="2"/>
        <v>OnTime</v>
      </c>
      <c r="Z28" t="str">
        <f t="shared" si="3"/>
        <v>Utilized</v>
      </c>
    </row>
    <row r="29" spans="1:26" x14ac:dyDescent="0.2">
      <c r="A29" s="15">
        <v>198.18</v>
      </c>
      <c r="B29" s="7">
        <f t="shared" si="0"/>
        <v>198.18</v>
      </c>
      <c r="C29" s="1" t="s">
        <v>20</v>
      </c>
      <c r="D29" s="1" t="s">
        <v>21</v>
      </c>
      <c r="E29" s="5">
        <v>3.96</v>
      </c>
      <c r="F29" s="5">
        <f t="shared" si="1"/>
        <v>3.96</v>
      </c>
      <c r="G29" s="1" t="s">
        <v>23</v>
      </c>
      <c r="H29" s="8">
        <v>44176</v>
      </c>
      <c r="I29" s="1" t="s">
        <v>25</v>
      </c>
      <c r="J29" s="1" t="s">
        <v>26</v>
      </c>
      <c r="K29" s="8">
        <v>44166.977395833332</v>
      </c>
      <c r="L29" s="1" t="s">
        <v>28</v>
      </c>
      <c r="M29" s="8">
        <v>44166</v>
      </c>
      <c r="N29" s="8">
        <v>44180</v>
      </c>
      <c r="O29" s="1" t="s">
        <v>108</v>
      </c>
      <c r="P29" s="1" t="s">
        <v>46</v>
      </c>
      <c r="Q29" s="1" t="s">
        <v>33</v>
      </c>
      <c r="R29" s="1" t="s">
        <v>34</v>
      </c>
      <c r="S29" s="1" t="s">
        <v>35</v>
      </c>
      <c r="T29" s="1" t="s">
        <v>81</v>
      </c>
      <c r="U29" s="8">
        <v>44166</v>
      </c>
      <c r="V29" s="1" t="s">
        <v>37</v>
      </c>
      <c r="W29" s="1" t="s">
        <v>38</v>
      </c>
      <c r="X29" s="1" t="s">
        <v>39</v>
      </c>
      <c r="Y29" t="str">
        <f t="shared" si="2"/>
        <v>OnTime</v>
      </c>
      <c r="Z29" t="str">
        <f t="shared" si="3"/>
        <v>Utilized</v>
      </c>
    </row>
    <row r="30" spans="1:26" x14ac:dyDescent="0.2">
      <c r="A30" s="15">
        <v>214.5</v>
      </c>
      <c r="B30" s="7">
        <f t="shared" si="0"/>
        <v>214.5</v>
      </c>
      <c r="C30" s="1" t="s">
        <v>20</v>
      </c>
      <c r="D30" s="1" t="s">
        <v>21</v>
      </c>
      <c r="E30" s="5">
        <v>3.96</v>
      </c>
      <c r="F30" s="5">
        <f t="shared" si="1"/>
        <v>3.96</v>
      </c>
      <c r="G30" s="1" t="s">
        <v>23</v>
      </c>
      <c r="H30" s="8">
        <v>44176</v>
      </c>
      <c r="I30" s="1" t="s">
        <v>25</v>
      </c>
      <c r="J30" s="1" t="s">
        <v>26</v>
      </c>
      <c r="K30" s="8">
        <v>44166.977372685185</v>
      </c>
      <c r="L30" s="1" t="s">
        <v>28</v>
      </c>
      <c r="M30" s="8">
        <v>44166</v>
      </c>
      <c r="N30" s="8">
        <v>44180</v>
      </c>
      <c r="O30" s="1" t="s">
        <v>110</v>
      </c>
      <c r="P30" s="1" t="s">
        <v>46</v>
      </c>
      <c r="Q30" s="1" t="s">
        <v>33</v>
      </c>
      <c r="R30" s="1" t="s">
        <v>34</v>
      </c>
      <c r="S30" s="1" t="s">
        <v>35</v>
      </c>
      <c r="T30" s="1" t="s">
        <v>36</v>
      </c>
      <c r="U30" s="8">
        <v>44166</v>
      </c>
      <c r="V30" s="1" t="s">
        <v>37</v>
      </c>
      <c r="W30" s="1" t="s">
        <v>38</v>
      </c>
      <c r="X30" s="1" t="s">
        <v>39</v>
      </c>
      <c r="Y30" t="str">
        <f t="shared" si="2"/>
        <v>OnTime</v>
      </c>
      <c r="Z30" t="str">
        <f t="shared" si="3"/>
        <v>Utilized</v>
      </c>
    </row>
    <row r="31" spans="1:26" x14ac:dyDescent="0.2">
      <c r="A31" s="15">
        <v>107.25</v>
      </c>
      <c r="B31" s="7">
        <f t="shared" si="0"/>
        <v>107.25</v>
      </c>
      <c r="C31" s="1" t="s">
        <v>20</v>
      </c>
      <c r="D31" s="1" t="s">
        <v>21</v>
      </c>
      <c r="E31" s="5">
        <v>3.96</v>
      </c>
      <c r="F31" s="5">
        <f t="shared" si="1"/>
        <v>3.96</v>
      </c>
      <c r="G31" s="1" t="s">
        <v>23</v>
      </c>
      <c r="H31" s="8">
        <v>44176</v>
      </c>
      <c r="I31" s="1" t="s">
        <v>25</v>
      </c>
      <c r="J31" s="1" t="s">
        <v>26</v>
      </c>
      <c r="K31" s="8">
        <v>44166.977349537039</v>
      </c>
      <c r="L31" s="1" t="s">
        <v>28</v>
      </c>
      <c r="M31" s="8">
        <v>44166</v>
      </c>
      <c r="N31" s="8">
        <v>44180</v>
      </c>
      <c r="O31" s="1" t="s">
        <v>112</v>
      </c>
      <c r="P31" s="1" t="s">
        <v>46</v>
      </c>
      <c r="Q31" s="1" t="s">
        <v>33</v>
      </c>
      <c r="R31" s="1" t="s">
        <v>34</v>
      </c>
      <c r="S31" s="1" t="s">
        <v>35</v>
      </c>
      <c r="T31" s="1" t="s">
        <v>36</v>
      </c>
      <c r="U31" s="8">
        <v>44166</v>
      </c>
      <c r="V31" s="1" t="s">
        <v>37</v>
      </c>
      <c r="W31" s="1" t="s">
        <v>38</v>
      </c>
      <c r="X31" s="1" t="s">
        <v>39</v>
      </c>
      <c r="Y31" t="str">
        <f t="shared" si="2"/>
        <v>OnTime</v>
      </c>
      <c r="Z31" t="str">
        <f t="shared" si="3"/>
        <v>Utilized</v>
      </c>
    </row>
    <row r="32" spans="1:26" x14ac:dyDescent="0.2">
      <c r="A32" s="15">
        <v>198.18</v>
      </c>
      <c r="B32" s="7">
        <f t="shared" si="0"/>
        <v>198.18</v>
      </c>
      <c r="C32" s="1" t="s">
        <v>42</v>
      </c>
      <c r="D32" s="1" t="s">
        <v>21</v>
      </c>
      <c r="E32" s="5">
        <v>3.96</v>
      </c>
      <c r="F32" s="5">
        <f t="shared" si="1"/>
        <v>3.96</v>
      </c>
      <c r="G32" s="1" t="s">
        <v>23</v>
      </c>
      <c r="H32" s="8">
        <v>44176</v>
      </c>
      <c r="I32" s="1" t="s">
        <v>25</v>
      </c>
      <c r="J32" s="1" t="s">
        <v>26</v>
      </c>
      <c r="K32" s="8">
        <v>44166.975775462961</v>
      </c>
      <c r="L32" s="1" t="s">
        <v>28</v>
      </c>
      <c r="M32" s="8">
        <v>44166</v>
      </c>
      <c r="N32" s="8">
        <v>44180</v>
      </c>
      <c r="O32" s="1" t="s">
        <v>114</v>
      </c>
      <c r="P32" s="1" t="s">
        <v>32</v>
      </c>
      <c r="Q32" s="1" t="s">
        <v>33</v>
      </c>
      <c r="R32" s="1" t="s">
        <v>34</v>
      </c>
      <c r="S32" s="1" t="s">
        <v>35</v>
      </c>
      <c r="T32" s="1" t="s">
        <v>36</v>
      </c>
      <c r="U32" s="8">
        <v>44166</v>
      </c>
      <c r="V32" s="1" t="s">
        <v>37</v>
      </c>
      <c r="W32" s="1" t="s">
        <v>38</v>
      </c>
      <c r="X32" s="1" t="s">
        <v>39</v>
      </c>
      <c r="Y32" t="str">
        <f t="shared" si="2"/>
        <v>OnTime</v>
      </c>
      <c r="Z32" t="str">
        <f t="shared" si="3"/>
        <v>Utilized</v>
      </c>
    </row>
    <row r="33" spans="1:26" x14ac:dyDescent="0.2">
      <c r="A33" s="15">
        <v>200</v>
      </c>
      <c r="B33" s="7">
        <f t="shared" si="0"/>
        <v>200</v>
      </c>
      <c r="C33" s="1" t="s">
        <v>20</v>
      </c>
      <c r="D33" s="1" t="s">
        <v>21</v>
      </c>
      <c r="E33" s="5">
        <v>3.96</v>
      </c>
      <c r="F33" s="5">
        <f t="shared" si="1"/>
        <v>3.96</v>
      </c>
      <c r="G33" s="1" t="s">
        <v>23</v>
      </c>
      <c r="H33" s="8">
        <v>44176</v>
      </c>
      <c r="I33" s="1" t="s">
        <v>25</v>
      </c>
      <c r="J33" s="1" t="s">
        <v>26</v>
      </c>
      <c r="K33" s="8">
        <v>44166.975636574076</v>
      </c>
      <c r="L33" s="1" t="s">
        <v>28</v>
      </c>
      <c r="M33" s="8">
        <v>44166</v>
      </c>
      <c r="N33" s="8">
        <v>44180</v>
      </c>
      <c r="O33" s="1" t="s">
        <v>117</v>
      </c>
      <c r="P33" s="1" t="s">
        <v>32</v>
      </c>
      <c r="Q33" s="1" t="s">
        <v>33</v>
      </c>
      <c r="R33" s="1" t="s">
        <v>34</v>
      </c>
      <c r="S33" s="1" t="s">
        <v>35</v>
      </c>
      <c r="T33" s="1" t="s">
        <v>36</v>
      </c>
      <c r="U33" s="8">
        <v>44166</v>
      </c>
      <c r="V33" s="1" t="s">
        <v>37</v>
      </c>
      <c r="W33" s="1" t="s">
        <v>38</v>
      </c>
      <c r="X33" s="1" t="s">
        <v>39</v>
      </c>
      <c r="Y33" t="str">
        <f t="shared" si="2"/>
        <v>OnTime</v>
      </c>
      <c r="Z33" t="str">
        <f t="shared" si="3"/>
        <v>Utilized</v>
      </c>
    </row>
    <row r="34" spans="1:26" x14ac:dyDescent="0.2">
      <c r="A34" s="15">
        <v>470</v>
      </c>
      <c r="B34" s="7">
        <f t="shared" si="0"/>
        <v>470</v>
      </c>
      <c r="C34" s="1" t="s">
        <v>20</v>
      </c>
      <c r="D34" s="1" t="s">
        <v>21</v>
      </c>
      <c r="E34" s="5">
        <v>3.96</v>
      </c>
      <c r="F34" s="5">
        <f t="shared" si="1"/>
        <v>3.96</v>
      </c>
      <c r="G34" s="1" t="s">
        <v>23</v>
      </c>
      <c r="H34" s="8">
        <v>44176</v>
      </c>
      <c r="I34" s="1" t="s">
        <v>25</v>
      </c>
      <c r="J34" s="1" t="s">
        <v>26</v>
      </c>
      <c r="K34" s="8">
        <v>44166.975601851853</v>
      </c>
      <c r="L34" s="1" t="s">
        <v>28</v>
      </c>
      <c r="M34" s="8">
        <v>44166</v>
      </c>
      <c r="N34" s="8">
        <v>44180</v>
      </c>
      <c r="O34" s="1" t="s">
        <v>119</v>
      </c>
      <c r="P34" s="1" t="s">
        <v>32</v>
      </c>
      <c r="Q34" s="1" t="s">
        <v>33</v>
      </c>
      <c r="R34" s="1" t="s">
        <v>34</v>
      </c>
      <c r="S34" s="1" t="s">
        <v>35</v>
      </c>
      <c r="T34" s="1" t="s">
        <v>36</v>
      </c>
      <c r="U34" s="8">
        <v>44166</v>
      </c>
      <c r="V34" s="1" t="s">
        <v>37</v>
      </c>
      <c r="W34" s="1" t="s">
        <v>38</v>
      </c>
      <c r="X34" s="1" t="s">
        <v>39</v>
      </c>
      <c r="Y34" t="str">
        <f t="shared" si="2"/>
        <v>OnTime</v>
      </c>
      <c r="Z34" t="str">
        <f t="shared" si="3"/>
        <v>Utilized</v>
      </c>
    </row>
    <row r="35" spans="1:26" x14ac:dyDescent="0.2">
      <c r="A35" s="15">
        <v>198.18</v>
      </c>
      <c r="B35" s="7">
        <f t="shared" si="0"/>
        <v>198.18</v>
      </c>
      <c r="C35" s="1" t="s">
        <v>20</v>
      </c>
      <c r="E35" s="5">
        <v>0</v>
      </c>
      <c r="F35" s="5">
        <f t="shared" si="1"/>
        <v>0</v>
      </c>
      <c r="I35" s="1" t="s">
        <v>25</v>
      </c>
      <c r="J35" s="1" t="s">
        <v>26</v>
      </c>
      <c r="K35" s="8">
        <v>44166.975439814814</v>
      </c>
      <c r="L35" s="1" t="s">
        <v>28</v>
      </c>
      <c r="M35" s="8">
        <v>44166</v>
      </c>
      <c r="N35" s="8">
        <v>44180</v>
      </c>
      <c r="O35" s="1" t="s">
        <v>122</v>
      </c>
      <c r="P35" s="1" t="s">
        <v>32</v>
      </c>
      <c r="Q35" s="1" t="s">
        <v>123</v>
      </c>
      <c r="R35" s="1" t="s">
        <v>124</v>
      </c>
      <c r="S35" s="1" t="s">
        <v>35</v>
      </c>
      <c r="T35" s="1" t="s">
        <v>36</v>
      </c>
      <c r="U35" s="8">
        <v>44166</v>
      </c>
      <c r="V35" s="1" t="s">
        <v>125</v>
      </c>
      <c r="W35" s="1" t="s">
        <v>125</v>
      </c>
      <c r="X35" s="1" t="s">
        <v>39</v>
      </c>
      <c r="Y35" t="str">
        <f t="shared" si="2"/>
        <v>OnTime</v>
      </c>
      <c r="Z35" t="str">
        <f t="shared" si="3"/>
        <v>No Discounts</v>
      </c>
    </row>
    <row r="36" spans="1:26" x14ac:dyDescent="0.2">
      <c r="A36" s="15">
        <v>500</v>
      </c>
      <c r="B36" s="7">
        <f t="shared" si="0"/>
        <v>500</v>
      </c>
      <c r="C36" s="1" t="s">
        <v>20</v>
      </c>
      <c r="D36" s="1" t="s">
        <v>21</v>
      </c>
      <c r="E36" s="5">
        <v>3.96</v>
      </c>
      <c r="F36" s="5">
        <f t="shared" si="1"/>
        <v>3.96</v>
      </c>
      <c r="G36" s="1" t="s">
        <v>23</v>
      </c>
      <c r="H36" s="8">
        <v>44176</v>
      </c>
      <c r="I36" s="1" t="s">
        <v>25</v>
      </c>
      <c r="J36" s="1" t="s">
        <v>26</v>
      </c>
      <c r="K36" s="8">
        <v>44166.975300925929</v>
      </c>
      <c r="L36" s="1" t="s">
        <v>28</v>
      </c>
      <c r="M36" s="8">
        <v>44166</v>
      </c>
      <c r="N36" s="8">
        <v>44180</v>
      </c>
      <c r="O36" s="1" t="s">
        <v>128</v>
      </c>
      <c r="P36" s="1" t="s">
        <v>32</v>
      </c>
      <c r="Q36" s="1" t="s">
        <v>33</v>
      </c>
      <c r="R36" s="1" t="s">
        <v>34</v>
      </c>
      <c r="S36" s="1" t="s">
        <v>35</v>
      </c>
      <c r="T36" s="1" t="s">
        <v>36</v>
      </c>
      <c r="U36" s="8">
        <v>44166</v>
      </c>
      <c r="V36" s="1" t="s">
        <v>37</v>
      </c>
      <c r="W36" s="1" t="s">
        <v>38</v>
      </c>
      <c r="X36" s="1" t="s">
        <v>39</v>
      </c>
      <c r="Y36" t="str">
        <f t="shared" si="2"/>
        <v>OnTime</v>
      </c>
      <c r="Z36" t="str">
        <f t="shared" si="3"/>
        <v>Utilized</v>
      </c>
    </row>
    <row r="37" spans="1:26" x14ac:dyDescent="0.2">
      <c r="A37" s="15">
        <v>198.18</v>
      </c>
      <c r="B37" s="7">
        <f t="shared" si="0"/>
        <v>198.18</v>
      </c>
      <c r="C37" s="1" t="s">
        <v>20</v>
      </c>
      <c r="D37" s="1" t="s">
        <v>21</v>
      </c>
      <c r="E37" s="5">
        <v>3.96</v>
      </c>
      <c r="F37" s="5">
        <f t="shared" si="1"/>
        <v>3.96</v>
      </c>
      <c r="G37" s="1" t="s">
        <v>23</v>
      </c>
      <c r="H37" s="8">
        <v>44176</v>
      </c>
      <c r="I37" s="1" t="s">
        <v>25</v>
      </c>
      <c r="J37" s="1" t="s">
        <v>26</v>
      </c>
      <c r="K37" s="8">
        <v>44166.975277777776</v>
      </c>
      <c r="L37" s="1" t="s">
        <v>28</v>
      </c>
      <c r="M37" s="8">
        <v>44166</v>
      </c>
      <c r="N37" s="8">
        <v>44180</v>
      </c>
      <c r="O37" s="1" t="s">
        <v>130</v>
      </c>
      <c r="P37" s="1" t="s">
        <v>32</v>
      </c>
      <c r="Q37" s="1" t="s">
        <v>33</v>
      </c>
      <c r="R37" s="1" t="s">
        <v>34</v>
      </c>
      <c r="S37" s="1" t="s">
        <v>35</v>
      </c>
      <c r="T37" s="1" t="s">
        <v>36</v>
      </c>
      <c r="U37" s="8">
        <v>44166</v>
      </c>
      <c r="V37" s="1" t="s">
        <v>37</v>
      </c>
      <c r="W37" s="1" t="s">
        <v>38</v>
      </c>
      <c r="X37" s="1" t="s">
        <v>39</v>
      </c>
      <c r="Y37" t="str">
        <f t="shared" si="2"/>
        <v>OnTime</v>
      </c>
      <c r="Z37" t="str">
        <f t="shared" si="3"/>
        <v>Utilized</v>
      </c>
    </row>
    <row r="38" spans="1:26" x14ac:dyDescent="0.2">
      <c r="A38" s="15">
        <v>198.18</v>
      </c>
      <c r="B38" s="7">
        <f t="shared" si="0"/>
        <v>198.18</v>
      </c>
      <c r="C38" s="1" t="s">
        <v>20</v>
      </c>
      <c r="D38" s="1" t="s">
        <v>21</v>
      </c>
      <c r="E38" s="5">
        <v>3.96</v>
      </c>
      <c r="F38" s="5">
        <f t="shared" si="1"/>
        <v>3.96</v>
      </c>
      <c r="G38" s="1" t="s">
        <v>23</v>
      </c>
      <c r="H38" s="8">
        <v>44176</v>
      </c>
      <c r="I38" s="1" t="s">
        <v>25</v>
      </c>
      <c r="J38" s="1" t="s">
        <v>26</v>
      </c>
      <c r="K38" s="8">
        <v>44166.974918981483</v>
      </c>
      <c r="L38" s="1" t="s">
        <v>28</v>
      </c>
      <c r="M38" s="8">
        <v>44166</v>
      </c>
      <c r="N38" s="8">
        <v>44180</v>
      </c>
      <c r="O38" s="1" t="s">
        <v>132</v>
      </c>
      <c r="P38" s="1" t="s">
        <v>32</v>
      </c>
      <c r="Q38" s="1" t="s">
        <v>33</v>
      </c>
      <c r="R38" s="1" t="s">
        <v>34</v>
      </c>
      <c r="S38" s="1" t="s">
        <v>35</v>
      </c>
      <c r="T38" s="1" t="s">
        <v>36</v>
      </c>
      <c r="U38" s="8">
        <v>44166</v>
      </c>
      <c r="V38" s="1" t="s">
        <v>37</v>
      </c>
      <c r="W38" s="1" t="s">
        <v>38</v>
      </c>
      <c r="X38" s="1" t="s">
        <v>39</v>
      </c>
      <c r="Y38" t="str">
        <f t="shared" si="2"/>
        <v>OnTime</v>
      </c>
      <c r="Z38" t="str">
        <f t="shared" si="3"/>
        <v>Utilized</v>
      </c>
    </row>
    <row r="39" spans="1:26" x14ac:dyDescent="0.2">
      <c r="A39" s="15">
        <v>198.18</v>
      </c>
      <c r="B39" s="7">
        <v>238.77</v>
      </c>
      <c r="C39" s="1" t="s">
        <v>20</v>
      </c>
      <c r="D39" s="1" t="s">
        <v>133</v>
      </c>
      <c r="E39" s="5">
        <v>0</v>
      </c>
      <c r="F39" s="5">
        <f t="shared" si="1"/>
        <v>0</v>
      </c>
      <c r="I39" s="1" t="s">
        <v>134</v>
      </c>
      <c r="J39" s="1" t="s">
        <v>26</v>
      </c>
      <c r="K39" s="8">
        <v>44166.974826388891</v>
      </c>
      <c r="L39" s="1" t="s">
        <v>136</v>
      </c>
      <c r="M39" s="8">
        <v>44166</v>
      </c>
      <c r="N39" s="8">
        <v>44180</v>
      </c>
      <c r="O39" s="1" t="s">
        <v>137</v>
      </c>
      <c r="P39" s="1" t="s">
        <v>32</v>
      </c>
      <c r="Q39" s="1" t="s">
        <v>138</v>
      </c>
      <c r="R39" s="1" t="s">
        <v>124</v>
      </c>
      <c r="S39" s="1" t="s">
        <v>35</v>
      </c>
      <c r="T39" s="1" t="s">
        <v>49</v>
      </c>
      <c r="U39" s="8">
        <v>44166</v>
      </c>
      <c r="V39" s="1" t="s">
        <v>139</v>
      </c>
      <c r="W39" s="1" t="s">
        <v>139</v>
      </c>
      <c r="X39" s="1" t="s">
        <v>39</v>
      </c>
      <c r="Y39" t="str">
        <f t="shared" si="2"/>
        <v>OnTime</v>
      </c>
      <c r="Z39" t="str">
        <f t="shared" si="3"/>
        <v>No Discounts</v>
      </c>
    </row>
    <row r="40" spans="1:26" x14ac:dyDescent="0.2">
      <c r="A40" s="15">
        <v>198.18</v>
      </c>
      <c r="B40" s="7">
        <f t="shared" si="0"/>
        <v>198.18</v>
      </c>
      <c r="C40" s="1" t="s">
        <v>20</v>
      </c>
      <c r="E40" s="5">
        <v>0</v>
      </c>
      <c r="F40" s="5">
        <f t="shared" si="1"/>
        <v>0</v>
      </c>
      <c r="I40" s="1" t="s">
        <v>140</v>
      </c>
      <c r="J40" s="1" t="s">
        <v>26</v>
      </c>
      <c r="K40" s="8">
        <v>44166.974803240744</v>
      </c>
      <c r="L40" s="1" t="s">
        <v>28</v>
      </c>
      <c r="M40" s="8">
        <v>44166</v>
      </c>
      <c r="N40" s="8">
        <v>44180</v>
      </c>
      <c r="O40" s="1" t="s">
        <v>142</v>
      </c>
      <c r="P40" s="1" t="s">
        <v>32</v>
      </c>
      <c r="Q40" s="1" t="s">
        <v>33</v>
      </c>
      <c r="R40" s="1" t="s">
        <v>124</v>
      </c>
      <c r="S40" s="1" t="s">
        <v>35</v>
      </c>
      <c r="T40" s="1" t="s">
        <v>36</v>
      </c>
      <c r="U40" s="8">
        <v>44166</v>
      </c>
      <c r="V40" s="1" t="s">
        <v>144</v>
      </c>
      <c r="W40" s="1" t="s">
        <v>145</v>
      </c>
      <c r="X40" s="1" t="s">
        <v>39</v>
      </c>
      <c r="Y40" t="str">
        <f t="shared" si="2"/>
        <v>OnTime</v>
      </c>
      <c r="Z40" t="str">
        <f t="shared" si="3"/>
        <v>No Discounts</v>
      </c>
    </row>
    <row r="41" spans="1:26" x14ac:dyDescent="0.2">
      <c r="A41" s="15">
        <v>198.18</v>
      </c>
      <c r="B41" s="7">
        <f t="shared" si="0"/>
        <v>198.18</v>
      </c>
      <c r="C41" s="1" t="s">
        <v>20</v>
      </c>
      <c r="E41" s="5">
        <v>0</v>
      </c>
      <c r="F41" s="5">
        <f t="shared" si="1"/>
        <v>0</v>
      </c>
      <c r="I41" s="1" t="s">
        <v>140</v>
      </c>
      <c r="J41" s="1" t="s">
        <v>26</v>
      </c>
      <c r="K41" s="8">
        <v>44166.974780092591</v>
      </c>
      <c r="L41" s="1" t="s">
        <v>28</v>
      </c>
      <c r="M41" s="8">
        <v>44166</v>
      </c>
      <c r="N41" s="8">
        <v>44180</v>
      </c>
      <c r="O41" s="1" t="s">
        <v>147</v>
      </c>
      <c r="P41" s="1" t="s">
        <v>32</v>
      </c>
      <c r="Q41" s="1" t="s">
        <v>33</v>
      </c>
      <c r="R41" s="1" t="s">
        <v>124</v>
      </c>
      <c r="S41" s="1" t="s">
        <v>35</v>
      </c>
      <c r="T41" s="1" t="s">
        <v>36</v>
      </c>
      <c r="U41" s="8">
        <v>44166</v>
      </c>
      <c r="V41" s="1" t="s">
        <v>144</v>
      </c>
      <c r="W41" s="1" t="s">
        <v>145</v>
      </c>
      <c r="X41" s="1" t="s">
        <v>39</v>
      </c>
      <c r="Y41" t="str">
        <f t="shared" si="2"/>
        <v>OnTime</v>
      </c>
      <c r="Z41" t="str">
        <f t="shared" si="3"/>
        <v>No Discounts</v>
      </c>
    </row>
    <row r="42" spans="1:26" x14ac:dyDescent="0.2">
      <c r="A42" s="15">
        <v>198.18</v>
      </c>
      <c r="B42" s="7">
        <f t="shared" si="0"/>
        <v>198.18</v>
      </c>
      <c r="C42" s="1" t="s">
        <v>20</v>
      </c>
      <c r="E42" s="5">
        <v>0</v>
      </c>
      <c r="F42" s="5">
        <f t="shared" si="1"/>
        <v>0</v>
      </c>
      <c r="I42" s="1" t="s">
        <v>140</v>
      </c>
      <c r="J42" s="1" t="s">
        <v>26</v>
      </c>
      <c r="K42" s="8">
        <v>44166.974745370368</v>
      </c>
      <c r="L42" s="1" t="s">
        <v>28</v>
      </c>
      <c r="M42" s="8">
        <v>44166</v>
      </c>
      <c r="N42" s="8">
        <v>44180</v>
      </c>
      <c r="O42" s="1" t="s">
        <v>149</v>
      </c>
      <c r="P42" s="1" t="s">
        <v>32</v>
      </c>
      <c r="Q42" s="1" t="s">
        <v>33</v>
      </c>
      <c r="R42" s="1" t="s">
        <v>124</v>
      </c>
      <c r="S42" s="1" t="s">
        <v>35</v>
      </c>
      <c r="T42" s="1" t="s">
        <v>36</v>
      </c>
      <c r="U42" s="8">
        <v>44166</v>
      </c>
      <c r="V42" s="1" t="s">
        <v>144</v>
      </c>
      <c r="W42" s="1" t="s">
        <v>145</v>
      </c>
      <c r="X42" s="1" t="s">
        <v>39</v>
      </c>
      <c r="Y42" t="str">
        <f t="shared" si="2"/>
        <v>OnTime</v>
      </c>
      <c r="Z42" t="str">
        <f t="shared" si="3"/>
        <v>No Discounts</v>
      </c>
    </row>
    <row r="43" spans="1:26" x14ac:dyDescent="0.2">
      <c r="A43" s="15">
        <v>198.18</v>
      </c>
      <c r="B43" s="7">
        <f t="shared" si="0"/>
        <v>198.18</v>
      </c>
      <c r="C43" s="1" t="s">
        <v>20</v>
      </c>
      <c r="D43" s="1" t="s">
        <v>21</v>
      </c>
      <c r="E43" s="5">
        <v>3.96</v>
      </c>
      <c r="F43" s="5">
        <f t="shared" si="1"/>
        <v>3.96</v>
      </c>
      <c r="G43" s="1" t="s">
        <v>23</v>
      </c>
      <c r="H43" s="8">
        <v>44176</v>
      </c>
      <c r="I43" s="1" t="s">
        <v>25</v>
      </c>
      <c r="J43" s="1" t="s">
        <v>26</v>
      </c>
      <c r="K43" s="8">
        <v>44166.974606481483</v>
      </c>
      <c r="L43" s="1" t="s">
        <v>28</v>
      </c>
      <c r="M43" s="8">
        <v>44166</v>
      </c>
      <c r="N43" s="8">
        <v>44180</v>
      </c>
      <c r="O43" s="1" t="s">
        <v>151</v>
      </c>
      <c r="P43" s="1" t="s">
        <v>32</v>
      </c>
      <c r="Q43" s="1" t="s">
        <v>33</v>
      </c>
      <c r="R43" s="1" t="s">
        <v>34</v>
      </c>
      <c r="S43" s="1" t="s">
        <v>35</v>
      </c>
      <c r="T43" s="1" t="s">
        <v>36</v>
      </c>
      <c r="U43" s="8">
        <v>44166</v>
      </c>
      <c r="V43" s="1" t="s">
        <v>37</v>
      </c>
      <c r="W43" s="1" t="s">
        <v>38</v>
      </c>
      <c r="X43" s="1" t="s">
        <v>39</v>
      </c>
      <c r="Y43" t="str">
        <f t="shared" si="2"/>
        <v>OnTime</v>
      </c>
      <c r="Z43" t="str">
        <f t="shared" si="3"/>
        <v>Utilized</v>
      </c>
    </row>
    <row r="44" spans="1:26" x14ac:dyDescent="0.2">
      <c r="A44" s="15">
        <v>198.18</v>
      </c>
      <c r="B44" s="7">
        <f t="shared" si="0"/>
        <v>198.18</v>
      </c>
      <c r="C44" s="1" t="s">
        <v>20</v>
      </c>
      <c r="E44" s="5">
        <v>0</v>
      </c>
      <c r="F44" s="5">
        <f t="shared" si="1"/>
        <v>0</v>
      </c>
      <c r="I44" s="1" t="s">
        <v>140</v>
      </c>
      <c r="J44" s="1" t="s">
        <v>26</v>
      </c>
      <c r="K44" s="8">
        <v>44166.97457175926</v>
      </c>
      <c r="L44" s="1" t="s">
        <v>28</v>
      </c>
      <c r="M44" s="8">
        <v>44166</v>
      </c>
      <c r="N44" s="8">
        <v>44180</v>
      </c>
      <c r="O44" s="1" t="s">
        <v>153</v>
      </c>
      <c r="P44" s="1" t="s">
        <v>32</v>
      </c>
      <c r="Q44" s="1" t="s">
        <v>33</v>
      </c>
      <c r="R44" s="1" t="s">
        <v>124</v>
      </c>
      <c r="S44" s="1" t="s">
        <v>35</v>
      </c>
      <c r="T44" s="1" t="s">
        <v>36</v>
      </c>
      <c r="U44" s="8">
        <v>44166</v>
      </c>
      <c r="V44" s="1" t="s">
        <v>144</v>
      </c>
      <c r="W44" s="1" t="s">
        <v>145</v>
      </c>
      <c r="X44" s="1" t="s">
        <v>39</v>
      </c>
      <c r="Y44" t="str">
        <f t="shared" si="2"/>
        <v>OnTime</v>
      </c>
      <c r="Z44" t="str">
        <f t="shared" si="3"/>
        <v>No Discounts</v>
      </c>
    </row>
    <row r="45" spans="1:26" x14ac:dyDescent="0.2">
      <c r="A45" s="15">
        <v>198.18</v>
      </c>
      <c r="B45" s="7">
        <f t="shared" si="0"/>
        <v>198.18</v>
      </c>
      <c r="C45" s="1" t="s">
        <v>20</v>
      </c>
      <c r="D45" s="1" t="s">
        <v>21</v>
      </c>
      <c r="E45" s="5">
        <v>0</v>
      </c>
      <c r="F45" s="5">
        <f t="shared" si="1"/>
        <v>0</v>
      </c>
      <c r="I45" s="1" t="s">
        <v>25</v>
      </c>
      <c r="J45" s="1" t="s">
        <v>26</v>
      </c>
      <c r="K45" s="8">
        <v>44166.97415509259</v>
      </c>
      <c r="L45" s="1" t="s">
        <v>28</v>
      </c>
      <c r="M45" s="8">
        <v>44166</v>
      </c>
      <c r="N45" s="8">
        <v>44180</v>
      </c>
      <c r="O45" s="1" t="s">
        <v>155</v>
      </c>
      <c r="P45" s="1" t="s">
        <v>32</v>
      </c>
      <c r="Q45" s="1" t="s">
        <v>156</v>
      </c>
      <c r="R45" s="1" t="s">
        <v>124</v>
      </c>
      <c r="S45" s="1" t="s">
        <v>35</v>
      </c>
      <c r="T45" s="1" t="s">
        <v>36</v>
      </c>
      <c r="U45" s="8">
        <v>44166</v>
      </c>
      <c r="V45" s="1" t="s">
        <v>157</v>
      </c>
      <c r="W45" s="1" t="s">
        <v>158</v>
      </c>
      <c r="X45" s="1" t="s">
        <v>39</v>
      </c>
      <c r="Y45" t="str">
        <f t="shared" si="2"/>
        <v>OnTime</v>
      </c>
      <c r="Z45" t="str">
        <f t="shared" si="3"/>
        <v>No Discounts</v>
      </c>
    </row>
    <row r="46" spans="1:26" x14ac:dyDescent="0.2">
      <c r="A46" s="15">
        <v>198.18</v>
      </c>
      <c r="B46" s="7">
        <f t="shared" si="0"/>
        <v>198.18</v>
      </c>
      <c r="C46" s="1" t="s">
        <v>20</v>
      </c>
      <c r="D46" s="1" t="s">
        <v>21</v>
      </c>
      <c r="E46" s="5">
        <v>3.96</v>
      </c>
      <c r="F46" s="5">
        <f t="shared" si="1"/>
        <v>3.96</v>
      </c>
      <c r="G46" s="1" t="s">
        <v>23</v>
      </c>
      <c r="H46" s="8">
        <v>44176</v>
      </c>
      <c r="I46" s="1" t="s">
        <v>25</v>
      </c>
      <c r="J46" s="1" t="s">
        <v>26</v>
      </c>
      <c r="K46" s="8">
        <v>44166.974131944444</v>
      </c>
      <c r="L46" s="1" t="s">
        <v>28</v>
      </c>
      <c r="M46" s="8">
        <v>44166</v>
      </c>
      <c r="N46" s="8">
        <v>44180</v>
      </c>
      <c r="O46" s="1" t="s">
        <v>160</v>
      </c>
      <c r="P46" s="1" t="s">
        <v>32</v>
      </c>
      <c r="Q46" s="1" t="s">
        <v>33</v>
      </c>
      <c r="R46" s="1" t="s">
        <v>34</v>
      </c>
      <c r="S46" s="1" t="s">
        <v>35</v>
      </c>
      <c r="T46" s="1" t="s">
        <v>81</v>
      </c>
      <c r="U46" s="8">
        <v>44166</v>
      </c>
      <c r="V46" s="1" t="s">
        <v>37</v>
      </c>
      <c r="W46" s="1" t="s">
        <v>38</v>
      </c>
      <c r="X46" s="1" t="s">
        <v>39</v>
      </c>
      <c r="Y46" t="str">
        <f t="shared" si="2"/>
        <v>OnTime</v>
      </c>
      <c r="Z46" t="str">
        <f t="shared" si="3"/>
        <v>Utilized</v>
      </c>
    </row>
    <row r="47" spans="1:26" x14ac:dyDescent="0.2">
      <c r="A47" s="15">
        <v>198.18</v>
      </c>
      <c r="B47" s="7">
        <f t="shared" si="0"/>
        <v>198.18</v>
      </c>
      <c r="C47" s="1" t="s">
        <v>20</v>
      </c>
      <c r="D47" s="1" t="s">
        <v>21</v>
      </c>
      <c r="E47" s="5">
        <v>3.96</v>
      </c>
      <c r="F47" s="5">
        <f t="shared" si="1"/>
        <v>3.96</v>
      </c>
      <c r="G47" s="1" t="s">
        <v>23</v>
      </c>
      <c r="H47" s="8">
        <v>44176</v>
      </c>
      <c r="I47" s="1" t="s">
        <v>25</v>
      </c>
      <c r="J47" s="1" t="s">
        <v>26</v>
      </c>
      <c r="K47" s="8">
        <v>44166.974108796298</v>
      </c>
      <c r="L47" s="1" t="s">
        <v>28</v>
      </c>
      <c r="M47" s="8">
        <v>44166</v>
      </c>
      <c r="N47" s="8">
        <v>44180</v>
      </c>
      <c r="O47" s="1" t="s">
        <v>162</v>
      </c>
      <c r="P47" s="1" t="s">
        <v>32</v>
      </c>
      <c r="Q47" s="1" t="s">
        <v>33</v>
      </c>
      <c r="R47" s="1" t="s">
        <v>34</v>
      </c>
      <c r="S47" s="1" t="s">
        <v>35</v>
      </c>
      <c r="T47" s="1" t="s">
        <v>36</v>
      </c>
      <c r="U47" s="8">
        <v>44166</v>
      </c>
      <c r="V47" s="1" t="s">
        <v>37</v>
      </c>
      <c r="W47" s="1" t="s">
        <v>38</v>
      </c>
      <c r="X47" s="1" t="s">
        <v>39</v>
      </c>
      <c r="Y47" t="str">
        <f t="shared" si="2"/>
        <v>OnTime</v>
      </c>
      <c r="Z47" t="str">
        <f t="shared" si="3"/>
        <v>Utilized</v>
      </c>
    </row>
    <row r="48" spans="1:26" x14ac:dyDescent="0.2">
      <c r="A48" s="15">
        <v>198.18</v>
      </c>
      <c r="B48" s="7">
        <f t="shared" si="0"/>
        <v>198.18</v>
      </c>
      <c r="C48" s="1" t="s">
        <v>20</v>
      </c>
      <c r="D48" s="1" t="s">
        <v>21</v>
      </c>
      <c r="E48" s="5">
        <v>3.96</v>
      </c>
      <c r="F48" s="5">
        <f t="shared" si="1"/>
        <v>3.96</v>
      </c>
      <c r="G48" s="1" t="s">
        <v>23</v>
      </c>
      <c r="H48" s="8">
        <v>44176</v>
      </c>
      <c r="I48" s="1" t="s">
        <v>25</v>
      </c>
      <c r="J48" s="1" t="s">
        <v>26</v>
      </c>
      <c r="K48" s="8">
        <v>44166.974085648151</v>
      </c>
      <c r="L48" s="1" t="s">
        <v>28</v>
      </c>
      <c r="M48" s="8">
        <v>44166</v>
      </c>
      <c r="N48" s="8">
        <v>44180</v>
      </c>
      <c r="O48" s="1" t="s">
        <v>165</v>
      </c>
      <c r="P48" s="1" t="s">
        <v>32</v>
      </c>
      <c r="Q48" s="1" t="s">
        <v>33</v>
      </c>
      <c r="R48" s="1" t="s">
        <v>34</v>
      </c>
      <c r="S48" s="1" t="s">
        <v>35</v>
      </c>
      <c r="T48" s="1" t="s">
        <v>36</v>
      </c>
      <c r="U48" s="8">
        <v>44166</v>
      </c>
      <c r="V48" s="1" t="s">
        <v>37</v>
      </c>
      <c r="W48" s="1" t="s">
        <v>38</v>
      </c>
      <c r="X48" s="1" t="s">
        <v>39</v>
      </c>
      <c r="Y48" t="str">
        <f t="shared" si="2"/>
        <v>OnTime</v>
      </c>
      <c r="Z48" t="str">
        <f t="shared" si="3"/>
        <v>Utilized</v>
      </c>
    </row>
    <row r="49" spans="1:26" x14ac:dyDescent="0.2">
      <c r="A49" s="15">
        <v>198.18</v>
      </c>
      <c r="B49" s="7">
        <f t="shared" si="0"/>
        <v>198.18</v>
      </c>
      <c r="C49" s="1" t="s">
        <v>20</v>
      </c>
      <c r="E49" s="5">
        <v>0</v>
      </c>
      <c r="F49" s="5">
        <f t="shared" si="1"/>
        <v>0</v>
      </c>
      <c r="I49" s="1" t="s">
        <v>140</v>
      </c>
      <c r="J49" s="1" t="s">
        <v>26</v>
      </c>
      <c r="K49" s="8">
        <v>44166.974050925928</v>
      </c>
      <c r="L49" s="1" t="s">
        <v>28</v>
      </c>
      <c r="M49" s="8">
        <v>44166</v>
      </c>
      <c r="N49" s="8">
        <v>44180</v>
      </c>
      <c r="O49" s="1" t="s">
        <v>167</v>
      </c>
      <c r="P49" s="1" t="s">
        <v>32</v>
      </c>
      <c r="Q49" s="1" t="s">
        <v>33</v>
      </c>
      <c r="R49" s="1" t="s">
        <v>168</v>
      </c>
      <c r="S49" s="1" t="s">
        <v>35</v>
      </c>
      <c r="T49" s="1" t="s">
        <v>36</v>
      </c>
      <c r="U49" s="8">
        <v>44166</v>
      </c>
      <c r="V49" s="1" t="s">
        <v>169</v>
      </c>
      <c r="W49" s="1" t="s">
        <v>170</v>
      </c>
      <c r="X49" s="1" t="s">
        <v>39</v>
      </c>
      <c r="Y49" t="str">
        <f t="shared" si="2"/>
        <v>OnTime</v>
      </c>
      <c r="Z49" t="str">
        <f t="shared" si="3"/>
        <v>No Discounts</v>
      </c>
    </row>
    <row r="50" spans="1:26" x14ac:dyDescent="0.2">
      <c r="A50" s="15">
        <v>198.18</v>
      </c>
      <c r="B50" s="7">
        <f t="shared" si="0"/>
        <v>198.18</v>
      </c>
      <c r="C50" s="1" t="s">
        <v>20</v>
      </c>
      <c r="D50" s="1" t="s">
        <v>21</v>
      </c>
      <c r="E50" s="5">
        <v>3.96</v>
      </c>
      <c r="F50" s="5">
        <f t="shared" si="1"/>
        <v>3.96</v>
      </c>
      <c r="G50" s="1" t="s">
        <v>23</v>
      </c>
      <c r="H50" s="8">
        <v>44176</v>
      </c>
      <c r="I50" s="1" t="s">
        <v>25</v>
      </c>
      <c r="J50" s="1" t="s">
        <v>26</v>
      </c>
      <c r="K50" s="8">
        <v>44166.973935185182</v>
      </c>
      <c r="L50" s="1" t="s">
        <v>28</v>
      </c>
      <c r="M50" s="8">
        <v>44166</v>
      </c>
      <c r="N50" s="8">
        <v>44180</v>
      </c>
      <c r="O50" s="1" t="s">
        <v>172</v>
      </c>
      <c r="P50" s="1" t="s">
        <v>32</v>
      </c>
      <c r="Q50" s="1" t="s">
        <v>33</v>
      </c>
      <c r="R50" s="1" t="s">
        <v>34</v>
      </c>
      <c r="S50" s="1" t="s">
        <v>35</v>
      </c>
      <c r="T50" s="1" t="s">
        <v>36</v>
      </c>
      <c r="U50" s="8">
        <v>44166</v>
      </c>
      <c r="V50" s="1" t="s">
        <v>37</v>
      </c>
      <c r="W50" s="1" t="s">
        <v>38</v>
      </c>
      <c r="X50" s="1" t="s">
        <v>39</v>
      </c>
      <c r="Y50" t="str">
        <f t="shared" si="2"/>
        <v>OnTime</v>
      </c>
      <c r="Z50" t="str">
        <f t="shared" si="3"/>
        <v>Utilized</v>
      </c>
    </row>
    <row r="51" spans="1:26" x14ac:dyDescent="0.2">
      <c r="A51" s="15">
        <v>198.18</v>
      </c>
      <c r="B51" s="7">
        <f t="shared" si="0"/>
        <v>198.18</v>
      </c>
      <c r="C51" s="1" t="s">
        <v>20</v>
      </c>
      <c r="D51" s="1" t="s">
        <v>21</v>
      </c>
      <c r="E51" s="5">
        <v>3.96</v>
      </c>
      <c r="F51" s="5">
        <f t="shared" si="1"/>
        <v>3.96</v>
      </c>
      <c r="G51" s="1" t="s">
        <v>23</v>
      </c>
      <c r="H51" s="8">
        <v>44176</v>
      </c>
      <c r="I51" s="1" t="s">
        <v>25</v>
      </c>
      <c r="J51" s="1" t="s">
        <v>26</v>
      </c>
      <c r="K51" s="8">
        <v>44166.973912037036</v>
      </c>
      <c r="L51" s="1" t="s">
        <v>28</v>
      </c>
      <c r="M51" s="8">
        <v>44166</v>
      </c>
      <c r="N51" s="8">
        <v>44180</v>
      </c>
      <c r="O51" s="1" t="s">
        <v>174</v>
      </c>
      <c r="P51" s="1" t="s">
        <v>32</v>
      </c>
      <c r="Q51" s="1" t="s">
        <v>33</v>
      </c>
      <c r="R51" s="1" t="s">
        <v>34</v>
      </c>
      <c r="S51" s="1" t="s">
        <v>35</v>
      </c>
      <c r="T51" s="1" t="s">
        <v>36</v>
      </c>
      <c r="U51" s="8">
        <v>44166</v>
      </c>
      <c r="V51" s="1" t="s">
        <v>37</v>
      </c>
      <c r="W51" s="1" t="s">
        <v>38</v>
      </c>
      <c r="X51" s="1" t="s">
        <v>39</v>
      </c>
      <c r="Y51" t="str">
        <f t="shared" si="2"/>
        <v>OnTime</v>
      </c>
      <c r="Z51" t="str">
        <f t="shared" si="3"/>
        <v>Utilized</v>
      </c>
    </row>
    <row r="52" spans="1:26" x14ac:dyDescent="0.2">
      <c r="A52" s="15">
        <v>198.18</v>
      </c>
      <c r="B52" s="7">
        <f t="shared" si="0"/>
        <v>198.18</v>
      </c>
      <c r="C52" s="1" t="s">
        <v>20</v>
      </c>
      <c r="D52" s="1" t="s">
        <v>21</v>
      </c>
      <c r="E52" s="5">
        <v>3.96</v>
      </c>
      <c r="F52" s="5">
        <f t="shared" si="1"/>
        <v>3.96</v>
      </c>
      <c r="G52" s="1" t="s">
        <v>23</v>
      </c>
      <c r="H52" s="8">
        <v>44176</v>
      </c>
      <c r="I52" s="1" t="s">
        <v>25</v>
      </c>
      <c r="J52" s="1" t="s">
        <v>26</v>
      </c>
      <c r="K52" s="8">
        <v>44166.97388888889</v>
      </c>
      <c r="L52" s="1" t="s">
        <v>28</v>
      </c>
      <c r="M52" s="8">
        <v>44166</v>
      </c>
      <c r="N52" s="8">
        <v>44180</v>
      </c>
      <c r="O52" s="1" t="s">
        <v>177</v>
      </c>
      <c r="P52" s="1" t="s">
        <v>32</v>
      </c>
      <c r="Q52" s="1" t="s">
        <v>33</v>
      </c>
      <c r="R52" s="1" t="s">
        <v>34</v>
      </c>
      <c r="S52" s="1" t="s">
        <v>35</v>
      </c>
      <c r="T52" s="1" t="s">
        <v>36</v>
      </c>
      <c r="U52" s="8">
        <v>44166</v>
      </c>
      <c r="V52" s="1" t="s">
        <v>37</v>
      </c>
      <c r="W52" s="1" t="s">
        <v>38</v>
      </c>
      <c r="X52" s="1" t="s">
        <v>39</v>
      </c>
      <c r="Y52" t="str">
        <f t="shared" si="2"/>
        <v>OnTime</v>
      </c>
      <c r="Z52" t="str">
        <f t="shared" si="3"/>
        <v>Utilized</v>
      </c>
    </row>
    <row r="53" spans="1:26" x14ac:dyDescent="0.2">
      <c r="A53" s="15">
        <v>198.18</v>
      </c>
      <c r="B53" s="7">
        <f t="shared" si="0"/>
        <v>198.18</v>
      </c>
      <c r="C53" s="1" t="s">
        <v>20</v>
      </c>
      <c r="D53" s="1" t="s">
        <v>21</v>
      </c>
      <c r="E53" s="5">
        <v>3.96</v>
      </c>
      <c r="F53" s="5">
        <f t="shared" si="1"/>
        <v>3.96</v>
      </c>
      <c r="G53" s="1" t="s">
        <v>23</v>
      </c>
      <c r="H53" s="8">
        <v>44176</v>
      </c>
      <c r="I53" s="1" t="s">
        <v>25</v>
      </c>
      <c r="J53" s="1" t="s">
        <v>26</v>
      </c>
      <c r="K53" s="8">
        <v>44166.973287037035</v>
      </c>
      <c r="L53" s="1" t="s">
        <v>28</v>
      </c>
      <c r="M53" s="8">
        <v>44166</v>
      </c>
      <c r="N53" s="8">
        <v>44180</v>
      </c>
      <c r="O53" s="1" t="s">
        <v>179</v>
      </c>
      <c r="P53" s="1" t="s">
        <v>32</v>
      </c>
      <c r="Q53" s="1" t="s">
        <v>33</v>
      </c>
      <c r="R53" s="1" t="s">
        <v>34</v>
      </c>
      <c r="S53" s="1" t="s">
        <v>35</v>
      </c>
      <c r="T53" s="1" t="s">
        <v>36</v>
      </c>
      <c r="U53" s="8">
        <v>44166</v>
      </c>
      <c r="V53" s="1" t="s">
        <v>37</v>
      </c>
      <c r="W53" s="1" t="s">
        <v>38</v>
      </c>
      <c r="X53" s="1" t="s">
        <v>39</v>
      </c>
      <c r="Y53" t="str">
        <f t="shared" si="2"/>
        <v>OnTime</v>
      </c>
      <c r="Z53" t="str">
        <f t="shared" si="3"/>
        <v>Utilized</v>
      </c>
    </row>
    <row r="54" spans="1:26" x14ac:dyDescent="0.2">
      <c r="A54" s="15">
        <v>198.18</v>
      </c>
      <c r="B54" s="7">
        <f t="shared" si="0"/>
        <v>198.18</v>
      </c>
      <c r="C54" s="1" t="s">
        <v>20</v>
      </c>
      <c r="D54" s="1" t="s">
        <v>180</v>
      </c>
      <c r="E54" s="5">
        <v>0</v>
      </c>
      <c r="F54" s="5">
        <f t="shared" si="1"/>
        <v>0</v>
      </c>
      <c r="I54" s="1" t="s">
        <v>25</v>
      </c>
      <c r="J54" s="1" t="s">
        <v>26</v>
      </c>
      <c r="K54" s="8">
        <v>44166.973263888889</v>
      </c>
      <c r="L54" s="1" t="s">
        <v>28</v>
      </c>
      <c r="M54" s="8">
        <v>44166</v>
      </c>
      <c r="N54" s="8">
        <v>44180</v>
      </c>
      <c r="O54" s="1" t="s">
        <v>182</v>
      </c>
      <c r="P54" s="1" t="s">
        <v>32</v>
      </c>
      <c r="Q54" s="1" t="s">
        <v>33</v>
      </c>
      <c r="R54" s="1" t="s">
        <v>124</v>
      </c>
      <c r="S54" s="1" t="s">
        <v>35</v>
      </c>
      <c r="T54" s="1" t="s">
        <v>36</v>
      </c>
      <c r="U54" s="8">
        <v>44166</v>
      </c>
      <c r="V54" s="1" t="s">
        <v>183</v>
      </c>
      <c r="W54" s="1" t="s">
        <v>183</v>
      </c>
      <c r="X54" s="1" t="s">
        <v>39</v>
      </c>
      <c r="Y54" t="str">
        <f t="shared" si="2"/>
        <v>OnTime</v>
      </c>
      <c r="Z54" t="str">
        <f t="shared" si="3"/>
        <v>No Discounts</v>
      </c>
    </row>
    <row r="55" spans="1:26" x14ac:dyDescent="0.2">
      <c r="A55" s="15">
        <v>198.18</v>
      </c>
      <c r="B55" s="7">
        <f t="shared" si="0"/>
        <v>198.18</v>
      </c>
      <c r="C55" s="1" t="s">
        <v>20</v>
      </c>
      <c r="D55" s="1" t="s">
        <v>21</v>
      </c>
      <c r="E55" s="5">
        <v>3.96</v>
      </c>
      <c r="F55" s="5">
        <f t="shared" si="1"/>
        <v>3.96</v>
      </c>
      <c r="G55" s="1" t="s">
        <v>23</v>
      </c>
      <c r="H55" s="8">
        <v>44176</v>
      </c>
      <c r="I55" s="1" t="s">
        <v>25</v>
      </c>
      <c r="J55" s="1" t="s">
        <v>26</v>
      </c>
      <c r="K55" s="8">
        <v>44166.973229166666</v>
      </c>
      <c r="L55" s="1" t="s">
        <v>28</v>
      </c>
      <c r="M55" s="8">
        <v>44166</v>
      </c>
      <c r="N55" s="8">
        <v>44180</v>
      </c>
      <c r="O55" s="1" t="s">
        <v>185</v>
      </c>
      <c r="P55" s="1" t="s">
        <v>32</v>
      </c>
      <c r="Q55" s="1" t="s">
        <v>33</v>
      </c>
      <c r="R55" s="1" t="s">
        <v>34</v>
      </c>
      <c r="S55" s="1" t="s">
        <v>35</v>
      </c>
      <c r="T55" s="1" t="s">
        <v>36</v>
      </c>
      <c r="U55" s="8">
        <v>44166</v>
      </c>
      <c r="V55" s="1" t="s">
        <v>37</v>
      </c>
      <c r="W55" s="1" t="s">
        <v>38</v>
      </c>
      <c r="X55" s="1" t="s">
        <v>39</v>
      </c>
      <c r="Y55" t="str">
        <f t="shared" si="2"/>
        <v>OnTime</v>
      </c>
      <c r="Z55" t="str">
        <f t="shared" si="3"/>
        <v>Utilized</v>
      </c>
    </row>
    <row r="56" spans="1:26" x14ac:dyDescent="0.2">
      <c r="A56" s="15">
        <v>198.18</v>
      </c>
      <c r="B56" s="7">
        <f t="shared" si="0"/>
        <v>198.18</v>
      </c>
      <c r="C56" s="1" t="s">
        <v>20</v>
      </c>
      <c r="D56" s="1" t="s">
        <v>21</v>
      </c>
      <c r="E56" s="5">
        <v>3.96</v>
      </c>
      <c r="F56" s="5">
        <f t="shared" si="1"/>
        <v>3.96</v>
      </c>
      <c r="G56" s="1" t="s">
        <v>23</v>
      </c>
      <c r="H56" s="8">
        <v>44176</v>
      </c>
      <c r="I56" s="1" t="s">
        <v>25</v>
      </c>
      <c r="J56" s="1" t="s">
        <v>26</v>
      </c>
      <c r="K56" s="8">
        <v>44166.973171296297</v>
      </c>
      <c r="L56" s="1" t="s">
        <v>28</v>
      </c>
      <c r="M56" s="8">
        <v>44166</v>
      </c>
      <c r="N56" s="8">
        <v>44180</v>
      </c>
      <c r="O56" s="1" t="s">
        <v>187</v>
      </c>
      <c r="P56" s="1" t="s">
        <v>32</v>
      </c>
      <c r="Q56" s="1" t="s">
        <v>33</v>
      </c>
      <c r="R56" s="1" t="s">
        <v>34</v>
      </c>
      <c r="S56" s="1" t="s">
        <v>35</v>
      </c>
      <c r="T56" s="1" t="s">
        <v>36</v>
      </c>
      <c r="U56" s="8">
        <v>44166</v>
      </c>
      <c r="V56" s="1" t="s">
        <v>37</v>
      </c>
      <c r="W56" s="1" t="s">
        <v>38</v>
      </c>
      <c r="X56" s="1" t="s">
        <v>39</v>
      </c>
      <c r="Y56" t="str">
        <f t="shared" si="2"/>
        <v>OnTime</v>
      </c>
      <c r="Z56" t="str">
        <f t="shared" si="3"/>
        <v>Utilized</v>
      </c>
    </row>
    <row r="57" spans="1:26" x14ac:dyDescent="0.2">
      <c r="A57" s="15">
        <v>198.18</v>
      </c>
      <c r="B57" s="7">
        <f t="shared" si="0"/>
        <v>198.18</v>
      </c>
      <c r="C57" s="1" t="s">
        <v>20</v>
      </c>
      <c r="D57" s="1" t="s">
        <v>21</v>
      </c>
      <c r="E57" s="5">
        <v>3.96</v>
      </c>
      <c r="F57" s="5">
        <f t="shared" si="1"/>
        <v>3.96</v>
      </c>
      <c r="G57" s="1" t="s">
        <v>23</v>
      </c>
      <c r="H57" s="8">
        <v>44176</v>
      </c>
      <c r="I57" s="1" t="s">
        <v>25</v>
      </c>
      <c r="J57" s="1" t="s">
        <v>26</v>
      </c>
      <c r="K57" s="8">
        <v>44166.97314814815</v>
      </c>
      <c r="L57" s="1" t="s">
        <v>28</v>
      </c>
      <c r="M57" s="8">
        <v>44166</v>
      </c>
      <c r="N57" s="8">
        <v>44180</v>
      </c>
      <c r="O57" s="1" t="s">
        <v>189</v>
      </c>
      <c r="P57" s="1" t="s">
        <v>32</v>
      </c>
      <c r="Q57" s="1" t="s">
        <v>33</v>
      </c>
      <c r="R57" s="1" t="s">
        <v>34</v>
      </c>
      <c r="S57" s="1" t="s">
        <v>35</v>
      </c>
      <c r="T57" s="1" t="s">
        <v>49</v>
      </c>
      <c r="U57" s="8">
        <v>44166</v>
      </c>
      <c r="V57" s="1" t="s">
        <v>37</v>
      </c>
      <c r="W57" s="1" t="s">
        <v>38</v>
      </c>
      <c r="X57" s="1" t="s">
        <v>39</v>
      </c>
      <c r="Y57" t="str">
        <f t="shared" si="2"/>
        <v>OnTime</v>
      </c>
      <c r="Z57" t="str">
        <f t="shared" si="3"/>
        <v>Utilized</v>
      </c>
    </row>
    <row r="58" spans="1:26" x14ac:dyDescent="0.2">
      <c r="A58" s="15">
        <v>198.18</v>
      </c>
      <c r="B58" s="7">
        <f t="shared" si="0"/>
        <v>198.18</v>
      </c>
      <c r="C58" s="1" t="s">
        <v>20</v>
      </c>
      <c r="D58" s="1" t="s">
        <v>21</v>
      </c>
      <c r="E58" s="5">
        <v>3.96</v>
      </c>
      <c r="F58" s="5">
        <f t="shared" si="1"/>
        <v>3.96</v>
      </c>
      <c r="G58" s="1" t="s">
        <v>23</v>
      </c>
      <c r="H58" s="8">
        <v>44176</v>
      </c>
      <c r="I58" s="1" t="s">
        <v>25</v>
      </c>
      <c r="J58" s="1" t="s">
        <v>26</v>
      </c>
      <c r="K58" s="8">
        <v>44166.973124999997</v>
      </c>
      <c r="L58" s="1" t="s">
        <v>28</v>
      </c>
      <c r="M58" s="8">
        <v>44166</v>
      </c>
      <c r="N58" s="8">
        <v>44180</v>
      </c>
      <c r="O58" s="1" t="s">
        <v>191</v>
      </c>
      <c r="P58" s="1" t="s">
        <v>32</v>
      </c>
      <c r="Q58" s="1" t="s">
        <v>33</v>
      </c>
      <c r="R58" s="1" t="s">
        <v>34</v>
      </c>
      <c r="S58" s="1" t="s">
        <v>35</v>
      </c>
      <c r="T58" s="1" t="s">
        <v>36</v>
      </c>
      <c r="U58" s="8">
        <v>44166</v>
      </c>
      <c r="V58" s="1" t="s">
        <v>37</v>
      </c>
      <c r="W58" s="1" t="s">
        <v>38</v>
      </c>
      <c r="X58" s="1" t="s">
        <v>39</v>
      </c>
      <c r="Y58" t="str">
        <f t="shared" si="2"/>
        <v>OnTime</v>
      </c>
      <c r="Z58" t="str">
        <f t="shared" si="3"/>
        <v>Utilized</v>
      </c>
    </row>
    <row r="59" spans="1:26" x14ac:dyDescent="0.2">
      <c r="A59" s="15">
        <v>198.18</v>
      </c>
      <c r="B59" s="7">
        <f t="shared" si="0"/>
        <v>198.18</v>
      </c>
      <c r="C59" s="1" t="s">
        <v>20</v>
      </c>
      <c r="D59" s="1" t="s">
        <v>21</v>
      </c>
      <c r="E59" s="5">
        <v>3.96</v>
      </c>
      <c r="F59" s="5">
        <f t="shared" si="1"/>
        <v>3.96</v>
      </c>
      <c r="G59" s="1" t="s">
        <v>23</v>
      </c>
      <c r="H59" s="8">
        <v>44176</v>
      </c>
      <c r="I59" s="1" t="s">
        <v>25</v>
      </c>
      <c r="J59" s="1" t="s">
        <v>26</v>
      </c>
      <c r="K59" s="8">
        <v>44166.973090277781</v>
      </c>
      <c r="L59" s="1" t="s">
        <v>28</v>
      </c>
      <c r="M59" s="8">
        <v>44166</v>
      </c>
      <c r="N59" s="8">
        <v>44180</v>
      </c>
      <c r="O59" s="1" t="s">
        <v>172</v>
      </c>
      <c r="P59" s="1" t="s">
        <v>32</v>
      </c>
      <c r="Q59" s="1" t="s">
        <v>33</v>
      </c>
      <c r="R59" s="1" t="s">
        <v>34</v>
      </c>
      <c r="S59" s="1" t="s">
        <v>35</v>
      </c>
      <c r="T59" s="1" t="s">
        <v>193</v>
      </c>
      <c r="U59" s="8">
        <v>44166</v>
      </c>
      <c r="V59" s="1" t="s">
        <v>37</v>
      </c>
      <c r="W59" s="1" t="s">
        <v>38</v>
      </c>
      <c r="X59" s="1" t="s">
        <v>39</v>
      </c>
      <c r="Y59" t="str">
        <f t="shared" si="2"/>
        <v>OnTime</v>
      </c>
      <c r="Z59" t="str">
        <f t="shared" si="3"/>
        <v>Utilized</v>
      </c>
    </row>
    <row r="60" spans="1:26" x14ac:dyDescent="0.2">
      <c r="A60" s="15">
        <v>198.18</v>
      </c>
      <c r="B60" s="7">
        <f t="shared" si="0"/>
        <v>198.18</v>
      </c>
      <c r="C60" s="1" t="s">
        <v>20</v>
      </c>
      <c r="D60" s="1" t="s">
        <v>21</v>
      </c>
      <c r="E60" s="5">
        <v>3.96</v>
      </c>
      <c r="F60" s="5">
        <f t="shared" si="1"/>
        <v>3.96</v>
      </c>
      <c r="G60" s="1" t="s">
        <v>23</v>
      </c>
      <c r="H60" s="8">
        <v>44176</v>
      </c>
      <c r="I60" s="1" t="s">
        <v>25</v>
      </c>
      <c r="J60" s="1" t="s">
        <v>26</v>
      </c>
      <c r="K60" s="8">
        <v>44166.973055555558</v>
      </c>
      <c r="L60" s="1" t="s">
        <v>28</v>
      </c>
      <c r="M60" s="8">
        <v>44166</v>
      </c>
      <c r="N60" s="8">
        <v>44180</v>
      </c>
      <c r="O60" s="1" t="s">
        <v>195</v>
      </c>
      <c r="P60" s="1" t="s">
        <v>32</v>
      </c>
      <c r="Q60" s="1" t="s">
        <v>33</v>
      </c>
      <c r="R60" s="1" t="s">
        <v>34</v>
      </c>
      <c r="S60" s="1" t="s">
        <v>35</v>
      </c>
      <c r="T60" s="1" t="s">
        <v>36</v>
      </c>
      <c r="U60" s="8">
        <v>44166</v>
      </c>
      <c r="V60" s="1" t="s">
        <v>37</v>
      </c>
      <c r="W60" s="1" t="s">
        <v>38</v>
      </c>
      <c r="X60" s="1" t="s">
        <v>39</v>
      </c>
      <c r="Y60" t="str">
        <f t="shared" si="2"/>
        <v>OnTime</v>
      </c>
      <c r="Z60" t="str">
        <f t="shared" si="3"/>
        <v>Utilized</v>
      </c>
    </row>
    <row r="61" spans="1:26" x14ac:dyDescent="0.2">
      <c r="A61" s="15">
        <v>198.18</v>
      </c>
      <c r="B61" s="7">
        <f t="shared" si="0"/>
        <v>198.18</v>
      </c>
      <c r="C61" s="1" t="s">
        <v>20</v>
      </c>
      <c r="D61" s="1" t="s">
        <v>21</v>
      </c>
      <c r="E61" s="5">
        <v>3.96</v>
      </c>
      <c r="F61" s="5">
        <f t="shared" si="1"/>
        <v>3.96</v>
      </c>
      <c r="G61" s="1" t="s">
        <v>23</v>
      </c>
      <c r="H61" s="8">
        <v>44176</v>
      </c>
      <c r="I61" s="1" t="s">
        <v>25</v>
      </c>
      <c r="J61" s="1" t="s">
        <v>26</v>
      </c>
      <c r="K61" s="8">
        <v>44166.972488425927</v>
      </c>
      <c r="L61" s="1" t="s">
        <v>28</v>
      </c>
      <c r="M61" s="8">
        <v>44166</v>
      </c>
      <c r="N61" s="8">
        <v>44180</v>
      </c>
      <c r="O61" s="1" t="s">
        <v>197</v>
      </c>
      <c r="P61" s="1" t="s">
        <v>32</v>
      </c>
      <c r="Q61" s="1" t="s">
        <v>33</v>
      </c>
      <c r="R61" s="1" t="s">
        <v>34</v>
      </c>
      <c r="S61" s="1" t="s">
        <v>35</v>
      </c>
      <c r="T61" s="1" t="s">
        <v>36</v>
      </c>
      <c r="U61" s="8">
        <v>44166</v>
      </c>
      <c r="V61" s="1" t="s">
        <v>37</v>
      </c>
      <c r="W61" s="1" t="s">
        <v>38</v>
      </c>
      <c r="X61" s="1" t="s">
        <v>39</v>
      </c>
      <c r="Y61" t="str">
        <f t="shared" si="2"/>
        <v>OnTime</v>
      </c>
      <c r="Z61" t="str">
        <f t="shared" si="3"/>
        <v>Utilized</v>
      </c>
    </row>
    <row r="62" spans="1:26" x14ac:dyDescent="0.2">
      <c r="A62" s="15">
        <v>198.18</v>
      </c>
      <c r="B62" s="7">
        <f t="shared" si="0"/>
        <v>198.18</v>
      </c>
      <c r="C62" s="1" t="s">
        <v>20</v>
      </c>
      <c r="D62" s="1" t="s">
        <v>21</v>
      </c>
      <c r="E62" s="5">
        <v>3.96</v>
      </c>
      <c r="F62" s="5">
        <f t="shared" si="1"/>
        <v>3.96</v>
      </c>
      <c r="G62" s="1" t="s">
        <v>23</v>
      </c>
      <c r="H62" s="8">
        <v>44176</v>
      </c>
      <c r="I62" s="1" t="s">
        <v>25</v>
      </c>
      <c r="J62" s="1" t="s">
        <v>26</v>
      </c>
      <c r="K62" s="8">
        <v>44166.97246527778</v>
      </c>
      <c r="L62" s="1" t="s">
        <v>28</v>
      </c>
      <c r="M62" s="8">
        <v>44166</v>
      </c>
      <c r="N62" s="8">
        <v>44180</v>
      </c>
      <c r="O62" s="1" t="s">
        <v>199</v>
      </c>
      <c r="P62" s="1" t="s">
        <v>32</v>
      </c>
      <c r="Q62" s="1" t="s">
        <v>33</v>
      </c>
      <c r="R62" s="1" t="s">
        <v>34</v>
      </c>
      <c r="S62" s="1" t="s">
        <v>35</v>
      </c>
      <c r="T62" s="1" t="s">
        <v>36</v>
      </c>
      <c r="U62" s="8">
        <v>44166</v>
      </c>
      <c r="V62" s="1" t="s">
        <v>37</v>
      </c>
      <c r="W62" s="1" t="s">
        <v>38</v>
      </c>
      <c r="X62" s="1" t="s">
        <v>39</v>
      </c>
      <c r="Y62" t="str">
        <f t="shared" si="2"/>
        <v>OnTime</v>
      </c>
      <c r="Z62" t="str">
        <f t="shared" si="3"/>
        <v>Utilized</v>
      </c>
    </row>
    <row r="63" spans="1:26" x14ac:dyDescent="0.2">
      <c r="A63" s="15">
        <v>198.18</v>
      </c>
      <c r="B63" s="7">
        <f t="shared" si="0"/>
        <v>198.18</v>
      </c>
      <c r="C63" s="1" t="s">
        <v>20</v>
      </c>
      <c r="D63" s="1" t="s">
        <v>21</v>
      </c>
      <c r="E63" s="5">
        <v>3.96</v>
      </c>
      <c r="F63" s="5">
        <f t="shared" si="1"/>
        <v>3.96</v>
      </c>
      <c r="G63" s="1" t="s">
        <v>23</v>
      </c>
      <c r="H63" s="8">
        <v>44176</v>
      </c>
      <c r="I63" s="1" t="s">
        <v>25</v>
      </c>
      <c r="J63" s="1" t="s">
        <v>26</v>
      </c>
      <c r="K63" s="8">
        <v>44166.972430555557</v>
      </c>
      <c r="L63" s="1" t="s">
        <v>28</v>
      </c>
      <c r="M63" s="8">
        <v>44166</v>
      </c>
      <c r="N63" s="8">
        <v>44180</v>
      </c>
      <c r="O63" s="1" t="s">
        <v>202</v>
      </c>
      <c r="P63" s="1" t="s">
        <v>32</v>
      </c>
      <c r="Q63" s="1" t="s">
        <v>33</v>
      </c>
      <c r="R63" s="1" t="s">
        <v>34</v>
      </c>
      <c r="S63" s="1" t="s">
        <v>35</v>
      </c>
      <c r="T63" s="1" t="s">
        <v>36</v>
      </c>
      <c r="U63" s="8">
        <v>44166</v>
      </c>
      <c r="V63" s="1" t="s">
        <v>37</v>
      </c>
      <c r="W63" s="1" t="s">
        <v>38</v>
      </c>
      <c r="X63" s="1" t="s">
        <v>39</v>
      </c>
      <c r="Y63" t="str">
        <f t="shared" si="2"/>
        <v>OnTime</v>
      </c>
      <c r="Z63" t="str">
        <f t="shared" si="3"/>
        <v>Utilized</v>
      </c>
    </row>
    <row r="64" spans="1:26" x14ac:dyDescent="0.2">
      <c r="A64" s="15">
        <v>198.18</v>
      </c>
      <c r="B64" s="7">
        <f t="shared" si="0"/>
        <v>198.18</v>
      </c>
      <c r="C64" s="1" t="s">
        <v>20</v>
      </c>
      <c r="D64" s="1" t="s">
        <v>21</v>
      </c>
      <c r="E64" s="5">
        <v>3.96</v>
      </c>
      <c r="F64" s="5">
        <f t="shared" si="1"/>
        <v>3.96</v>
      </c>
      <c r="G64" s="1" t="s">
        <v>23</v>
      </c>
      <c r="H64" s="8">
        <v>44176</v>
      </c>
      <c r="I64" s="1" t="s">
        <v>25</v>
      </c>
      <c r="J64" s="1" t="s">
        <v>26</v>
      </c>
      <c r="K64" s="8">
        <v>44166.972407407404</v>
      </c>
      <c r="L64" s="1" t="s">
        <v>28</v>
      </c>
      <c r="M64" s="8">
        <v>44166</v>
      </c>
      <c r="N64" s="8">
        <v>44180</v>
      </c>
      <c r="O64" s="1" t="s">
        <v>204</v>
      </c>
      <c r="P64" s="1" t="s">
        <v>32</v>
      </c>
      <c r="Q64" s="1" t="s">
        <v>33</v>
      </c>
      <c r="R64" s="1" t="s">
        <v>34</v>
      </c>
      <c r="S64" s="1" t="s">
        <v>35</v>
      </c>
      <c r="T64" s="1" t="s">
        <v>36</v>
      </c>
      <c r="U64" s="8">
        <v>44166</v>
      </c>
      <c r="V64" s="1" t="s">
        <v>37</v>
      </c>
      <c r="W64" s="1" t="s">
        <v>38</v>
      </c>
      <c r="X64" s="1" t="s">
        <v>39</v>
      </c>
      <c r="Y64" t="str">
        <f t="shared" si="2"/>
        <v>OnTime</v>
      </c>
      <c r="Z64" t="str">
        <f t="shared" si="3"/>
        <v>Utilized</v>
      </c>
    </row>
    <row r="65" spans="1:26" x14ac:dyDescent="0.2">
      <c r="A65" s="15">
        <v>198.18</v>
      </c>
      <c r="B65" s="7">
        <f t="shared" si="0"/>
        <v>198.18</v>
      </c>
      <c r="C65" s="1" t="s">
        <v>20</v>
      </c>
      <c r="D65" s="1" t="s">
        <v>21</v>
      </c>
      <c r="E65" s="5">
        <v>3.96</v>
      </c>
      <c r="F65" s="5">
        <f t="shared" si="1"/>
        <v>3.96</v>
      </c>
      <c r="G65" s="1" t="s">
        <v>23</v>
      </c>
      <c r="H65" s="8">
        <v>44176</v>
      </c>
      <c r="I65" s="1" t="s">
        <v>25</v>
      </c>
      <c r="J65" s="1" t="s">
        <v>26</v>
      </c>
      <c r="K65" s="8">
        <v>44166.972384259258</v>
      </c>
      <c r="L65" s="1" t="s">
        <v>136</v>
      </c>
      <c r="M65" s="8">
        <v>44166</v>
      </c>
      <c r="N65" s="8">
        <v>44180</v>
      </c>
      <c r="O65" s="1" t="s">
        <v>206</v>
      </c>
      <c r="P65" s="1" t="s">
        <v>32</v>
      </c>
      <c r="Q65" s="1" t="s">
        <v>33</v>
      </c>
      <c r="R65" s="1" t="s">
        <v>34</v>
      </c>
      <c r="S65" s="1" t="s">
        <v>35</v>
      </c>
      <c r="T65" s="1" t="s">
        <v>36</v>
      </c>
      <c r="U65" s="8">
        <v>44166</v>
      </c>
      <c r="V65" s="1" t="s">
        <v>37</v>
      </c>
      <c r="W65" s="1" t="s">
        <v>38</v>
      </c>
      <c r="X65" s="1" t="s">
        <v>39</v>
      </c>
      <c r="Y65" t="str">
        <f t="shared" si="2"/>
        <v>OnTime</v>
      </c>
      <c r="Z65" t="str">
        <f t="shared" si="3"/>
        <v>Utilized</v>
      </c>
    </row>
    <row r="66" spans="1:26" x14ac:dyDescent="0.2">
      <c r="A66" s="15">
        <v>198.18</v>
      </c>
      <c r="B66" s="7">
        <f t="shared" si="0"/>
        <v>198.18</v>
      </c>
      <c r="C66" s="1" t="s">
        <v>20</v>
      </c>
      <c r="D66" s="1" t="s">
        <v>21</v>
      </c>
      <c r="E66" s="5">
        <v>3.96</v>
      </c>
      <c r="F66" s="5">
        <f t="shared" si="1"/>
        <v>3.96</v>
      </c>
      <c r="G66" s="1" t="s">
        <v>23</v>
      </c>
      <c r="H66" s="8">
        <v>44176</v>
      </c>
      <c r="I66" s="1" t="s">
        <v>25</v>
      </c>
      <c r="J66" s="1" t="s">
        <v>26</v>
      </c>
      <c r="K66" s="8">
        <v>44166.972361111111</v>
      </c>
      <c r="L66" s="1" t="s">
        <v>136</v>
      </c>
      <c r="M66" s="8">
        <v>44166</v>
      </c>
      <c r="N66" s="8">
        <v>44180</v>
      </c>
      <c r="O66" s="1" t="s">
        <v>208</v>
      </c>
      <c r="P66" s="1" t="s">
        <v>32</v>
      </c>
      <c r="Q66" s="1" t="s">
        <v>33</v>
      </c>
      <c r="R66" s="1" t="s">
        <v>34</v>
      </c>
      <c r="S66" s="1" t="s">
        <v>35</v>
      </c>
      <c r="T66" s="1" t="s">
        <v>36</v>
      </c>
      <c r="U66" s="8">
        <v>44166</v>
      </c>
      <c r="V66" s="1" t="s">
        <v>37</v>
      </c>
      <c r="W66" s="1" t="s">
        <v>38</v>
      </c>
      <c r="X66" s="1" t="s">
        <v>39</v>
      </c>
      <c r="Y66" t="str">
        <f t="shared" si="2"/>
        <v>OnTime</v>
      </c>
      <c r="Z66" t="str">
        <f t="shared" si="3"/>
        <v>Utilized</v>
      </c>
    </row>
    <row r="67" spans="1:26" x14ac:dyDescent="0.2">
      <c r="A67" s="15">
        <v>198.18</v>
      </c>
      <c r="B67" s="7">
        <f t="shared" ref="B67:B130" si="4">A67</f>
        <v>198.18</v>
      </c>
      <c r="C67" s="1" t="s">
        <v>20</v>
      </c>
      <c r="D67" s="1" t="s">
        <v>21</v>
      </c>
      <c r="E67" s="5">
        <v>3.96</v>
      </c>
      <c r="F67" s="5">
        <f t="shared" ref="F67:F130" si="5">E67</f>
        <v>3.96</v>
      </c>
      <c r="G67" s="1" t="s">
        <v>23</v>
      </c>
      <c r="H67" s="8">
        <v>44176</v>
      </c>
      <c r="I67" s="1" t="s">
        <v>25</v>
      </c>
      <c r="J67" s="1" t="s">
        <v>26</v>
      </c>
      <c r="K67" s="8">
        <v>44166.972326388888</v>
      </c>
      <c r="L67" s="1" t="s">
        <v>136</v>
      </c>
      <c r="M67" s="8">
        <v>44166</v>
      </c>
      <c r="N67" s="8">
        <v>44180</v>
      </c>
      <c r="O67" s="1" t="s">
        <v>210</v>
      </c>
      <c r="P67" s="1" t="s">
        <v>32</v>
      </c>
      <c r="Q67" s="1" t="s">
        <v>33</v>
      </c>
      <c r="R67" s="1" t="s">
        <v>34</v>
      </c>
      <c r="S67" s="1" t="s">
        <v>35</v>
      </c>
      <c r="T67" s="1" t="s">
        <v>36</v>
      </c>
      <c r="U67" s="8">
        <v>44166</v>
      </c>
      <c r="V67" s="1" t="s">
        <v>37</v>
      </c>
      <c r="W67" s="1" t="s">
        <v>38</v>
      </c>
      <c r="X67" s="1" t="s">
        <v>39</v>
      </c>
      <c r="Y67" t="str">
        <f t="shared" ref="Y67:Y130" si="6">IF(U67&gt;N67,"Late",IF(A67=0,"NoPayment","OnTime"))</f>
        <v>OnTime</v>
      </c>
      <c r="Z67" t="str">
        <f t="shared" ref="Z67:Z130" si="7">IF(U67&lt;H67,"Utilized",IF(ISBLANK(H67),"No Discounts","Lost"))</f>
        <v>Utilized</v>
      </c>
    </row>
    <row r="68" spans="1:26" x14ac:dyDescent="0.2">
      <c r="A68" s="15">
        <v>198.18</v>
      </c>
      <c r="B68" s="7">
        <f t="shared" si="4"/>
        <v>198.18</v>
      </c>
      <c r="C68" s="1" t="s">
        <v>20</v>
      </c>
      <c r="D68" s="1" t="s">
        <v>21</v>
      </c>
      <c r="E68" s="5">
        <v>3.96</v>
      </c>
      <c r="F68" s="5">
        <f t="shared" si="5"/>
        <v>3.96</v>
      </c>
      <c r="G68" s="1" t="s">
        <v>23</v>
      </c>
      <c r="H68" s="8">
        <v>44176</v>
      </c>
      <c r="I68" s="1" t="s">
        <v>25</v>
      </c>
      <c r="J68" s="1" t="s">
        <v>26</v>
      </c>
      <c r="K68" s="8">
        <v>44166.972303240742</v>
      </c>
      <c r="L68" s="1" t="s">
        <v>28</v>
      </c>
      <c r="M68" s="8">
        <v>44166</v>
      </c>
      <c r="N68" s="8">
        <v>44180</v>
      </c>
      <c r="O68" s="1" t="s">
        <v>212</v>
      </c>
      <c r="P68" s="1" t="s">
        <v>32</v>
      </c>
      <c r="Q68" s="1" t="s">
        <v>33</v>
      </c>
      <c r="R68" s="1" t="s">
        <v>34</v>
      </c>
      <c r="S68" s="1" t="s">
        <v>35</v>
      </c>
      <c r="T68" s="1" t="s">
        <v>36</v>
      </c>
      <c r="U68" s="8">
        <v>44166</v>
      </c>
      <c r="V68" s="1" t="s">
        <v>37</v>
      </c>
      <c r="W68" s="1" t="s">
        <v>38</v>
      </c>
      <c r="X68" s="1" t="s">
        <v>39</v>
      </c>
      <c r="Y68" t="str">
        <f t="shared" si="6"/>
        <v>OnTime</v>
      </c>
      <c r="Z68" t="str">
        <f t="shared" si="7"/>
        <v>Utilized</v>
      </c>
    </row>
    <row r="69" spans="1:26" x14ac:dyDescent="0.2">
      <c r="A69" s="15">
        <v>198.18</v>
      </c>
      <c r="B69" s="7">
        <f t="shared" si="4"/>
        <v>198.18</v>
      </c>
      <c r="C69" s="1" t="s">
        <v>20</v>
      </c>
      <c r="D69" s="1" t="s">
        <v>21</v>
      </c>
      <c r="E69" s="5">
        <v>3.96</v>
      </c>
      <c r="F69" s="5">
        <f t="shared" si="5"/>
        <v>3.96</v>
      </c>
      <c r="G69" s="1" t="s">
        <v>23</v>
      </c>
      <c r="H69" s="8">
        <v>44176</v>
      </c>
      <c r="I69" s="1" t="s">
        <v>25</v>
      </c>
      <c r="J69" s="1" t="s">
        <v>26</v>
      </c>
      <c r="K69" s="8">
        <v>44166.746053240742</v>
      </c>
      <c r="L69" s="1" t="s">
        <v>28</v>
      </c>
      <c r="M69" s="8">
        <v>44166</v>
      </c>
      <c r="N69" s="8">
        <v>44180</v>
      </c>
      <c r="O69" s="1" t="s">
        <v>214</v>
      </c>
      <c r="P69" s="1" t="s">
        <v>32</v>
      </c>
      <c r="Q69" s="1" t="s">
        <v>33</v>
      </c>
      <c r="R69" s="1" t="s">
        <v>34</v>
      </c>
      <c r="S69" s="1" t="s">
        <v>35</v>
      </c>
      <c r="T69" s="1" t="s">
        <v>36</v>
      </c>
      <c r="U69" s="8">
        <v>44166</v>
      </c>
      <c r="V69" s="1" t="s">
        <v>37</v>
      </c>
      <c r="W69" s="1" t="s">
        <v>38</v>
      </c>
      <c r="X69" s="1" t="s">
        <v>39</v>
      </c>
      <c r="Y69" t="str">
        <f t="shared" si="6"/>
        <v>OnTime</v>
      </c>
      <c r="Z69" t="str">
        <f t="shared" si="7"/>
        <v>Utilized</v>
      </c>
    </row>
    <row r="70" spans="1:26" x14ac:dyDescent="0.2">
      <c r="A70" s="15">
        <v>198.18</v>
      </c>
      <c r="B70" s="7">
        <f t="shared" si="4"/>
        <v>198.18</v>
      </c>
      <c r="C70" s="1" t="s">
        <v>20</v>
      </c>
      <c r="D70" s="1" t="s">
        <v>21</v>
      </c>
      <c r="E70" s="5">
        <v>3.96</v>
      </c>
      <c r="F70" s="5">
        <f t="shared" si="5"/>
        <v>3.96</v>
      </c>
      <c r="G70" s="1" t="s">
        <v>23</v>
      </c>
      <c r="H70" s="8">
        <v>44176</v>
      </c>
      <c r="I70" s="1" t="s">
        <v>25</v>
      </c>
      <c r="J70" s="1" t="s">
        <v>26</v>
      </c>
      <c r="K70" s="8">
        <v>44166.745185185187</v>
      </c>
      <c r="L70" s="1" t="s">
        <v>28</v>
      </c>
      <c r="M70" s="8">
        <v>44166</v>
      </c>
      <c r="N70" s="8">
        <v>44180</v>
      </c>
      <c r="O70" s="1" t="s">
        <v>216</v>
      </c>
      <c r="P70" s="1" t="s">
        <v>32</v>
      </c>
      <c r="Q70" s="1" t="s">
        <v>33</v>
      </c>
      <c r="R70" s="1" t="s">
        <v>34</v>
      </c>
      <c r="S70" s="1" t="s">
        <v>35</v>
      </c>
      <c r="T70" s="1" t="s">
        <v>36</v>
      </c>
      <c r="U70" s="8">
        <v>44166</v>
      </c>
      <c r="V70" s="1" t="s">
        <v>37</v>
      </c>
      <c r="W70" s="1" t="s">
        <v>38</v>
      </c>
      <c r="X70" s="1" t="s">
        <v>39</v>
      </c>
      <c r="Y70" t="str">
        <f t="shared" si="6"/>
        <v>OnTime</v>
      </c>
      <c r="Z70" t="str">
        <f t="shared" si="7"/>
        <v>Utilized</v>
      </c>
    </row>
    <row r="71" spans="1:26" x14ac:dyDescent="0.2">
      <c r="A71" s="15">
        <v>100</v>
      </c>
      <c r="B71" s="7">
        <f t="shared" si="4"/>
        <v>100</v>
      </c>
      <c r="C71" s="1" t="s">
        <v>42</v>
      </c>
      <c r="D71" s="1" t="s">
        <v>21</v>
      </c>
      <c r="E71" s="5">
        <v>2</v>
      </c>
      <c r="F71" s="5">
        <f t="shared" si="5"/>
        <v>2</v>
      </c>
      <c r="G71" s="1" t="s">
        <v>23</v>
      </c>
      <c r="H71" s="8">
        <v>44176</v>
      </c>
      <c r="I71" s="1" t="s">
        <v>25</v>
      </c>
      <c r="J71" s="1" t="s">
        <v>26</v>
      </c>
      <c r="K71" s="8">
        <v>44166.743634259263</v>
      </c>
      <c r="L71" s="1" t="s">
        <v>28</v>
      </c>
      <c r="M71" s="8">
        <v>44166</v>
      </c>
      <c r="N71" s="8">
        <v>44180</v>
      </c>
      <c r="O71" s="1" t="s">
        <v>218</v>
      </c>
      <c r="P71" s="1" t="s">
        <v>46</v>
      </c>
      <c r="Q71" s="1" t="s">
        <v>33</v>
      </c>
      <c r="R71" s="1" t="s">
        <v>34</v>
      </c>
      <c r="S71" s="1" t="s">
        <v>35</v>
      </c>
      <c r="T71" s="1" t="s">
        <v>36</v>
      </c>
      <c r="U71" s="8">
        <v>44166</v>
      </c>
      <c r="V71" s="1" t="s">
        <v>37</v>
      </c>
      <c r="W71" s="1" t="s">
        <v>38</v>
      </c>
      <c r="X71" s="1" t="s">
        <v>39</v>
      </c>
      <c r="Y71" t="str">
        <f t="shared" si="6"/>
        <v>OnTime</v>
      </c>
      <c r="Z71" t="str">
        <f t="shared" si="7"/>
        <v>Utilized</v>
      </c>
    </row>
    <row r="72" spans="1:26" x14ac:dyDescent="0.2">
      <c r="A72" s="15">
        <v>100</v>
      </c>
      <c r="B72" s="7">
        <f t="shared" si="4"/>
        <v>100</v>
      </c>
      <c r="C72" s="1" t="s">
        <v>20</v>
      </c>
      <c r="D72" s="1" t="s">
        <v>21</v>
      </c>
      <c r="E72" s="5">
        <v>2</v>
      </c>
      <c r="F72" s="5">
        <f t="shared" si="5"/>
        <v>2</v>
      </c>
      <c r="G72" s="1" t="s">
        <v>23</v>
      </c>
      <c r="H72" s="8">
        <v>44176</v>
      </c>
      <c r="I72" s="1" t="s">
        <v>25</v>
      </c>
      <c r="J72" s="1" t="s">
        <v>26</v>
      </c>
      <c r="K72" s="8">
        <v>44166.742928240739</v>
      </c>
      <c r="L72" s="1" t="s">
        <v>28</v>
      </c>
      <c r="M72" s="8">
        <v>44166</v>
      </c>
      <c r="N72" s="8">
        <v>44180</v>
      </c>
      <c r="O72" s="1" t="s">
        <v>220</v>
      </c>
      <c r="P72" s="1" t="s">
        <v>46</v>
      </c>
      <c r="Q72" s="1" t="s">
        <v>33</v>
      </c>
      <c r="R72" s="1" t="s">
        <v>34</v>
      </c>
      <c r="S72" s="1" t="s">
        <v>35</v>
      </c>
      <c r="T72" s="1" t="s">
        <v>36</v>
      </c>
      <c r="U72" s="8">
        <v>44166</v>
      </c>
      <c r="V72" s="1" t="s">
        <v>37</v>
      </c>
      <c r="W72" s="1" t="s">
        <v>38</v>
      </c>
      <c r="X72" s="1" t="s">
        <v>39</v>
      </c>
      <c r="Y72" t="str">
        <f t="shared" si="6"/>
        <v>OnTime</v>
      </c>
      <c r="Z72" t="str">
        <f t="shared" si="7"/>
        <v>Utilized</v>
      </c>
    </row>
    <row r="73" spans="1:26" x14ac:dyDescent="0.2">
      <c r="A73" s="15">
        <v>100</v>
      </c>
      <c r="B73" s="7">
        <f t="shared" si="4"/>
        <v>100</v>
      </c>
      <c r="C73" s="1" t="s">
        <v>20</v>
      </c>
      <c r="D73" s="1" t="s">
        <v>21</v>
      </c>
      <c r="E73" s="5">
        <v>2</v>
      </c>
      <c r="F73" s="5">
        <f t="shared" si="5"/>
        <v>2</v>
      </c>
      <c r="G73" s="1" t="s">
        <v>23</v>
      </c>
      <c r="H73" s="8">
        <v>44176</v>
      </c>
      <c r="I73" s="1" t="s">
        <v>25</v>
      </c>
      <c r="J73" s="1" t="s">
        <v>26</v>
      </c>
      <c r="K73" s="8">
        <v>44166.741620370369</v>
      </c>
      <c r="L73" s="1" t="s">
        <v>28</v>
      </c>
      <c r="M73" s="8">
        <v>44166</v>
      </c>
      <c r="N73" s="8">
        <v>44180</v>
      </c>
      <c r="O73" s="1" t="s">
        <v>222</v>
      </c>
      <c r="P73" s="1" t="s">
        <v>46</v>
      </c>
      <c r="Q73" s="1" t="s">
        <v>33</v>
      </c>
      <c r="R73" s="1" t="s">
        <v>34</v>
      </c>
      <c r="S73" s="1" t="s">
        <v>35</v>
      </c>
      <c r="T73" s="1" t="s">
        <v>36</v>
      </c>
      <c r="U73" s="8">
        <v>44166</v>
      </c>
      <c r="V73" s="1" t="s">
        <v>37</v>
      </c>
      <c r="W73" s="1" t="s">
        <v>38</v>
      </c>
      <c r="X73" s="1" t="s">
        <v>39</v>
      </c>
      <c r="Y73" t="str">
        <f t="shared" si="6"/>
        <v>OnTime</v>
      </c>
      <c r="Z73" t="str">
        <f t="shared" si="7"/>
        <v>Utilized</v>
      </c>
    </row>
    <row r="74" spans="1:26" x14ac:dyDescent="0.2">
      <c r="A74" s="15">
        <v>182.63</v>
      </c>
      <c r="B74" s="7">
        <f t="shared" si="4"/>
        <v>182.63</v>
      </c>
      <c r="C74" s="1" t="s">
        <v>20</v>
      </c>
      <c r="D74" s="1" t="s">
        <v>21</v>
      </c>
      <c r="E74" s="5">
        <v>3.96</v>
      </c>
      <c r="F74" s="5">
        <f t="shared" si="5"/>
        <v>3.96</v>
      </c>
      <c r="G74" s="1" t="s">
        <v>23</v>
      </c>
      <c r="H74" s="8">
        <v>44176</v>
      </c>
      <c r="I74" s="1" t="s">
        <v>25</v>
      </c>
      <c r="J74" s="1" t="s">
        <v>26</v>
      </c>
      <c r="K74" s="8">
        <v>44166.741574074076</v>
      </c>
      <c r="L74" s="1" t="s">
        <v>28</v>
      </c>
      <c r="M74" s="8">
        <v>44166</v>
      </c>
      <c r="N74" s="8">
        <v>44180</v>
      </c>
      <c r="O74" s="1" t="s">
        <v>224</v>
      </c>
      <c r="P74" s="1" t="s">
        <v>46</v>
      </c>
      <c r="Q74" s="1" t="s">
        <v>33</v>
      </c>
      <c r="R74" s="1" t="s">
        <v>34</v>
      </c>
      <c r="S74" s="1" t="s">
        <v>35</v>
      </c>
      <c r="T74" s="1" t="s">
        <v>36</v>
      </c>
      <c r="U74" s="8">
        <v>44166</v>
      </c>
      <c r="V74" s="1" t="s">
        <v>37</v>
      </c>
      <c r="W74" s="1" t="s">
        <v>38</v>
      </c>
      <c r="X74" s="1" t="s">
        <v>39</v>
      </c>
      <c r="Y74" t="str">
        <f t="shared" si="6"/>
        <v>OnTime</v>
      </c>
      <c r="Z74" t="str">
        <f t="shared" si="7"/>
        <v>Utilized</v>
      </c>
    </row>
    <row r="75" spans="1:26" x14ac:dyDescent="0.2">
      <c r="A75" s="15">
        <v>123.75</v>
      </c>
      <c r="B75" s="7">
        <f t="shared" si="4"/>
        <v>123.75</v>
      </c>
      <c r="C75" s="1" t="s">
        <v>20</v>
      </c>
      <c r="D75" s="1" t="s">
        <v>21</v>
      </c>
      <c r="E75" s="5">
        <v>2.48</v>
      </c>
      <c r="F75" s="5">
        <f t="shared" si="5"/>
        <v>2.48</v>
      </c>
      <c r="G75" s="1" t="s">
        <v>23</v>
      </c>
      <c r="H75" s="8">
        <v>44176</v>
      </c>
      <c r="I75" s="1" t="s">
        <v>25</v>
      </c>
      <c r="J75" s="1" t="s">
        <v>26</v>
      </c>
      <c r="K75" s="8">
        <v>44166.741064814814</v>
      </c>
      <c r="L75" s="1" t="s">
        <v>28</v>
      </c>
      <c r="M75" s="8">
        <v>44166</v>
      </c>
      <c r="N75" s="8">
        <v>44180</v>
      </c>
      <c r="O75" s="1" t="s">
        <v>226</v>
      </c>
      <c r="P75" s="1" t="s">
        <v>46</v>
      </c>
      <c r="Q75" s="1" t="s">
        <v>33</v>
      </c>
      <c r="R75" s="1" t="s">
        <v>34</v>
      </c>
      <c r="S75" s="1" t="s">
        <v>35</v>
      </c>
      <c r="T75" s="1" t="s">
        <v>36</v>
      </c>
      <c r="U75" s="8">
        <v>44166</v>
      </c>
      <c r="V75" s="1" t="s">
        <v>37</v>
      </c>
      <c r="W75" s="1" t="s">
        <v>38</v>
      </c>
      <c r="X75" s="1" t="s">
        <v>39</v>
      </c>
      <c r="Y75" t="str">
        <f t="shared" si="6"/>
        <v>OnTime</v>
      </c>
      <c r="Z75" t="str">
        <f t="shared" si="7"/>
        <v>Utilized</v>
      </c>
    </row>
    <row r="76" spans="1:26" x14ac:dyDescent="0.2">
      <c r="A76" s="15">
        <v>124.76</v>
      </c>
      <c r="B76" s="7">
        <f t="shared" si="4"/>
        <v>124.76</v>
      </c>
      <c r="C76" s="1" t="s">
        <v>20</v>
      </c>
      <c r="D76" s="1" t="s">
        <v>21</v>
      </c>
      <c r="E76" s="5">
        <v>2.5</v>
      </c>
      <c r="F76" s="5">
        <f t="shared" si="5"/>
        <v>2.5</v>
      </c>
      <c r="G76" s="1" t="s">
        <v>23</v>
      </c>
      <c r="H76" s="8">
        <v>44176</v>
      </c>
      <c r="I76" s="1" t="s">
        <v>25</v>
      </c>
      <c r="J76" s="1" t="s">
        <v>26</v>
      </c>
      <c r="K76" s="8">
        <v>44166.740532407406</v>
      </c>
      <c r="L76" s="1" t="s">
        <v>28</v>
      </c>
      <c r="M76" s="8">
        <v>44166</v>
      </c>
      <c r="N76" s="8">
        <v>44180</v>
      </c>
      <c r="O76" s="1" t="s">
        <v>228</v>
      </c>
      <c r="P76" s="1" t="s">
        <v>46</v>
      </c>
      <c r="Q76" s="1" t="s">
        <v>33</v>
      </c>
      <c r="R76" s="1" t="s">
        <v>34</v>
      </c>
      <c r="S76" s="1" t="s">
        <v>35</v>
      </c>
      <c r="T76" s="1" t="s">
        <v>36</v>
      </c>
      <c r="U76" s="8">
        <v>44166</v>
      </c>
      <c r="V76" s="1" t="s">
        <v>37</v>
      </c>
      <c r="W76" s="1" t="s">
        <v>38</v>
      </c>
      <c r="X76" s="1" t="s">
        <v>39</v>
      </c>
      <c r="Y76" t="str">
        <f t="shared" si="6"/>
        <v>OnTime</v>
      </c>
      <c r="Z76" t="str">
        <f t="shared" si="7"/>
        <v>Utilized</v>
      </c>
    </row>
    <row r="77" spans="1:26" x14ac:dyDescent="0.2">
      <c r="A77" s="15">
        <v>140</v>
      </c>
      <c r="B77" s="7">
        <f t="shared" si="4"/>
        <v>140</v>
      </c>
      <c r="C77" s="1" t="s">
        <v>20</v>
      </c>
      <c r="D77" s="1" t="s">
        <v>21</v>
      </c>
      <c r="E77" s="5">
        <v>2.8</v>
      </c>
      <c r="F77" s="5">
        <f t="shared" si="5"/>
        <v>2.8</v>
      </c>
      <c r="G77" s="1" t="s">
        <v>23</v>
      </c>
      <c r="H77" s="8">
        <v>44176</v>
      </c>
      <c r="I77" s="1" t="s">
        <v>25</v>
      </c>
      <c r="J77" s="1" t="s">
        <v>26</v>
      </c>
      <c r="K77" s="8">
        <v>44166.740370370368</v>
      </c>
      <c r="L77" s="1" t="s">
        <v>28</v>
      </c>
      <c r="M77" s="8">
        <v>44166</v>
      </c>
      <c r="N77" s="8">
        <v>44180</v>
      </c>
      <c r="O77" s="1" t="s">
        <v>230</v>
      </c>
      <c r="P77" s="1" t="s">
        <v>46</v>
      </c>
      <c r="Q77" s="1" t="s">
        <v>33</v>
      </c>
      <c r="R77" s="1" t="s">
        <v>34</v>
      </c>
      <c r="S77" s="1" t="s">
        <v>35</v>
      </c>
      <c r="T77" s="1" t="s">
        <v>36</v>
      </c>
      <c r="U77" s="8">
        <v>44166</v>
      </c>
      <c r="V77" s="1" t="s">
        <v>37</v>
      </c>
      <c r="W77" s="1" t="s">
        <v>38</v>
      </c>
      <c r="X77" s="1" t="s">
        <v>39</v>
      </c>
      <c r="Y77" t="str">
        <f t="shared" si="6"/>
        <v>OnTime</v>
      </c>
      <c r="Z77" t="str">
        <f t="shared" si="7"/>
        <v>Utilized</v>
      </c>
    </row>
    <row r="78" spans="1:26" x14ac:dyDescent="0.2">
      <c r="A78" s="15">
        <v>117.25</v>
      </c>
      <c r="B78" s="7">
        <f t="shared" si="4"/>
        <v>117.25</v>
      </c>
      <c r="C78" s="1" t="s">
        <v>20</v>
      </c>
      <c r="D78" s="1" t="s">
        <v>21</v>
      </c>
      <c r="E78" s="5">
        <v>2.35</v>
      </c>
      <c r="F78" s="5">
        <f t="shared" si="5"/>
        <v>2.35</v>
      </c>
      <c r="G78" s="1" t="s">
        <v>23</v>
      </c>
      <c r="H78" s="8">
        <v>44176</v>
      </c>
      <c r="I78" s="1" t="s">
        <v>25</v>
      </c>
      <c r="J78" s="1" t="s">
        <v>26</v>
      </c>
      <c r="K78" s="8">
        <v>44166.740046296298</v>
      </c>
      <c r="L78" s="1" t="s">
        <v>28</v>
      </c>
      <c r="M78" s="8">
        <v>44166</v>
      </c>
      <c r="N78" s="8">
        <v>44180</v>
      </c>
      <c r="O78" s="1" t="s">
        <v>232</v>
      </c>
      <c r="P78" s="1" t="s">
        <v>46</v>
      </c>
      <c r="Q78" s="1" t="s">
        <v>33</v>
      </c>
      <c r="R78" s="1" t="s">
        <v>34</v>
      </c>
      <c r="S78" s="1" t="s">
        <v>35</v>
      </c>
      <c r="T78" s="1" t="s">
        <v>36</v>
      </c>
      <c r="U78" s="8">
        <v>44166</v>
      </c>
      <c r="V78" s="1" t="s">
        <v>37</v>
      </c>
      <c r="W78" s="1" t="s">
        <v>38</v>
      </c>
      <c r="X78" s="1" t="s">
        <v>39</v>
      </c>
      <c r="Y78" t="str">
        <f t="shared" si="6"/>
        <v>OnTime</v>
      </c>
      <c r="Z78" t="str">
        <f t="shared" si="7"/>
        <v>Utilized</v>
      </c>
    </row>
    <row r="79" spans="1:26" x14ac:dyDescent="0.2">
      <c r="A79" s="15">
        <v>124.75</v>
      </c>
      <c r="B79" s="7">
        <f t="shared" si="4"/>
        <v>124.75</v>
      </c>
      <c r="C79" s="1" t="s">
        <v>20</v>
      </c>
      <c r="D79" s="1" t="s">
        <v>21</v>
      </c>
      <c r="E79" s="5">
        <v>2.5</v>
      </c>
      <c r="F79" s="5">
        <f t="shared" si="5"/>
        <v>2.5</v>
      </c>
      <c r="G79" s="1" t="s">
        <v>23</v>
      </c>
      <c r="H79" s="8">
        <v>44176</v>
      </c>
      <c r="I79" s="1" t="s">
        <v>25</v>
      </c>
      <c r="J79" s="1" t="s">
        <v>26</v>
      </c>
      <c r="K79" s="8">
        <v>44166.740011574075</v>
      </c>
      <c r="L79" s="1" t="s">
        <v>28</v>
      </c>
      <c r="M79" s="8">
        <v>44166</v>
      </c>
      <c r="N79" s="8">
        <v>44180</v>
      </c>
      <c r="O79" s="1" t="s">
        <v>234</v>
      </c>
      <c r="P79" s="1" t="s">
        <v>46</v>
      </c>
      <c r="Q79" s="1" t="s">
        <v>33</v>
      </c>
      <c r="R79" s="1" t="s">
        <v>34</v>
      </c>
      <c r="S79" s="1" t="s">
        <v>35</v>
      </c>
      <c r="T79" s="1" t="s">
        <v>49</v>
      </c>
      <c r="U79" s="8">
        <v>44166</v>
      </c>
      <c r="V79" s="1" t="s">
        <v>37</v>
      </c>
      <c r="W79" s="1" t="s">
        <v>38</v>
      </c>
      <c r="X79" s="1" t="s">
        <v>39</v>
      </c>
      <c r="Y79" t="str">
        <f t="shared" si="6"/>
        <v>OnTime</v>
      </c>
      <c r="Z79" t="str">
        <f t="shared" si="7"/>
        <v>Utilized</v>
      </c>
    </row>
    <row r="80" spans="1:26" x14ac:dyDescent="0.2">
      <c r="A80" s="15">
        <v>98.62</v>
      </c>
      <c r="B80" s="7">
        <f t="shared" si="4"/>
        <v>98.62</v>
      </c>
      <c r="C80" s="1" t="s">
        <v>20</v>
      </c>
      <c r="D80" s="1" t="s">
        <v>21</v>
      </c>
      <c r="E80" s="5">
        <v>3.96</v>
      </c>
      <c r="F80" s="5">
        <f t="shared" si="5"/>
        <v>3.96</v>
      </c>
      <c r="G80" s="1" t="s">
        <v>23</v>
      </c>
      <c r="H80" s="8">
        <v>44176</v>
      </c>
      <c r="I80" s="1" t="s">
        <v>25</v>
      </c>
      <c r="J80" s="1" t="s">
        <v>26</v>
      </c>
      <c r="K80" s="8">
        <v>44166.739861111113</v>
      </c>
      <c r="L80" s="1" t="s">
        <v>28</v>
      </c>
      <c r="M80" s="8">
        <v>44166</v>
      </c>
      <c r="N80" s="8">
        <v>44180</v>
      </c>
      <c r="O80" s="1" t="s">
        <v>236</v>
      </c>
      <c r="P80" s="1" t="s">
        <v>46</v>
      </c>
      <c r="Q80" s="1" t="s">
        <v>33</v>
      </c>
      <c r="R80" s="1" t="s">
        <v>34</v>
      </c>
      <c r="S80" s="1" t="s">
        <v>35</v>
      </c>
      <c r="T80" s="1" t="s">
        <v>81</v>
      </c>
      <c r="U80" s="8">
        <v>44166</v>
      </c>
      <c r="V80" s="1" t="s">
        <v>37</v>
      </c>
      <c r="W80" s="1" t="s">
        <v>38</v>
      </c>
      <c r="X80" s="1" t="s">
        <v>39</v>
      </c>
      <c r="Y80" t="str">
        <f t="shared" si="6"/>
        <v>OnTime</v>
      </c>
      <c r="Z80" t="str">
        <f t="shared" si="7"/>
        <v>Utilized</v>
      </c>
    </row>
    <row r="81" spans="1:26" x14ac:dyDescent="0.2">
      <c r="A81" s="15">
        <v>121.75</v>
      </c>
      <c r="B81" s="7">
        <f t="shared" si="4"/>
        <v>121.75</v>
      </c>
      <c r="C81" s="1" t="s">
        <v>20</v>
      </c>
      <c r="D81" s="1" t="s">
        <v>21</v>
      </c>
      <c r="E81" s="5">
        <v>2.44</v>
      </c>
      <c r="F81" s="5">
        <f t="shared" si="5"/>
        <v>2.44</v>
      </c>
      <c r="G81" s="1" t="s">
        <v>23</v>
      </c>
      <c r="H81" s="8">
        <v>44176</v>
      </c>
      <c r="I81" s="1" t="s">
        <v>25</v>
      </c>
      <c r="J81" s="1" t="s">
        <v>26</v>
      </c>
      <c r="K81" s="8">
        <v>44166.739837962959</v>
      </c>
      <c r="L81" s="1" t="s">
        <v>28</v>
      </c>
      <c r="M81" s="8">
        <v>44166</v>
      </c>
      <c r="N81" s="8">
        <v>44180</v>
      </c>
      <c r="O81" s="1" t="s">
        <v>238</v>
      </c>
      <c r="P81" s="1" t="s">
        <v>46</v>
      </c>
      <c r="Q81" s="1" t="s">
        <v>33</v>
      </c>
      <c r="R81" s="1" t="s">
        <v>34</v>
      </c>
      <c r="S81" s="1" t="s">
        <v>35</v>
      </c>
      <c r="T81" s="1" t="s">
        <v>36</v>
      </c>
      <c r="U81" s="8">
        <v>44166</v>
      </c>
      <c r="V81" s="1" t="s">
        <v>37</v>
      </c>
      <c r="W81" s="1" t="s">
        <v>38</v>
      </c>
      <c r="X81" s="1" t="s">
        <v>39</v>
      </c>
      <c r="Y81" t="str">
        <f t="shared" si="6"/>
        <v>OnTime</v>
      </c>
      <c r="Z81" t="str">
        <f t="shared" si="7"/>
        <v>Utilized</v>
      </c>
    </row>
    <row r="82" spans="1:26" x14ac:dyDescent="0.2">
      <c r="A82" s="15">
        <v>153.41</v>
      </c>
      <c r="B82" s="7">
        <f t="shared" si="4"/>
        <v>153.41</v>
      </c>
      <c r="C82" s="1" t="s">
        <v>20</v>
      </c>
      <c r="D82" s="1" t="s">
        <v>21</v>
      </c>
      <c r="E82" s="5">
        <v>3.07</v>
      </c>
      <c r="F82" s="5">
        <f t="shared" si="5"/>
        <v>3.07</v>
      </c>
      <c r="G82" s="1" t="s">
        <v>23</v>
      </c>
      <c r="H82" s="8">
        <v>44176</v>
      </c>
      <c r="I82" s="1" t="s">
        <v>25</v>
      </c>
      <c r="J82" s="1" t="s">
        <v>26</v>
      </c>
      <c r="K82" s="8">
        <v>44166.739641203705</v>
      </c>
      <c r="L82" s="1" t="s">
        <v>28</v>
      </c>
      <c r="M82" s="8">
        <v>44166</v>
      </c>
      <c r="N82" s="8">
        <v>44180</v>
      </c>
      <c r="O82" s="1" t="s">
        <v>240</v>
      </c>
      <c r="P82" s="1" t="s">
        <v>46</v>
      </c>
      <c r="Q82" s="1" t="s">
        <v>33</v>
      </c>
      <c r="R82" s="1" t="s">
        <v>34</v>
      </c>
      <c r="S82" s="1" t="s">
        <v>35</v>
      </c>
      <c r="T82" s="1" t="s">
        <v>36</v>
      </c>
      <c r="U82" s="8">
        <v>44166</v>
      </c>
      <c r="V82" s="1" t="s">
        <v>37</v>
      </c>
      <c r="W82" s="1" t="s">
        <v>38</v>
      </c>
      <c r="X82" s="1" t="s">
        <v>39</v>
      </c>
      <c r="Y82" t="str">
        <f t="shared" si="6"/>
        <v>OnTime</v>
      </c>
      <c r="Z82" t="str">
        <f t="shared" si="7"/>
        <v>Utilized</v>
      </c>
    </row>
    <row r="83" spans="1:26" x14ac:dyDescent="0.2">
      <c r="A83" s="15">
        <v>98.61</v>
      </c>
      <c r="B83" s="7">
        <f t="shared" si="4"/>
        <v>98.61</v>
      </c>
      <c r="C83" s="1" t="s">
        <v>20</v>
      </c>
      <c r="D83" s="1" t="s">
        <v>21</v>
      </c>
      <c r="E83" s="5">
        <v>1.97</v>
      </c>
      <c r="F83" s="5">
        <f t="shared" si="5"/>
        <v>1.97</v>
      </c>
      <c r="G83" s="1" t="s">
        <v>23</v>
      </c>
      <c r="H83" s="8">
        <v>44176</v>
      </c>
      <c r="I83" s="1" t="s">
        <v>25</v>
      </c>
      <c r="J83" s="1" t="s">
        <v>26</v>
      </c>
      <c r="K83" s="8">
        <v>44166.739085648151</v>
      </c>
      <c r="L83" s="1" t="s">
        <v>28</v>
      </c>
      <c r="M83" s="8">
        <v>44166</v>
      </c>
      <c r="N83" s="8">
        <v>44180</v>
      </c>
      <c r="O83" s="1" t="s">
        <v>242</v>
      </c>
      <c r="P83" s="1" t="s">
        <v>46</v>
      </c>
      <c r="Q83" s="1" t="s">
        <v>33</v>
      </c>
      <c r="R83" s="1" t="s">
        <v>34</v>
      </c>
      <c r="S83" s="1" t="s">
        <v>35</v>
      </c>
      <c r="T83" s="1" t="s">
        <v>36</v>
      </c>
      <c r="U83" s="8">
        <v>44166</v>
      </c>
      <c r="V83" s="1" t="s">
        <v>37</v>
      </c>
      <c r="W83" s="1" t="s">
        <v>38</v>
      </c>
      <c r="X83" s="1" t="s">
        <v>39</v>
      </c>
      <c r="Y83" t="str">
        <f t="shared" si="6"/>
        <v>OnTime</v>
      </c>
      <c r="Z83" t="str">
        <f t="shared" si="7"/>
        <v>Utilized</v>
      </c>
    </row>
    <row r="84" spans="1:26" x14ac:dyDescent="0.2">
      <c r="A84" s="15">
        <v>90</v>
      </c>
      <c r="B84" s="7">
        <f t="shared" si="4"/>
        <v>90</v>
      </c>
      <c r="C84" s="1" t="s">
        <v>20</v>
      </c>
      <c r="D84" s="1" t="s">
        <v>21</v>
      </c>
      <c r="E84" s="5">
        <v>1.8</v>
      </c>
      <c r="F84" s="5">
        <f t="shared" si="5"/>
        <v>1.8</v>
      </c>
      <c r="G84" s="1" t="s">
        <v>23</v>
      </c>
      <c r="H84" s="8">
        <v>44176</v>
      </c>
      <c r="I84" s="1" t="s">
        <v>25</v>
      </c>
      <c r="J84" s="1" t="s">
        <v>26</v>
      </c>
      <c r="K84" s="8">
        <v>44166.738935185182</v>
      </c>
      <c r="L84" s="1" t="s">
        <v>28</v>
      </c>
      <c r="M84" s="8">
        <v>44166</v>
      </c>
      <c r="N84" s="8">
        <v>44180</v>
      </c>
      <c r="O84" s="1" t="s">
        <v>245</v>
      </c>
      <c r="P84" s="1" t="s">
        <v>46</v>
      </c>
      <c r="Q84" s="1" t="s">
        <v>33</v>
      </c>
      <c r="R84" s="1" t="s">
        <v>34</v>
      </c>
      <c r="S84" s="1" t="s">
        <v>35</v>
      </c>
      <c r="T84" s="1" t="s">
        <v>36</v>
      </c>
      <c r="U84" s="8">
        <v>44166</v>
      </c>
      <c r="V84" s="1" t="s">
        <v>37</v>
      </c>
      <c r="W84" s="1" t="s">
        <v>38</v>
      </c>
      <c r="X84" s="1" t="s">
        <v>39</v>
      </c>
      <c r="Y84" t="str">
        <f t="shared" si="6"/>
        <v>OnTime</v>
      </c>
      <c r="Z84" t="str">
        <f t="shared" si="7"/>
        <v>Utilized</v>
      </c>
    </row>
    <row r="85" spans="1:26" x14ac:dyDescent="0.2">
      <c r="A85" s="15">
        <v>81</v>
      </c>
      <c r="B85" s="7">
        <f t="shared" si="4"/>
        <v>81</v>
      </c>
      <c r="C85" s="1" t="s">
        <v>20</v>
      </c>
      <c r="D85" s="1" t="s">
        <v>21</v>
      </c>
      <c r="E85" s="5">
        <v>1.62</v>
      </c>
      <c r="F85" s="5">
        <f t="shared" si="5"/>
        <v>1.62</v>
      </c>
      <c r="G85" s="1" t="s">
        <v>23</v>
      </c>
      <c r="H85" s="8">
        <v>44176</v>
      </c>
      <c r="I85" s="1" t="s">
        <v>25</v>
      </c>
      <c r="J85" s="1" t="s">
        <v>26</v>
      </c>
      <c r="K85" s="8">
        <v>44166.738912037035</v>
      </c>
      <c r="L85" s="1" t="s">
        <v>28</v>
      </c>
      <c r="M85" s="8">
        <v>44166</v>
      </c>
      <c r="N85" s="8">
        <v>44180</v>
      </c>
      <c r="O85" s="1" t="s">
        <v>248</v>
      </c>
      <c r="P85" s="1" t="s">
        <v>46</v>
      </c>
      <c r="Q85" s="1" t="s">
        <v>33</v>
      </c>
      <c r="R85" s="1" t="s">
        <v>34</v>
      </c>
      <c r="S85" s="1" t="s">
        <v>35</v>
      </c>
      <c r="T85" s="1" t="s">
        <v>36</v>
      </c>
      <c r="U85" s="8">
        <v>44166</v>
      </c>
      <c r="V85" s="1" t="s">
        <v>37</v>
      </c>
      <c r="W85" s="1" t="s">
        <v>38</v>
      </c>
      <c r="X85" s="1" t="s">
        <v>39</v>
      </c>
      <c r="Y85" t="str">
        <f t="shared" si="6"/>
        <v>OnTime</v>
      </c>
      <c r="Z85" t="str">
        <f t="shared" si="7"/>
        <v>Utilized</v>
      </c>
    </row>
    <row r="86" spans="1:26" x14ac:dyDescent="0.2">
      <c r="A86" s="15">
        <v>365.28</v>
      </c>
      <c r="B86" s="7">
        <f t="shared" si="4"/>
        <v>365.28</v>
      </c>
      <c r="C86" s="1" t="s">
        <v>20</v>
      </c>
      <c r="D86" s="1" t="s">
        <v>21</v>
      </c>
      <c r="E86" s="5">
        <v>7.31</v>
      </c>
      <c r="F86" s="5">
        <f t="shared" si="5"/>
        <v>7.31</v>
      </c>
      <c r="G86" s="1" t="s">
        <v>23</v>
      </c>
      <c r="H86" s="8">
        <v>44176</v>
      </c>
      <c r="I86" s="1" t="s">
        <v>25</v>
      </c>
      <c r="J86" s="1" t="s">
        <v>26</v>
      </c>
      <c r="K86" s="8">
        <v>44166.73878472222</v>
      </c>
      <c r="L86" s="1" t="s">
        <v>28</v>
      </c>
      <c r="M86" s="8">
        <v>44166</v>
      </c>
      <c r="N86" s="8">
        <v>44180</v>
      </c>
      <c r="O86" s="1" t="s">
        <v>250</v>
      </c>
      <c r="P86" s="1" t="s">
        <v>46</v>
      </c>
      <c r="Q86" s="1" t="s">
        <v>33</v>
      </c>
      <c r="R86" s="1" t="s">
        <v>34</v>
      </c>
      <c r="S86" s="1" t="s">
        <v>35</v>
      </c>
      <c r="T86" s="1" t="s">
        <v>36</v>
      </c>
      <c r="U86" s="8">
        <v>44166</v>
      </c>
      <c r="V86" s="1" t="s">
        <v>37</v>
      </c>
      <c r="W86" s="1" t="s">
        <v>38</v>
      </c>
      <c r="X86" s="1" t="s">
        <v>39</v>
      </c>
      <c r="Y86" t="str">
        <f t="shared" si="6"/>
        <v>OnTime</v>
      </c>
      <c r="Z86" t="str">
        <f t="shared" si="7"/>
        <v>Utilized</v>
      </c>
    </row>
    <row r="87" spans="1:26" x14ac:dyDescent="0.2">
      <c r="A87" s="15">
        <v>90</v>
      </c>
      <c r="B87" s="7">
        <f t="shared" si="4"/>
        <v>90</v>
      </c>
      <c r="C87" s="1" t="s">
        <v>20</v>
      </c>
      <c r="D87" s="1" t="s">
        <v>21</v>
      </c>
      <c r="E87" s="5">
        <v>3.96</v>
      </c>
      <c r="F87" s="5">
        <f t="shared" si="5"/>
        <v>3.96</v>
      </c>
      <c r="G87" s="1" t="s">
        <v>23</v>
      </c>
      <c r="H87" s="8">
        <v>44176</v>
      </c>
      <c r="I87" s="1" t="s">
        <v>25</v>
      </c>
      <c r="J87" s="1" t="s">
        <v>26</v>
      </c>
      <c r="K87" s="8">
        <v>44166.738738425927</v>
      </c>
      <c r="L87" s="1" t="s">
        <v>28</v>
      </c>
      <c r="M87" s="8">
        <v>44166</v>
      </c>
      <c r="N87" s="8">
        <v>44180</v>
      </c>
      <c r="O87" s="1" t="s">
        <v>252</v>
      </c>
      <c r="P87" s="1" t="s">
        <v>46</v>
      </c>
      <c r="Q87" s="1" t="s">
        <v>33</v>
      </c>
      <c r="R87" s="1" t="s">
        <v>34</v>
      </c>
      <c r="S87" s="1" t="s">
        <v>35</v>
      </c>
      <c r="T87" s="1" t="s">
        <v>81</v>
      </c>
      <c r="U87" s="8">
        <v>44166</v>
      </c>
      <c r="V87" s="1" t="s">
        <v>37</v>
      </c>
      <c r="W87" s="1" t="s">
        <v>38</v>
      </c>
      <c r="X87" s="1" t="s">
        <v>39</v>
      </c>
      <c r="Y87" t="str">
        <f t="shared" si="6"/>
        <v>OnTime</v>
      </c>
      <c r="Z87" t="str">
        <f t="shared" si="7"/>
        <v>Utilized</v>
      </c>
    </row>
    <row r="88" spans="1:26" x14ac:dyDescent="0.2">
      <c r="A88" s="15">
        <v>365.25</v>
      </c>
      <c r="B88" s="7">
        <f t="shared" si="4"/>
        <v>365.25</v>
      </c>
      <c r="C88" s="1" t="s">
        <v>20</v>
      </c>
      <c r="D88" s="1" t="s">
        <v>21</v>
      </c>
      <c r="E88" s="5">
        <v>7.31</v>
      </c>
      <c r="F88" s="5">
        <f t="shared" si="5"/>
        <v>7.31</v>
      </c>
      <c r="G88" s="1" t="s">
        <v>23</v>
      </c>
      <c r="H88" s="8">
        <v>44176</v>
      </c>
      <c r="I88" s="1" t="s">
        <v>25</v>
      </c>
      <c r="J88" s="1" t="s">
        <v>26</v>
      </c>
      <c r="K88" s="8">
        <v>44166.738553240742</v>
      </c>
      <c r="L88" s="1" t="s">
        <v>28</v>
      </c>
      <c r="M88" s="8">
        <v>44166</v>
      </c>
      <c r="N88" s="8">
        <v>44180</v>
      </c>
      <c r="O88" s="1" t="s">
        <v>254</v>
      </c>
      <c r="P88" s="1" t="s">
        <v>46</v>
      </c>
      <c r="Q88" s="1" t="s">
        <v>33</v>
      </c>
      <c r="R88" s="1" t="s">
        <v>34</v>
      </c>
      <c r="S88" s="1" t="s">
        <v>35</v>
      </c>
      <c r="T88" s="1" t="s">
        <v>36</v>
      </c>
      <c r="U88" s="8">
        <v>44166</v>
      </c>
      <c r="V88" s="1" t="s">
        <v>37</v>
      </c>
      <c r="W88" s="1" t="s">
        <v>38</v>
      </c>
      <c r="X88" s="1" t="s">
        <v>39</v>
      </c>
      <c r="Y88" t="str">
        <f t="shared" si="6"/>
        <v>OnTime</v>
      </c>
      <c r="Z88" t="str">
        <f t="shared" si="7"/>
        <v>Utilized</v>
      </c>
    </row>
    <row r="89" spans="1:26" x14ac:dyDescent="0.2">
      <c r="A89" s="15">
        <v>365.25</v>
      </c>
      <c r="B89" s="7">
        <f t="shared" si="4"/>
        <v>365.25</v>
      </c>
      <c r="C89" s="1" t="s">
        <v>20</v>
      </c>
      <c r="D89" s="1" t="s">
        <v>21</v>
      </c>
      <c r="E89" s="5">
        <v>7.31</v>
      </c>
      <c r="F89" s="5">
        <f t="shared" si="5"/>
        <v>7.31</v>
      </c>
      <c r="G89" s="1" t="s">
        <v>23</v>
      </c>
      <c r="H89" s="8">
        <v>44176</v>
      </c>
      <c r="I89" s="1" t="s">
        <v>25</v>
      </c>
      <c r="J89" s="1" t="s">
        <v>26</v>
      </c>
      <c r="K89" s="8">
        <v>44166.73841435185</v>
      </c>
      <c r="L89" s="1" t="s">
        <v>28</v>
      </c>
      <c r="M89" s="8">
        <v>44166</v>
      </c>
      <c r="N89" s="8">
        <v>44180</v>
      </c>
      <c r="O89" s="1" t="s">
        <v>256</v>
      </c>
      <c r="P89" s="1" t="s">
        <v>46</v>
      </c>
      <c r="Q89" s="1" t="s">
        <v>33</v>
      </c>
      <c r="R89" s="1" t="s">
        <v>34</v>
      </c>
      <c r="S89" s="1" t="s">
        <v>35</v>
      </c>
      <c r="T89" s="1" t="s">
        <v>81</v>
      </c>
      <c r="U89" s="8">
        <v>44166</v>
      </c>
      <c r="V89" s="1" t="s">
        <v>37</v>
      </c>
      <c r="W89" s="1" t="s">
        <v>38</v>
      </c>
      <c r="X89" s="1" t="s">
        <v>39</v>
      </c>
      <c r="Y89" t="str">
        <f t="shared" si="6"/>
        <v>OnTime</v>
      </c>
      <c r="Z89" t="str">
        <f t="shared" si="7"/>
        <v>Utilized</v>
      </c>
    </row>
    <row r="90" spans="1:26" x14ac:dyDescent="0.2">
      <c r="A90" s="15">
        <v>365.25</v>
      </c>
      <c r="B90" s="7">
        <f t="shared" si="4"/>
        <v>365.25</v>
      </c>
      <c r="C90" s="1" t="s">
        <v>20</v>
      </c>
      <c r="D90" s="1" t="s">
        <v>21</v>
      </c>
      <c r="E90" s="5">
        <v>7.31</v>
      </c>
      <c r="F90" s="5">
        <f t="shared" si="5"/>
        <v>7.31</v>
      </c>
      <c r="G90" s="1" t="s">
        <v>23</v>
      </c>
      <c r="H90" s="8">
        <v>44176</v>
      </c>
      <c r="I90" s="1" t="s">
        <v>25</v>
      </c>
      <c r="J90" s="1" t="s">
        <v>26</v>
      </c>
      <c r="K90" s="8">
        <v>44166.738379629627</v>
      </c>
      <c r="L90" s="1" t="s">
        <v>28</v>
      </c>
      <c r="M90" s="8">
        <v>44166</v>
      </c>
      <c r="N90" s="8">
        <v>44180</v>
      </c>
      <c r="O90" s="1" t="s">
        <v>258</v>
      </c>
      <c r="P90" s="1" t="s">
        <v>46</v>
      </c>
      <c r="Q90" s="1" t="s">
        <v>33</v>
      </c>
      <c r="R90" s="1" t="s">
        <v>34</v>
      </c>
      <c r="S90" s="1" t="s">
        <v>35</v>
      </c>
      <c r="T90" s="1" t="s">
        <v>36</v>
      </c>
      <c r="U90" s="8">
        <v>44166</v>
      </c>
      <c r="V90" s="1" t="s">
        <v>37</v>
      </c>
      <c r="W90" s="1" t="s">
        <v>38</v>
      </c>
      <c r="X90" s="1" t="s">
        <v>39</v>
      </c>
      <c r="Y90" t="str">
        <f t="shared" si="6"/>
        <v>OnTime</v>
      </c>
      <c r="Z90" t="str">
        <f t="shared" si="7"/>
        <v>Utilized</v>
      </c>
    </row>
    <row r="91" spans="1:26" x14ac:dyDescent="0.2">
      <c r="A91" s="15">
        <v>53.63</v>
      </c>
      <c r="B91" s="7">
        <f t="shared" si="4"/>
        <v>53.63</v>
      </c>
      <c r="C91" s="1" t="s">
        <v>20</v>
      </c>
      <c r="D91" s="1" t="s">
        <v>21</v>
      </c>
      <c r="E91" s="5">
        <v>3.96</v>
      </c>
      <c r="F91" s="5">
        <f t="shared" si="5"/>
        <v>3.96</v>
      </c>
      <c r="G91" s="1" t="s">
        <v>23</v>
      </c>
      <c r="H91" s="8">
        <v>44176</v>
      </c>
      <c r="I91" s="1" t="s">
        <v>25</v>
      </c>
      <c r="J91" s="1" t="s">
        <v>26</v>
      </c>
      <c r="K91" s="8">
        <v>44166.737060185187</v>
      </c>
      <c r="L91" s="1" t="s">
        <v>28</v>
      </c>
      <c r="M91" s="8">
        <v>44166</v>
      </c>
      <c r="N91" s="8">
        <v>44180</v>
      </c>
      <c r="O91" s="1" t="s">
        <v>260</v>
      </c>
      <c r="P91" s="1" t="s">
        <v>46</v>
      </c>
      <c r="Q91" s="1" t="s">
        <v>33</v>
      </c>
      <c r="R91" s="1" t="s">
        <v>34</v>
      </c>
      <c r="S91" s="1" t="s">
        <v>35</v>
      </c>
      <c r="T91" s="1" t="s">
        <v>36</v>
      </c>
      <c r="U91" s="8">
        <v>44166</v>
      </c>
      <c r="V91" s="1" t="s">
        <v>37</v>
      </c>
      <c r="W91" s="1" t="s">
        <v>38</v>
      </c>
      <c r="X91" s="1" t="s">
        <v>39</v>
      </c>
      <c r="Y91" t="str">
        <f t="shared" si="6"/>
        <v>OnTime</v>
      </c>
      <c r="Z91" t="str">
        <f t="shared" si="7"/>
        <v>Utilized</v>
      </c>
    </row>
    <row r="92" spans="1:26" x14ac:dyDescent="0.2">
      <c r="A92" s="15">
        <v>243.5</v>
      </c>
      <c r="B92" s="7">
        <f t="shared" si="4"/>
        <v>243.5</v>
      </c>
      <c r="C92" s="1" t="s">
        <v>20</v>
      </c>
      <c r="D92" s="1" t="s">
        <v>21</v>
      </c>
      <c r="E92" s="5">
        <v>4.87</v>
      </c>
      <c r="F92" s="5">
        <f t="shared" si="5"/>
        <v>4.87</v>
      </c>
      <c r="G92" s="1" t="s">
        <v>23</v>
      </c>
      <c r="H92" s="8">
        <v>44176</v>
      </c>
      <c r="I92" s="1" t="s">
        <v>25</v>
      </c>
      <c r="J92" s="1" t="s">
        <v>26</v>
      </c>
      <c r="K92" s="8">
        <v>44166.737037037034</v>
      </c>
      <c r="L92" s="1" t="s">
        <v>28</v>
      </c>
      <c r="M92" s="8">
        <v>44166</v>
      </c>
      <c r="N92" s="8">
        <v>44180</v>
      </c>
      <c r="O92" s="1" t="s">
        <v>262</v>
      </c>
      <c r="P92" s="1" t="s">
        <v>46</v>
      </c>
      <c r="Q92" s="1" t="s">
        <v>33</v>
      </c>
      <c r="R92" s="1" t="s">
        <v>34</v>
      </c>
      <c r="S92" s="1" t="s">
        <v>35</v>
      </c>
      <c r="T92" s="1" t="s">
        <v>36</v>
      </c>
      <c r="U92" s="8">
        <v>44166</v>
      </c>
      <c r="V92" s="1" t="s">
        <v>37</v>
      </c>
      <c r="W92" s="1" t="s">
        <v>38</v>
      </c>
      <c r="X92" s="1" t="s">
        <v>39</v>
      </c>
      <c r="Y92" t="str">
        <f t="shared" si="6"/>
        <v>OnTime</v>
      </c>
      <c r="Z92" t="str">
        <f t="shared" si="7"/>
        <v>Utilized</v>
      </c>
    </row>
    <row r="93" spans="1:26" x14ac:dyDescent="0.2">
      <c r="A93" s="15">
        <v>107.25</v>
      </c>
      <c r="B93" s="7">
        <f t="shared" si="4"/>
        <v>107.25</v>
      </c>
      <c r="C93" s="1" t="s">
        <v>20</v>
      </c>
      <c r="D93" s="1" t="s">
        <v>21</v>
      </c>
      <c r="E93" s="5">
        <v>3.96</v>
      </c>
      <c r="F93" s="5">
        <f t="shared" si="5"/>
        <v>3.96</v>
      </c>
      <c r="G93" s="1" t="s">
        <v>23</v>
      </c>
      <c r="H93" s="8">
        <v>44176</v>
      </c>
      <c r="I93" s="1" t="s">
        <v>25</v>
      </c>
      <c r="J93" s="1" t="s">
        <v>26</v>
      </c>
      <c r="K93" s="8">
        <v>44166.737013888887</v>
      </c>
      <c r="L93" s="1" t="s">
        <v>28</v>
      </c>
      <c r="M93" s="8">
        <v>44166</v>
      </c>
      <c r="N93" s="8">
        <v>44180</v>
      </c>
      <c r="O93" s="1" t="s">
        <v>264</v>
      </c>
      <c r="P93" s="1" t="s">
        <v>46</v>
      </c>
      <c r="Q93" s="1" t="s">
        <v>33</v>
      </c>
      <c r="R93" s="1" t="s">
        <v>34</v>
      </c>
      <c r="S93" s="1" t="s">
        <v>35</v>
      </c>
      <c r="T93" s="1" t="s">
        <v>36</v>
      </c>
      <c r="U93" s="8">
        <v>44166</v>
      </c>
      <c r="V93" s="1" t="s">
        <v>37</v>
      </c>
      <c r="W93" s="1" t="s">
        <v>38</v>
      </c>
      <c r="X93" s="1" t="s">
        <v>39</v>
      </c>
      <c r="Y93" t="str">
        <f t="shared" si="6"/>
        <v>OnTime</v>
      </c>
      <c r="Z93" t="str">
        <f t="shared" si="7"/>
        <v>Utilized</v>
      </c>
    </row>
    <row r="94" spans="1:26" x14ac:dyDescent="0.2">
      <c r="A94" s="15">
        <v>107.25</v>
      </c>
      <c r="B94" s="7">
        <f t="shared" si="4"/>
        <v>107.25</v>
      </c>
      <c r="C94" s="1" t="s">
        <v>20</v>
      </c>
      <c r="D94" s="1" t="s">
        <v>21</v>
      </c>
      <c r="E94" s="5">
        <v>3.96</v>
      </c>
      <c r="F94" s="5">
        <f t="shared" si="5"/>
        <v>3.96</v>
      </c>
      <c r="G94" s="1" t="s">
        <v>23</v>
      </c>
      <c r="H94" s="8">
        <v>44176</v>
      </c>
      <c r="I94" s="1" t="s">
        <v>25</v>
      </c>
      <c r="J94" s="1" t="s">
        <v>26</v>
      </c>
      <c r="K94" s="8">
        <v>44166.736979166664</v>
      </c>
      <c r="L94" s="1" t="s">
        <v>28</v>
      </c>
      <c r="M94" s="8">
        <v>44166</v>
      </c>
      <c r="N94" s="8">
        <v>44180</v>
      </c>
      <c r="O94" s="1" t="s">
        <v>266</v>
      </c>
      <c r="P94" s="1" t="s">
        <v>46</v>
      </c>
      <c r="Q94" s="1" t="s">
        <v>33</v>
      </c>
      <c r="R94" s="1" t="s">
        <v>34</v>
      </c>
      <c r="S94" s="1" t="s">
        <v>35</v>
      </c>
      <c r="T94" s="1" t="s">
        <v>36</v>
      </c>
      <c r="U94" s="8">
        <v>44166</v>
      </c>
      <c r="V94" s="1" t="s">
        <v>37</v>
      </c>
      <c r="W94" s="1" t="s">
        <v>38</v>
      </c>
      <c r="X94" s="1" t="s">
        <v>39</v>
      </c>
      <c r="Y94" t="str">
        <f t="shared" si="6"/>
        <v>OnTime</v>
      </c>
      <c r="Z94" t="str">
        <f t="shared" si="7"/>
        <v>Utilized</v>
      </c>
    </row>
    <row r="95" spans="1:26" x14ac:dyDescent="0.2">
      <c r="A95" s="15">
        <v>214.5</v>
      </c>
      <c r="B95" s="7">
        <f t="shared" si="4"/>
        <v>214.5</v>
      </c>
      <c r="C95" s="1" t="s">
        <v>20</v>
      </c>
      <c r="D95" s="1" t="s">
        <v>21</v>
      </c>
      <c r="E95" s="5">
        <v>3.96</v>
      </c>
      <c r="F95" s="5">
        <f t="shared" si="5"/>
        <v>3.96</v>
      </c>
      <c r="G95" s="1" t="s">
        <v>23</v>
      </c>
      <c r="H95" s="8">
        <v>44176</v>
      </c>
      <c r="I95" s="1" t="s">
        <v>25</v>
      </c>
      <c r="J95" s="1" t="s">
        <v>26</v>
      </c>
      <c r="K95" s="8">
        <v>44166.736956018518</v>
      </c>
      <c r="L95" s="1" t="s">
        <v>28</v>
      </c>
      <c r="M95" s="8">
        <v>44166</v>
      </c>
      <c r="N95" s="8">
        <v>44180</v>
      </c>
      <c r="O95" s="1" t="s">
        <v>268</v>
      </c>
      <c r="P95" s="1" t="s">
        <v>46</v>
      </c>
      <c r="Q95" s="1" t="s">
        <v>33</v>
      </c>
      <c r="R95" s="1" t="s">
        <v>34</v>
      </c>
      <c r="S95" s="1" t="s">
        <v>35</v>
      </c>
      <c r="T95" s="1" t="s">
        <v>36</v>
      </c>
      <c r="U95" s="8">
        <v>44166</v>
      </c>
      <c r="V95" s="1" t="s">
        <v>37</v>
      </c>
      <c r="W95" s="1" t="s">
        <v>38</v>
      </c>
      <c r="X95" s="1" t="s">
        <v>39</v>
      </c>
      <c r="Y95" t="str">
        <f t="shared" si="6"/>
        <v>OnTime</v>
      </c>
      <c r="Z95" t="str">
        <f t="shared" si="7"/>
        <v>Utilized</v>
      </c>
    </row>
    <row r="96" spans="1:26" x14ac:dyDescent="0.2">
      <c r="A96" s="15">
        <v>121.75</v>
      </c>
      <c r="B96" s="7">
        <f t="shared" si="4"/>
        <v>121.75</v>
      </c>
      <c r="C96" s="1" t="s">
        <v>20</v>
      </c>
      <c r="D96" s="1" t="s">
        <v>21</v>
      </c>
      <c r="E96" s="5">
        <v>3.96</v>
      </c>
      <c r="F96" s="5">
        <f t="shared" si="5"/>
        <v>3.96</v>
      </c>
      <c r="G96" s="1" t="s">
        <v>23</v>
      </c>
      <c r="H96" s="8">
        <v>44176</v>
      </c>
      <c r="I96" s="1" t="s">
        <v>25</v>
      </c>
      <c r="J96" s="1" t="s">
        <v>26</v>
      </c>
      <c r="K96" s="8">
        <v>44166.736932870372</v>
      </c>
      <c r="L96" s="1" t="s">
        <v>28</v>
      </c>
      <c r="M96" s="8">
        <v>44166</v>
      </c>
      <c r="N96" s="8">
        <v>44180</v>
      </c>
      <c r="O96" s="1" t="s">
        <v>270</v>
      </c>
      <c r="P96" s="1" t="s">
        <v>46</v>
      </c>
      <c r="Q96" s="1" t="s">
        <v>33</v>
      </c>
      <c r="R96" s="1" t="s">
        <v>34</v>
      </c>
      <c r="S96" s="1" t="s">
        <v>35</v>
      </c>
      <c r="T96" s="1" t="s">
        <v>49</v>
      </c>
      <c r="U96" s="8">
        <v>44166</v>
      </c>
      <c r="V96" s="1" t="s">
        <v>37</v>
      </c>
      <c r="W96" s="1" t="s">
        <v>38</v>
      </c>
      <c r="X96" s="1" t="s">
        <v>39</v>
      </c>
      <c r="Y96" t="str">
        <f t="shared" si="6"/>
        <v>OnTime</v>
      </c>
      <c r="Z96" t="str">
        <f t="shared" si="7"/>
        <v>Utilized</v>
      </c>
    </row>
    <row r="97" spans="1:26" x14ac:dyDescent="0.2">
      <c r="A97" s="15">
        <v>121.75</v>
      </c>
      <c r="B97" s="7">
        <f t="shared" si="4"/>
        <v>121.75</v>
      </c>
      <c r="C97" s="1" t="s">
        <v>20</v>
      </c>
      <c r="D97" s="1" t="s">
        <v>21</v>
      </c>
      <c r="E97" s="5">
        <v>2.44</v>
      </c>
      <c r="F97" s="5">
        <f t="shared" si="5"/>
        <v>2.44</v>
      </c>
      <c r="G97" s="1" t="s">
        <v>23</v>
      </c>
      <c r="H97" s="8">
        <v>44176</v>
      </c>
      <c r="I97" s="1" t="s">
        <v>25</v>
      </c>
      <c r="J97" s="1" t="s">
        <v>26</v>
      </c>
      <c r="K97" s="8">
        <v>44166.736909722225</v>
      </c>
      <c r="L97" s="1" t="s">
        <v>28</v>
      </c>
      <c r="M97" s="8">
        <v>44166</v>
      </c>
      <c r="N97" s="8">
        <v>44180</v>
      </c>
      <c r="O97" s="1" t="s">
        <v>272</v>
      </c>
      <c r="P97" s="1" t="s">
        <v>46</v>
      </c>
      <c r="Q97" s="1" t="s">
        <v>33</v>
      </c>
      <c r="R97" s="1" t="s">
        <v>34</v>
      </c>
      <c r="S97" s="1" t="s">
        <v>35</v>
      </c>
      <c r="T97" s="1" t="s">
        <v>36</v>
      </c>
      <c r="U97" s="8">
        <v>44166</v>
      </c>
      <c r="V97" s="1" t="s">
        <v>37</v>
      </c>
      <c r="W97" s="1" t="s">
        <v>38</v>
      </c>
      <c r="X97" s="1" t="s">
        <v>39</v>
      </c>
      <c r="Y97" t="str">
        <f t="shared" si="6"/>
        <v>OnTime</v>
      </c>
      <c r="Z97" t="str">
        <f t="shared" si="7"/>
        <v>Utilized</v>
      </c>
    </row>
    <row r="98" spans="1:26" x14ac:dyDescent="0.2">
      <c r="A98" s="15">
        <v>243.5</v>
      </c>
      <c r="B98" s="7">
        <f t="shared" si="4"/>
        <v>243.5</v>
      </c>
      <c r="C98" s="1" t="s">
        <v>20</v>
      </c>
      <c r="D98" s="1" t="s">
        <v>21</v>
      </c>
      <c r="E98" s="5">
        <v>3.96</v>
      </c>
      <c r="F98" s="5">
        <f t="shared" si="5"/>
        <v>3.96</v>
      </c>
      <c r="G98" s="1" t="s">
        <v>23</v>
      </c>
      <c r="H98" s="8">
        <v>44176</v>
      </c>
      <c r="I98" s="1" t="s">
        <v>25</v>
      </c>
      <c r="J98" s="1" t="s">
        <v>26</v>
      </c>
      <c r="K98" s="8">
        <v>44166.736886574072</v>
      </c>
      <c r="L98" s="1" t="s">
        <v>28</v>
      </c>
      <c r="M98" s="8">
        <v>44166</v>
      </c>
      <c r="N98" s="8">
        <v>44180</v>
      </c>
      <c r="O98" s="1" t="s">
        <v>274</v>
      </c>
      <c r="P98" s="1" t="s">
        <v>46</v>
      </c>
      <c r="Q98" s="1" t="s">
        <v>33</v>
      </c>
      <c r="R98" s="1" t="s">
        <v>34</v>
      </c>
      <c r="S98" s="1" t="s">
        <v>35</v>
      </c>
      <c r="T98" s="1" t="s">
        <v>81</v>
      </c>
      <c r="U98" s="8">
        <v>44166</v>
      </c>
      <c r="V98" s="1" t="s">
        <v>37</v>
      </c>
      <c r="W98" s="1" t="s">
        <v>38</v>
      </c>
      <c r="X98" s="1" t="s">
        <v>39</v>
      </c>
      <c r="Y98" t="str">
        <f t="shared" si="6"/>
        <v>OnTime</v>
      </c>
      <c r="Z98" t="str">
        <f t="shared" si="7"/>
        <v>Utilized</v>
      </c>
    </row>
    <row r="99" spans="1:26" x14ac:dyDescent="0.2">
      <c r="A99" s="15">
        <v>198.18</v>
      </c>
      <c r="B99" s="7">
        <f t="shared" si="4"/>
        <v>198.18</v>
      </c>
      <c r="C99" s="1" t="s">
        <v>42</v>
      </c>
      <c r="D99" s="1" t="s">
        <v>21</v>
      </c>
      <c r="E99" s="5">
        <v>3.96</v>
      </c>
      <c r="F99" s="5">
        <f t="shared" si="5"/>
        <v>3.96</v>
      </c>
      <c r="G99" s="1" t="s">
        <v>23</v>
      </c>
      <c r="H99" s="8">
        <v>44176</v>
      </c>
      <c r="I99" s="1" t="s">
        <v>25</v>
      </c>
      <c r="J99" s="1" t="s">
        <v>26</v>
      </c>
      <c r="K99" s="8">
        <v>44166.735150462962</v>
      </c>
      <c r="L99" s="1" t="s">
        <v>28</v>
      </c>
      <c r="M99" s="8">
        <v>44166</v>
      </c>
      <c r="N99" s="8">
        <v>44180</v>
      </c>
      <c r="O99" s="1" t="s">
        <v>276</v>
      </c>
      <c r="P99" s="1" t="s">
        <v>32</v>
      </c>
      <c r="Q99" s="1" t="s">
        <v>33</v>
      </c>
      <c r="R99" s="1" t="s">
        <v>34</v>
      </c>
      <c r="S99" s="1" t="s">
        <v>35</v>
      </c>
      <c r="T99" s="1" t="s">
        <v>36</v>
      </c>
      <c r="U99" s="8">
        <v>44166</v>
      </c>
      <c r="V99" s="1" t="s">
        <v>37</v>
      </c>
      <c r="W99" s="1" t="s">
        <v>38</v>
      </c>
      <c r="X99" s="1" t="s">
        <v>39</v>
      </c>
      <c r="Y99" t="str">
        <f t="shared" si="6"/>
        <v>OnTime</v>
      </c>
      <c r="Z99" t="str">
        <f t="shared" si="7"/>
        <v>Utilized</v>
      </c>
    </row>
    <row r="100" spans="1:26" x14ac:dyDescent="0.2">
      <c r="A100" s="15">
        <v>200</v>
      </c>
      <c r="B100" s="7">
        <f t="shared" si="4"/>
        <v>200</v>
      </c>
      <c r="C100" s="1" t="s">
        <v>20</v>
      </c>
      <c r="D100" s="1" t="s">
        <v>21</v>
      </c>
      <c r="E100" s="5">
        <v>3.96</v>
      </c>
      <c r="F100" s="5">
        <f t="shared" si="5"/>
        <v>3.96</v>
      </c>
      <c r="G100" s="1" t="s">
        <v>23</v>
      </c>
      <c r="H100" s="8">
        <v>44176</v>
      </c>
      <c r="I100" s="1" t="s">
        <v>25</v>
      </c>
      <c r="J100" s="1" t="s">
        <v>26</v>
      </c>
      <c r="K100" s="8">
        <v>44166.73505787037</v>
      </c>
      <c r="L100" s="1" t="s">
        <v>28</v>
      </c>
      <c r="M100" s="8">
        <v>44166</v>
      </c>
      <c r="N100" s="8">
        <v>44180</v>
      </c>
      <c r="O100" s="1" t="s">
        <v>278</v>
      </c>
      <c r="P100" s="1" t="s">
        <v>32</v>
      </c>
      <c r="Q100" s="1" t="s">
        <v>33</v>
      </c>
      <c r="R100" s="1" t="s">
        <v>34</v>
      </c>
      <c r="S100" s="1" t="s">
        <v>35</v>
      </c>
      <c r="T100" s="1" t="s">
        <v>36</v>
      </c>
      <c r="U100" s="8">
        <v>44166</v>
      </c>
      <c r="V100" s="1" t="s">
        <v>37</v>
      </c>
      <c r="W100" s="1" t="s">
        <v>38</v>
      </c>
      <c r="X100" s="1" t="s">
        <v>39</v>
      </c>
      <c r="Y100" t="str">
        <f t="shared" si="6"/>
        <v>OnTime</v>
      </c>
      <c r="Z100" t="str">
        <f t="shared" si="7"/>
        <v>Utilized</v>
      </c>
    </row>
    <row r="101" spans="1:26" x14ac:dyDescent="0.2">
      <c r="A101" s="15">
        <v>198.18</v>
      </c>
      <c r="B101" s="7">
        <f t="shared" si="4"/>
        <v>198.18</v>
      </c>
      <c r="C101" s="1" t="s">
        <v>20</v>
      </c>
      <c r="E101" s="5">
        <v>0</v>
      </c>
      <c r="F101" s="5">
        <f t="shared" si="5"/>
        <v>0</v>
      </c>
      <c r="I101" s="1" t="s">
        <v>25</v>
      </c>
      <c r="J101" s="1" t="s">
        <v>26</v>
      </c>
      <c r="K101" s="8">
        <v>44166.735034722224</v>
      </c>
      <c r="L101" s="1" t="s">
        <v>28</v>
      </c>
      <c r="M101" s="8">
        <v>44166</v>
      </c>
      <c r="N101" s="8">
        <v>44180</v>
      </c>
      <c r="O101" s="1" t="s">
        <v>280</v>
      </c>
      <c r="P101" s="1" t="s">
        <v>32</v>
      </c>
      <c r="Q101" s="1" t="s">
        <v>123</v>
      </c>
      <c r="R101" s="1" t="s">
        <v>124</v>
      </c>
      <c r="S101" s="1" t="s">
        <v>35</v>
      </c>
      <c r="T101" s="1" t="s">
        <v>49</v>
      </c>
      <c r="U101" s="8">
        <v>44166</v>
      </c>
      <c r="V101" s="1" t="s">
        <v>125</v>
      </c>
      <c r="W101" s="1" t="s">
        <v>125</v>
      </c>
      <c r="X101" s="1" t="s">
        <v>39</v>
      </c>
      <c r="Y101" t="str">
        <f t="shared" si="6"/>
        <v>OnTime</v>
      </c>
      <c r="Z101" t="str">
        <f t="shared" si="7"/>
        <v>No Discounts</v>
      </c>
    </row>
    <row r="102" spans="1:26" x14ac:dyDescent="0.2">
      <c r="A102" s="15">
        <v>470</v>
      </c>
      <c r="B102" s="7">
        <f t="shared" si="4"/>
        <v>470</v>
      </c>
      <c r="C102" s="1" t="s">
        <v>20</v>
      </c>
      <c r="D102" s="1" t="s">
        <v>21</v>
      </c>
      <c r="E102" s="5">
        <v>3.96</v>
      </c>
      <c r="F102" s="5">
        <f t="shared" si="5"/>
        <v>3.96</v>
      </c>
      <c r="G102" s="1" t="s">
        <v>23</v>
      </c>
      <c r="H102" s="8">
        <v>44176</v>
      </c>
      <c r="I102" s="1" t="s">
        <v>25</v>
      </c>
      <c r="J102" s="1" t="s">
        <v>26</v>
      </c>
      <c r="K102" s="8">
        <v>44166.735011574077</v>
      </c>
      <c r="L102" s="1" t="s">
        <v>28</v>
      </c>
      <c r="M102" s="8">
        <v>44166</v>
      </c>
      <c r="N102" s="8">
        <v>44180</v>
      </c>
      <c r="O102" s="1" t="s">
        <v>282</v>
      </c>
      <c r="P102" s="1" t="s">
        <v>32</v>
      </c>
      <c r="Q102" s="1" t="s">
        <v>33</v>
      </c>
      <c r="R102" s="1" t="s">
        <v>34</v>
      </c>
      <c r="S102" s="1" t="s">
        <v>35</v>
      </c>
      <c r="T102" s="1" t="s">
        <v>36</v>
      </c>
      <c r="U102" s="8">
        <v>44166</v>
      </c>
      <c r="V102" s="1" t="s">
        <v>37</v>
      </c>
      <c r="W102" s="1" t="s">
        <v>38</v>
      </c>
      <c r="X102" s="1" t="s">
        <v>39</v>
      </c>
      <c r="Y102" t="str">
        <f t="shared" si="6"/>
        <v>OnTime</v>
      </c>
      <c r="Z102" t="str">
        <f t="shared" si="7"/>
        <v>Utilized</v>
      </c>
    </row>
    <row r="103" spans="1:26" x14ac:dyDescent="0.2">
      <c r="A103" s="15">
        <v>500</v>
      </c>
      <c r="B103" s="7">
        <f t="shared" si="4"/>
        <v>500</v>
      </c>
      <c r="C103" s="1" t="s">
        <v>20</v>
      </c>
      <c r="D103" s="1" t="s">
        <v>21</v>
      </c>
      <c r="E103" s="5">
        <v>3.96</v>
      </c>
      <c r="F103" s="5">
        <f t="shared" si="5"/>
        <v>3.96</v>
      </c>
      <c r="G103" s="1" t="s">
        <v>23</v>
      </c>
      <c r="H103" s="8">
        <v>44176</v>
      </c>
      <c r="I103" s="1" t="s">
        <v>25</v>
      </c>
      <c r="J103" s="1" t="s">
        <v>26</v>
      </c>
      <c r="K103" s="8">
        <v>44166.734976851854</v>
      </c>
      <c r="L103" s="1" t="s">
        <v>28</v>
      </c>
      <c r="M103" s="8">
        <v>44166</v>
      </c>
      <c r="N103" s="8">
        <v>44180</v>
      </c>
      <c r="O103" s="1" t="s">
        <v>284</v>
      </c>
      <c r="P103" s="1" t="s">
        <v>32</v>
      </c>
      <c r="Q103" s="1" t="s">
        <v>33</v>
      </c>
      <c r="R103" s="1" t="s">
        <v>34</v>
      </c>
      <c r="S103" s="1" t="s">
        <v>35</v>
      </c>
      <c r="T103" s="1" t="s">
        <v>36</v>
      </c>
      <c r="U103" s="8">
        <v>44166</v>
      </c>
      <c r="V103" s="1" t="s">
        <v>37</v>
      </c>
      <c r="W103" s="1" t="s">
        <v>38</v>
      </c>
      <c r="X103" s="1" t="s">
        <v>39</v>
      </c>
      <c r="Y103" t="str">
        <f t="shared" si="6"/>
        <v>OnTime</v>
      </c>
      <c r="Z103" t="str">
        <f t="shared" si="7"/>
        <v>Utilized</v>
      </c>
    </row>
    <row r="104" spans="1:26" x14ac:dyDescent="0.2">
      <c r="A104" s="15">
        <v>198.18</v>
      </c>
      <c r="B104" s="7">
        <f t="shared" si="4"/>
        <v>198.18</v>
      </c>
      <c r="C104" s="1" t="s">
        <v>20</v>
      </c>
      <c r="D104" s="1" t="s">
        <v>21</v>
      </c>
      <c r="E104" s="5">
        <v>3.96</v>
      </c>
      <c r="F104" s="5">
        <f t="shared" si="5"/>
        <v>3.96</v>
      </c>
      <c r="G104" s="1" t="s">
        <v>23</v>
      </c>
      <c r="H104" s="8">
        <v>44176</v>
      </c>
      <c r="I104" s="1" t="s">
        <v>25</v>
      </c>
      <c r="J104" s="1" t="s">
        <v>26</v>
      </c>
      <c r="K104" s="8">
        <v>44166.734803240739</v>
      </c>
      <c r="L104" s="1" t="s">
        <v>28</v>
      </c>
      <c r="M104" s="8">
        <v>44166</v>
      </c>
      <c r="N104" s="8">
        <v>44180</v>
      </c>
      <c r="O104" s="1" t="s">
        <v>286</v>
      </c>
      <c r="P104" s="1" t="s">
        <v>32</v>
      </c>
      <c r="Q104" s="1" t="s">
        <v>33</v>
      </c>
      <c r="R104" s="1" t="s">
        <v>34</v>
      </c>
      <c r="S104" s="1" t="s">
        <v>35</v>
      </c>
      <c r="T104" s="1" t="s">
        <v>36</v>
      </c>
      <c r="U104" s="8">
        <v>44166</v>
      </c>
      <c r="V104" s="1" t="s">
        <v>37</v>
      </c>
      <c r="W104" s="1" t="s">
        <v>38</v>
      </c>
      <c r="X104" s="1" t="s">
        <v>39</v>
      </c>
      <c r="Y104" t="str">
        <f t="shared" si="6"/>
        <v>OnTime</v>
      </c>
      <c r="Z104" t="str">
        <f t="shared" si="7"/>
        <v>Utilized</v>
      </c>
    </row>
    <row r="105" spans="1:26" x14ac:dyDescent="0.2">
      <c r="A105" s="15">
        <v>198.18</v>
      </c>
      <c r="B105" s="7">
        <v>238.77</v>
      </c>
      <c r="C105" s="1" t="s">
        <v>20</v>
      </c>
      <c r="D105" s="1" t="s">
        <v>133</v>
      </c>
      <c r="E105" s="5">
        <v>0</v>
      </c>
      <c r="F105" s="5">
        <f t="shared" si="5"/>
        <v>0</v>
      </c>
      <c r="I105" s="1" t="s">
        <v>134</v>
      </c>
      <c r="J105" s="1" t="s">
        <v>26</v>
      </c>
      <c r="K105" s="8">
        <v>44166.734490740739</v>
      </c>
      <c r="L105" s="1" t="s">
        <v>136</v>
      </c>
      <c r="M105" s="8">
        <v>44166</v>
      </c>
      <c r="N105" s="8">
        <v>44180</v>
      </c>
      <c r="O105" s="1" t="s">
        <v>288</v>
      </c>
      <c r="P105" s="1" t="s">
        <v>32</v>
      </c>
      <c r="Q105" s="1" t="s">
        <v>138</v>
      </c>
      <c r="R105" s="1" t="s">
        <v>124</v>
      </c>
      <c r="S105" s="1" t="s">
        <v>35</v>
      </c>
      <c r="T105" s="1" t="s">
        <v>36</v>
      </c>
      <c r="U105" s="8">
        <v>44166</v>
      </c>
      <c r="V105" s="1" t="s">
        <v>139</v>
      </c>
      <c r="W105" s="1" t="s">
        <v>139</v>
      </c>
      <c r="X105" s="1" t="s">
        <v>39</v>
      </c>
      <c r="Y105" t="str">
        <f t="shared" si="6"/>
        <v>OnTime</v>
      </c>
      <c r="Z105" t="str">
        <f t="shared" si="7"/>
        <v>No Discounts</v>
      </c>
    </row>
    <row r="106" spans="1:26" x14ac:dyDescent="0.2">
      <c r="A106" s="15">
        <v>198.18</v>
      </c>
      <c r="B106" s="7">
        <f t="shared" si="4"/>
        <v>198.18</v>
      </c>
      <c r="C106" s="1" t="s">
        <v>20</v>
      </c>
      <c r="D106" s="1" t="s">
        <v>21</v>
      </c>
      <c r="E106" s="5">
        <v>3.96</v>
      </c>
      <c r="F106" s="5">
        <f t="shared" si="5"/>
        <v>3.96</v>
      </c>
      <c r="G106" s="1" t="s">
        <v>23</v>
      </c>
      <c r="H106" s="8">
        <v>44176</v>
      </c>
      <c r="I106" s="1" t="s">
        <v>25</v>
      </c>
      <c r="J106" s="1" t="s">
        <v>26</v>
      </c>
      <c r="K106" s="8">
        <v>44166.734456018516</v>
      </c>
      <c r="L106" s="1" t="s">
        <v>28</v>
      </c>
      <c r="M106" s="8">
        <v>44166</v>
      </c>
      <c r="N106" s="8">
        <v>44180</v>
      </c>
      <c r="O106" s="1" t="s">
        <v>290</v>
      </c>
      <c r="P106" s="1" t="s">
        <v>32</v>
      </c>
      <c r="Q106" s="1" t="s">
        <v>33</v>
      </c>
      <c r="R106" s="1" t="s">
        <v>34</v>
      </c>
      <c r="S106" s="1" t="s">
        <v>35</v>
      </c>
      <c r="T106" s="1" t="s">
        <v>36</v>
      </c>
      <c r="U106" s="8">
        <v>44166</v>
      </c>
      <c r="V106" s="1" t="s">
        <v>37</v>
      </c>
      <c r="W106" s="1" t="s">
        <v>38</v>
      </c>
      <c r="X106" s="1" t="s">
        <v>39</v>
      </c>
      <c r="Y106" t="str">
        <f t="shared" si="6"/>
        <v>OnTime</v>
      </c>
      <c r="Z106" t="str">
        <f t="shared" si="7"/>
        <v>Utilized</v>
      </c>
    </row>
    <row r="107" spans="1:26" x14ac:dyDescent="0.2">
      <c r="A107" s="15">
        <v>198.18</v>
      </c>
      <c r="B107" s="7">
        <f t="shared" si="4"/>
        <v>198.18</v>
      </c>
      <c r="C107" s="1" t="s">
        <v>20</v>
      </c>
      <c r="E107" s="5">
        <v>0</v>
      </c>
      <c r="F107" s="5">
        <f t="shared" si="5"/>
        <v>0</v>
      </c>
      <c r="I107" s="1" t="s">
        <v>140</v>
      </c>
      <c r="J107" s="1" t="s">
        <v>26</v>
      </c>
      <c r="K107" s="8">
        <v>44166.734282407408</v>
      </c>
      <c r="L107" s="1" t="s">
        <v>28</v>
      </c>
      <c r="M107" s="8">
        <v>44166</v>
      </c>
      <c r="N107" s="8">
        <v>44180</v>
      </c>
      <c r="O107" s="1" t="s">
        <v>292</v>
      </c>
      <c r="P107" s="1" t="s">
        <v>32</v>
      </c>
      <c r="Q107" s="1" t="s">
        <v>33</v>
      </c>
      <c r="R107" s="1" t="s">
        <v>124</v>
      </c>
      <c r="S107" s="1" t="s">
        <v>35</v>
      </c>
      <c r="T107" s="1" t="s">
        <v>36</v>
      </c>
      <c r="U107" s="8">
        <v>44166</v>
      </c>
      <c r="V107" s="1" t="s">
        <v>144</v>
      </c>
      <c r="W107" s="1" t="s">
        <v>145</v>
      </c>
      <c r="X107" s="1" t="s">
        <v>39</v>
      </c>
      <c r="Y107" t="str">
        <f t="shared" si="6"/>
        <v>OnTime</v>
      </c>
      <c r="Z107" t="str">
        <f t="shared" si="7"/>
        <v>No Discounts</v>
      </c>
    </row>
    <row r="108" spans="1:26" x14ac:dyDescent="0.2">
      <c r="A108" s="15">
        <v>198.18</v>
      </c>
      <c r="B108" s="7">
        <f t="shared" si="4"/>
        <v>198.18</v>
      </c>
      <c r="C108" s="1" t="s">
        <v>20</v>
      </c>
      <c r="E108" s="5">
        <v>0</v>
      </c>
      <c r="F108" s="5">
        <f t="shared" si="5"/>
        <v>0</v>
      </c>
      <c r="I108" s="1" t="s">
        <v>140</v>
      </c>
      <c r="J108" s="1" t="s">
        <v>26</v>
      </c>
      <c r="K108" s="8">
        <v>44166.734189814815</v>
      </c>
      <c r="L108" s="1" t="s">
        <v>28</v>
      </c>
      <c r="M108" s="8">
        <v>44166</v>
      </c>
      <c r="N108" s="8">
        <v>44180</v>
      </c>
      <c r="O108" s="1" t="s">
        <v>294</v>
      </c>
      <c r="P108" s="1" t="s">
        <v>32</v>
      </c>
      <c r="Q108" s="1" t="s">
        <v>33</v>
      </c>
      <c r="R108" s="1" t="s">
        <v>124</v>
      </c>
      <c r="S108" s="1" t="s">
        <v>35</v>
      </c>
      <c r="T108" s="1" t="s">
        <v>36</v>
      </c>
      <c r="U108" s="8">
        <v>44166</v>
      </c>
      <c r="V108" s="1" t="s">
        <v>144</v>
      </c>
      <c r="W108" s="1" t="s">
        <v>145</v>
      </c>
      <c r="X108" s="1" t="s">
        <v>39</v>
      </c>
      <c r="Y108" t="str">
        <f t="shared" si="6"/>
        <v>OnTime</v>
      </c>
      <c r="Z108" t="str">
        <f t="shared" si="7"/>
        <v>No Discounts</v>
      </c>
    </row>
    <row r="109" spans="1:26" x14ac:dyDescent="0.2">
      <c r="A109" s="15">
        <v>198.18</v>
      </c>
      <c r="B109" s="7">
        <f t="shared" si="4"/>
        <v>198.18</v>
      </c>
      <c r="C109" s="1" t="s">
        <v>20</v>
      </c>
      <c r="D109" s="1" t="s">
        <v>21</v>
      </c>
      <c r="E109" s="5">
        <v>3.96</v>
      </c>
      <c r="F109" s="5">
        <f t="shared" si="5"/>
        <v>3.96</v>
      </c>
      <c r="G109" s="1" t="s">
        <v>23</v>
      </c>
      <c r="H109" s="8">
        <v>44176</v>
      </c>
      <c r="I109" s="1" t="s">
        <v>25</v>
      </c>
      <c r="J109" s="1" t="s">
        <v>26</v>
      </c>
      <c r="K109" s="8">
        <v>44166.734166666669</v>
      </c>
      <c r="L109" s="1" t="s">
        <v>28</v>
      </c>
      <c r="M109" s="8">
        <v>44166</v>
      </c>
      <c r="N109" s="8">
        <v>44180</v>
      </c>
      <c r="O109" s="1" t="s">
        <v>296</v>
      </c>
      <c r="P109" s="1" t="s">
        <v>32</v>
      </c>
      <c r="Q109" s="1" t="s">
        <v>33</v>
      </c>
      <c r="R109" s="1" t="s">
        <v>34</v>
      </c>
      <c r="S109" s="1" t="s">
        <v>35</v>
      </c>
      <c r="T109" s="1" t="s">
        <v>36</v>
      </c>
      <c r="U109" s="8">
        <v>44166</v>
      </c>
      <c r="V109" s="1" t="s">
        <v>37</v>
      </c>
      <c r="W109" s="1" t="s">
        <v>38</v>
      </c>
      <c r="X109" s="1" t="s">
        <v>39</v>
      </c>
      <c r="Y109" t="str">
        <f t="shared" si="6"/>
        <v>OnTime</v>
      </c>
      <c r="Z109" t="str">
        <f t="shared" si="7"/>
        <v>Utilized</v>
      </c>
    </row>
    <row r="110" spans="1:26" x14ac:dyDescent="0.2">
      <c r="A110" s="15">
        <v>198.18</v>
      </c>
      <c r="B110" s="7">
        <f t="shared" si="4"/>
        <v>198.18</v>
      </c>
      <c r="C110" s="1" t="s">
        <v>20</v>
      </c>
      <c r="E110" s="5">
        <v>0</v>
      </c>
      <c r="F110" s="5">
        <f t="shared" si="5"/>
        <v>0</v>
      </c>
      <c r="I110" s="1" t="s">
        <v>140</v>
      </c>
      <c r="J110" s="1" t="s">
        <v>26</v>
      </c>
      <c r="K110" s="8">
        <v>44166.734143518515</v>
      </c>
      <c r="L110" s="1" t="s">
        <v>28</v>
      </c>
      <c r="M110" s="8">
        <v>44166</v>
      </c>
      <c r="N110" s="8">
        <v>44180</v>
      </c>
      <c r="O110" s="1" t="s">
        <v>298</v>
      </c>
      <c r="P110" s="1" t="s">
        <v>32</v>
      </c>
      <c r="Q110" s="1" t="s">
        <v>33</v>
      </c>
      <c r="R110" s="1" t="s">
        <v>124</v>
      </c>
      <c r="S110" s="1" t="s">
        <v>35</v>
      </c>
      <c r="T110" s="1" t="s">
        <v>36</v>
      </c>
      <c r="U110" s="8">
        <v>44166</v>
      </c>
      <c r="V110" s="1" t="s">
        <v>144</v>
      </c>
      <c r="W110" s="1" t="s">
        <v>145</v>
      </c>
      <c r="X110" s="1" t="s">
        <v>39</v>
      </c>
      <c r="Y110" t="str">
        <f t="shared" si="6"/>
        <v>OnTime</v>
      </c>
      <c r="Z110" t="str">
        <f t="shared" si="7"/>
        <v>No Discounts</v>
      </c>
    </row>
    <row r="111" spans="1:26" x14ac:dyDescent="0.2">
      <c r="A111" s="15">
        <v>198.18</v>
      </c>
      <c r="B111" s="7">
        <f t="shared" si="4"/>
        <v>198.18</v>
      </c>
      <c r="C111" s="1" t="s">
        <v>20</v>
      </c>
      <c r="E111" s="5">
        <v>0</v>
      </c>
      <c r="F111" s="5">
        <f t="shared" si="5"/>
        <v>0</v>
      </c>
      <c r="I111" s="1" t="s">
        <v>140</v>
      </c>
      <c r="J111" s="1" t="s">
        <v>26</v>
      </c>
      <c r="K111" s="8">
        <v>44166.734120370369</v>
      </c>
      <c r="L111" s="1" t="s">
        <v>28</v>
      </c>
      <c r="M111" s="8">
        <v>44166</v>
      </c>
      <c r="N111" s="8">
        <v>44180</v>
      </c>
      <c r="O111" s="1" t="s">
        <v>300</v>
      </c>
      <c r="P111" s="1" t="s">
        <v>32</v>
      </c>
      <c r="Q111" s="1" t="s">
        <v>33</v>
      </c>
      <c r="R111" s="1" t="s">
        <v>124</v>
      </c>
      <c r="S111" s="1" t="s">
        <v>35</v>
      </c>
      <c r="T111" s="1" t="s">
        <v>36</v>
      </c>
      <c r="U111" s="8">
        <v>44166</v>
      </c>
      <c r="V111" s="1" t="s">
        <v>144</v>
      </c>
      <c r="W111" s="1" t="s">
        <v>145</v>
      </c>
      <c r="X111" s="1" t="s">
        <v>39</v>
      </c>
      <c r="Y111" t="str">
        <f t="shared" si="6"/>
        <v>OnTime</v>
      </c>
      <c r="Z111" t="str">
        <f t="shared" si="7"/>
        <v>No Discounts</v>
      </c>
    </row>
    <row r="112" spans="1:26" x14ac:dyDescent="0.2">
      <c r="A112" s="15">
        <v>198.18</v>
      </c>
      <c r="B112" s="7">
        <f t="shared" si="4"/>
        <v>198.18</v>
      </c>
      <c r="C112" s="1" t="s">
        <v>20</v>
      </c>
      <c r="E112" s="5">
        <v>0</v>
      </c>
      <c r="F112" s="5">
        <f t="shared" si="5"/>
        <v>0</v>
      </c>
      <c r="I112" s="1" t="s">
        <v>140</v>
      </c>
      <c r="J112" s="1" t="s">
        <v>26</v>
      </c>
      <c r="K112" s="8">
        <v>44166.733761574076</v>
      </c>
      <c r="L112" s="1" t="s">
        <v>28</v>
      </c>
      <c r="M112" s="8">
        <v>44166</v>
      </c>
      <c r="N112" s="8">
        <v>44180</v>
      </c>
      <c r="O112" s="1" t="s">
        <v>302</v>
      </c>
      <c r="P112" s="1" t="s">
        <v>32</v>
      </c>
      <c r="Q112" s="1" t="s">
        <v>33</v>
      </c>
      <c r="R112" s="1" t="s">
        <v>168</v>
      </c>
      <c r="S112" s="1" t="s">
        <v>35</v>
      </c>
      <c r="T112" s="1" t="s">
        <v>36</v>
      </c>
      <c r="U112" s="8">
        <v>44166</v>
      </c>
      <c r="V112" s="1" t="s">
        <v>169</v>
      </c>
      <c r="W112" s="1" t="s">
        <v>170</v>
      </c>
      <c r="X112" s="1" t="s">
        <v>39</v>
      </c>
      <c r="Y112" t="str">
        <f t="shared" si="6"/>
        <v>OnTime</v>
      </c>
      <c r="Z112" t="str">
        <f t="shared" si="7"/>
        <v>No Discounts</v>
      </c>
    </row>
    <row r="113" spans="1:26" x14ac:dyDescent="0.2">
      <c r="A113" s="15">
        <v>198.18</v>
      </c>
      <c r="B113" s="7">
        <f t="shared" si="4"/>
        <v>198.18</v>
      </c>
      <c r="C113" s="1" t="s">
        <v>20</v>
      </c>
      <c r="D113" s="1" t="s">
        <v>21</v>
      </c>
      <c r="E113" s="5">
        <v>0</v>
      </c>
      <c r="F113" s="5">
        <f t="shared" si="5"/>
        <v>0</v>
      </c>
      <c r="I113" s="1" t="s">
        <v>25</v>
      </c>
      <c r="J113" s="1" t="s">
        <v>26</v>
      </c>
      <c r="K113" s="8">
        <v>44166.733726851853</v>
      </c>
      <c r="L113" s="1" t="s">
        <v>28</v>
      </c>
      <c r="M113" s="8">
        <v>44166</v>
      </c>
      <c r="N113" s="8">
        <v>44180</v>
      </c>
      <c r="O113" s="1" t="s">
        <v>304</v>
      </c>
      <c r="P113" s="1" t="s">
        <v>32</v>
      </c>
      <c r="Q113" s="1" t="s">
        <v>156</v>
      </c>
      <c r="R113" s="1" t="s">
        <v>124</v>
      </c>
      <c r="S113" s="1" t="s">
        <v>35</v>
      </c>
      <c r="T113" s="1" t="s">
        <v>36</v>
      </c>
      <c r="U113" s="8">
        <v>44166</v>
      </c>
      <c r="V113" s="1" t="s">
        <v>157</v>
      </c>
      <c r="W113" s="1" t="s">
        <v>158</v>
      </c>
      <c r="X113" s="1" t="s">
        <v>39</v>
      </c>
      <c r="Y113" t="str">
        <f t="shared" si="6"/>
        <v>OnTime</v>
      </c>
      <c r="Z113" t="str">
        <f t="shared" si="7"/>
        <v>No Discounts</v>
      </c>
    </row>
    <row r="114" spans="1:26" x14ac:dyDescent="0.2">
      <c r="A114" s="15">
        <v>198.18</v>
      </c>
      <c r="B114" s="7">
        <f t="shared" si="4"/>
        <v>198.18</v>
      </c>
      <c r="C114" s="1" t="s">
        <v>20</v>
      </c>
      <c r="D114" s="1" t="s">
        <v>21</v>
      </c>
      <c r="E114" s="5">
        <v>3.96</v>
      </c>
      <c r="F114" s="5">
        <f t="shared" si="5"/>
        <v>3.96</v>
      </c>
      <c r="G114" s="1" t="s">
        <v>23</v>
      </c>
      <c r="H114" s="8">
        <v>44176</v>
      </c>
      <c r="I114" s="1" t="s">
        <v>25</v>
      </c>
      <c r="J114" s="1" t="s">
        <v>26</v>
      </c>
      <c r="K114" s="8">
        <v>44166.73369212963</v>
      </c>
      <c r="L114" s="1" t="s">
        <v>28</v>
      </c>
      <c r="M114" s="8">
        <v>44166</v>
      </c>
      <c r="N114" s="8">
        <v>44180</v>
      </c>
      <c r="O114" s="1" t="s">
        <v>306</v>
      </c>
      <c r="P114" s="1" t="s">
        <v>32</v>
      </c>
      <c r="Q114" s="1" t="s">
        <v>33</v>
      </c>
      <c r="R114" s="1" t="s">
        <v>34</v>
      </c>
      <c r="S114" s="1" t="s">
        <v>35</v>
      </c>
      <c r="T114" s="1" t="s">
        <v>49</v>
      </c>
      <c r="U114" s="8">
        <v>44166</v>
      </c>
      <c r="V114" s="1" t="s">
        <v>37</v>
      </c>
      <c r="W114" s="1" t="s">
        <v>38</v>
      </c>
      <c r="X114" s="1" t="s">
        <v>39</v>
      </c>
      <c r="Y114" t="str">
        <f t="shared" si="6"/>
        <v>OnTime</v>
      </c>
      <c r="Z114" t="str">
        <f t="shared" si="7"/>
        <v>Utilized</v>
      </c>
    </row>
    <row r="115" spans="1:26" x14ac:dyDescent="0.2">
      <c r="A115" s="15">
        <v>198.18</v>
      </c>
      <c r="B115" s="7">
        <f t="shared" si="4"/>
        <v>198.18</v>
      </c>
      <c r="C115" s="1" t="s">
        <v>20</v>
      </c>
      <c r="D115" s="1" t="s">
        <v>21</v>
      </c>
      <c r="E115" s="5">
        <v>3.96</v>
      </c>
      <c r="F115" s="5">
        <f t="shared" si="5"/>
        <v>3.96</v>
      </c>
      <c r="G115" s="1" t="s">
        <v>23</v>
      </c>
      <c r="H115" s="8">
        <v>44176</v>
      </c>
      <c r="I115" s="1" t="s">
        <v>25</v>
      </c>
      <c r="J115" s="1" t="s">
        <v>26</v>
      </c>
      <c r="K115" s="8">
        <v>44166.733564814815</v>
      </c>
      <c r="L115" s="1" t="s">
        <v>28</v>
      </c>
      <c r="M115" s="8">
        <v>44166</v>
      </c>
      <c r="N115" s="8">
        <v>44180</v>
      </c>
      <c r="O115" s="1" t="s">
        <v>308</v>
      </c>
      <c r="P115" s="1" t="s">
        <v>32</v>
      </c>
      <c r="Q115" s="1" t="s">
        <v>33</v>
      </c>
      <c r="R115" s="1" t="s">
        <v>34</v>
      </c>
      <c r="S115" s="1" t="s">
        <v>35</v>
      </c>
      <c r="T115" s="1" t="s">
        <v>36</v>
      </c>
      <c r="U115" s="8">
        <v>44166</v>
      </c>
      <c r="V115" s="1" t="s">
        <v>37</v>
      </c>
      <c r="W115" s="1" t="s">
        <v>38</v>
      </c>
      <c r="X115" s="1" t="s">
        <v>39</v>
      </c>
      <c r="Y115" t="str">
        <f t="shared" si="6"/>
        <v>OnTime</v>
      </c>
      <c r="Z115" t="str">
        <f t="shared" si="7"/>
        <v>Utilized</v>
      </c>
    </row>
    <row r="116" spans="1:26" x14ac:dyDescent="0.2">
      <c r="A116" s="15">
        <v>198.18</v>
      </c>
      <c r="B116" s="7">
        <f t="shared" si="4"/>
        <v>198.18</v>
      </c>
      <c r="C116" s="1" t="s">
        <v>20</v>
      </c>
      <c r="D116" s="1" t="s">
        <v>21</v>
      </c>
      <c r="E116" s="5">
        <v>3.96</v>
      </c>
      <c r="F116" s="5">
        <f t="shared" si="5"/>
        <v>3.96</v>
      </c>
      <c r="G116" s="1" t="s">
        <v>23</v>
      </c>
      <c r="H116" s="8">
        <v>44176</v>
      </c>
      <c r="I116" s="1" t="s">
        <v>25</v>
      </c>
      <c r="J116" s="1" t="s">
        <v>26</v>
      </c>
      <c r="K116" s="8">
        <v>44166.733530092592</v>
      </c>
      <c r="L116" s="1" t="s">
        <v>28</v>
      </c>
      <c r="M116" s="8">
        <v>44166</v>
      </c>
      <c r="N116" s="8">
        <v>44180</v>
      </c>
      <c r="O116" s="1" t="s">
        <v>310</v>
      </c>
      <c r="P116" s="1" t="s">
        <v>32</v>
      </c>
      <c r="Q116" s="1" t="s">
        <v>33</v>
      </c>
      <c r="R116" s="1" t="s">
        <v>34</v>
      </c>
      <c r="S116" s="1" t="s">
        <v>35</v>
      </c>
      <c r="T116" s="1" t="s">
        <v>81</v>
      </c>
      <c r="U116" s="8">
        <v>44166</v>
      </c>
      <c r="V116" s="1" t="s">
        <v>37</v>
      </c>
      <c r="W116" s="1" t="s">
        <v>38</v>
      </c>
      <c r="X116" s="1" t="s">
        <v>39</v>
      </c>
      <c r="Y116" t="str">
        <f t="shared" si="6"/>
        <v>OnTime</v>
      </c>
      <c r="Z116" t="str">
        <f t="shared" si="7"/>
        <v>Utilized</v>
      </c>
    </row>
    <row r="117" spans="1:26" x14ac:dyDescent="0.2">
      <c r="A117" s="15">
        <v>198.18</v>
      </c>
      <c r="B117" s="7">
        <f t="shared" si="4"/>
        <v>198.18</v>
      </c>
      <c r="C117" s="1" t="s">
        <v>20</v>
      </c>
      <c r="D117" s="1" t="s">
        <v>21</v>
      </c>
      <c r="E117" s="5">
        <v>3.96</v>
      </c>
      <c r="F117" s="5">
        <f t="shared" si="5"/>
        <v>3.96</v>
      </c>
      <c r="G117" s="1" t="s">
        <v>23</v>
      </c>
      <c r="H117" s="8">
        <v>44176</v>
      </c>
      <c r="I117" s="1" t="s">
        <v>25</v>
      </c>
      <c r="J117" s="1" t="s">
        <v>26</v>
      </c>
      <c r="K117" s="8">
        <v>44166.733506944445</v>
      </c>
      <c r="L117" s="1" t="s">
        <v>28</v>
      </c>
      <c r="M117" s="8">
        <v>44166</v>
      </c>
      <c r="N117" s="8">
        <v>44180</v>
      </c>
      <c r="O117" s="1" t="s">
        <v>312</v>
      </c>
      <c r="P117" s="1" t="s">
        <v>32</v>
      </c>
      <c r="Q117" s="1" t="s">
        <v>33</v>
      </c>
      <c r="R117" s="1" t="s">
        <v>34</v>
      </c>
      <c r="S117" s="1" t="s">
        <v>35</v>
      </c>
      <c r="T117" s="1" t="s">
        <v>36</v>
      </c>
      <c r="U117" s="8">
        <v>44166</v>
      </c>
      <c r="V117" s="1" t="s">
        <v>37</v>
      </c>
      <c r="W117" s="1" t="s">
        <v>38</v>
      </c>
      <c r="X117" s="1" t="s">
        <v>39</v>
      </c>
      <c r="Y117" t="str">
        <f t="shared" si="6"/>
        <v>OnTime</v>
      </c>
      <c r="Z117" t="str">
        <f t="shared" si="7"/>
        <v>Utilized</v>
      </c>
    </row>
    <row r="118" spans="1:26" x14ac:dyDescent="0.2">
      <c r="A118" s="15">
        <v>198.18</v>
      </c>
      <c r="B118" s="7">
        <f t="shared" si="4"/>
        <v>198.18</v>
      </c>
      <c r="C118" s="1" t="s">
        <v>20</v>
      </c>
      <c r="D118" s="1" t="s">
        <v>21</v>
      </c>
      <c r="E118" s="5">
        <v>3.96</v>
      </c>
      <c r="F118" s="5">
        <f t="shared" si="5"/>
        <v>3.96</v>
      </c>
      <c r="G118" s="1" t="s">
        <v>23</v>
      </c>
      <c r="H118" s="8">
        <v>44176</v>
      </c>
      <c r="I118" s="1" t="s">
        <v>25</v>
      </c>
      <c r="J118" s="1" t="s">
        <v>26</v>
      </c>
      <c r="K118" s="8">
        <v>44166.733356481483</v>
      </c>
      <c r="L118" s="1" t="s">
        <v>28</v>
      </c>
      <c r="M118" s="8">
        <v>44166</v>
      </c>
      <c r="N118" s="8">
        <v>44180</v>
      </c>
      <c r="O118" s="1" t="s">
        <v>314</v>
      </c>
      <c r="P118" s="1" t="s">
        <v>32</v>
      </c>
      <c r="Q118" s="1" t="s">
        <v>33</v>
      </c>
      <c r="R118" s="1" t="s">
        <v>34</v>
      </c>
      <c r="S118" s="1" t="s">
        <v>35</v>
      </c>
      <c r="T118" s="1" t="s">
        <v>36</v>
      </c>
      <c r="U118" s="8">
        <v>44166</v>
      </c>
      <c r="V118" s="1" t="s">
        <v>37</v>
      </c>
      <c r="W118" s="1" t="s">
        <v>38</v>
      </c>
      <c r="X118" s="1" t="s">
        <v>39</v>
      </c>
      <c r="Y118" t="str">
        <f t="shared" si="6"/>
        <v>OnTime</v>
      </c>
      <c r="Z118" t="str">
        <f t="shared" si="7"/>
        <v>Utilized</v>
      </c>
    </row>
    <row r="119" spans="1:26" x14ac:dyDescent="0.2">
      <c r="A119" s="15">
        <v>198.18</v>
      </c>
      <c r="B119" s="7">
        <f t="shared" si="4"/>
        <v>198.18</v>
      </c>
      <c r="C119" s="1" t="s">
        <v>20</v>
      </c>
      <c r="D119" s="1" t="s">
        <v>21</v>
      </c>
      <c r="E119" s="5">
        <v>3.96</v>
      </c>
      <c r="F119" s="5">
        <f t="shared" si="5"/>
        <v>3.96</v>
      </c>
      <c r="G119" s="1" t="s">
        <v>23</v>
      </c>
      <c r="H119" s="8">
        <v>44176</v>
      </c>
      <c r="I119" s="1" t="s">
        <v>25</v>
      </c>
      <c r="J119" s="1" t="s">
        <v>26</v>
      </c>
      <c r="K119" s="8">
        <v>44166.73333333333</v>
      </c>
      <c r="L119" s="1" t="s">
        <v>28</v>
      </c>
      <c r="M119" s="8">
        <v>44166</v>
      </c>
      <c r="N119" s="8">
        <v>44180</v>
      </c>
      <c r="O119" s="1" t="s">
        <v>316</v>
      </c>
      <c r="P119" s="1" t="s">
        <v>32</v>
      </c>
      <c r="Q119" s="1" t="s">
        <v>33</v>
      </c>
      <c r="R119" s="1" t="s">
        <v>34</v>
      </c>
      <c r="S119" s="1" t="s">
        <v>35</v>
      </c>
      <c r="T119" s="1" t="s">
        <v>36</v>
      </c>
      <c r="U119" s="8">
        <v>44166</v>
      </c>
      <c r="V119" s="1" t="s">
        <v>37</v>
      </c>
      <c r="W119" s="1" t="s">
        <v>38</v>
      </c>
      <c r="X119" s="1" t="s">
        <v>39</v>
      </c>
      <c r="Y119" t="str">
        <f t="shared" si="6"/>
        <v>OnTime</v>
      </c>
      <c r="Z119" t="str">
        <f t="shared" si="7"/>
        <v>Utilized</v>
      </c>
    </row>
    <row r="120" spans="1:26" x14ac:dyDescent="0.2">
      <c r="A120" s="15">
        <v>198.18</v>
      </c>
      <c r="B120" s="7">
        <f t="shared" si="4"/>
        <v>198.18</v>
      </c>
      <c r="C120" s="1" t="s">
        <v>20</v>
      </c>
      <c r="D120" s="1" t="s">
        <v>180</v>
      </c>
      <c r="E120" s="5">
        <v>0</v>
      </c>
      <c r="F120" s="5">
        <f t="shared" si="5"/>
        <v>0</v>
      </c>
      <c r="I120" s="1" t="s">
        <v>25</v>
      </c>
      <c r="J120" s="1" t="s">
        <v>26</v>
      </c>
      <c r="K120" s="8">
        <v>44166.732939814814</v>
      </c>
      <c r="L120" s="1" t="s">
        <v>28</v>
      </c>
      <c r="M120" s="8">
        <v>44166</v>
      </c>
      <c r="N120" s="8">
        <v>44180</v>
      </c>
      <c r="O120" s="1" t="s">
        <v>318</v>
      </c>
      <c r="P120" s="1" t="s">
        <v>32</v>
      </c>
      <c r="Q120" s="1" t="s">
        <v>33</v>
      </c>
      <c r="R120" s="1" t="s">
        <v>124</v>
      </c>
      <c r="S120" s="1" t="s">
        <v>35</v>
      </c>
      <c r="T120" s="1" t="s">
        <v>36</v>
      </c>
      <c r="U120" s="8">
        <v>44166</v>
      </c>
      <c r="V120" s="1" t="s">
        <v>183</v>
      </c>
      <c r="W120" s="1" t="s">
        <v>183</v>
      </c>
      <c r="X120" s="1" t="s">
        <v>39</v>
      </c>
      <c r="Y120" t="str">
        <f t="shared" si="6"/>
        <v>OnTime</v>
      </c>
      <c r="Z120" t="str">
        <f t="shared" si="7"/>
        <v>No Discounts</v>
      </c>
    </row>
    <row r="121" spans="1:26" x14ac:dyDescent="0.2">
      <c r="A121" s="15">
        <v>198.18</v>
      </c>
      <c r="B121" s="7">
        <f t="shared" si="4"/>
        <v>198.18</v>
      </c>
      <c r="C121" s="1" t="s">
        <v>20</v>
      </c>
      <c r="D121" s="1" t="s">
        <v>21</v>
      </c>
      <c r="E121" s="5">
        <v>3.96</v>
      </c>
      <c r="F121" s="5">
        <f t="shared" si="5"/>
        <v>3.96</v>
      </c>
      <c r="G121" s="1" t="s">
        <v>23</v>
      </c>
      <c r="H121" s="8">
        <v>44176</v>
      </c>
      <c r="I121" s="1" t="s">
        <v>25</v>
      </c>
      <c r="J121" s="1" t="s">
        <v>26</v>
      </c>
      <c r="K121" s="8">
        <v>44166.732905092591</v>
      </c>
      <c r="L121" s="1" t="s">
        <v>28</v>
      </c>
      <c r="M121" s="8">
        <v>44166</v>
      </c>
      <c r="N121" s="8">
        <v>44180</v>
      </c>
      <c r="O121" s="1" t="s">
        <v>320</v>
      </c>
      <c r="P121" s="1" t="s">
        <v>32</v>
      </c>
      <c r="Q121" s="1" t="s">
        <v>33</v>
      </c>
      <c r="R121" s="1" t="s">
        <v>34</v>
      </c>
      <c r="S121" s="1" t="s">
        <v>35</v>
      </c>
      <c r="T121" s="1" t="s">
        <v>36</v>
      </c>
      <c r="U121" s="8">
        <v>44166</v>
      </c>
      <c r="V121" s="1" t="s">
        <v>37</v>
      </c>
      <c r="W121" s="1" t="s">
        <v>38</v>
      </c>
      <c r="X121" s="1" t="s">
        <v>39</v>
      </c>
      <c r="Y121" t="str">
        <f t="shared" si="6"/>
        <v>OnTime</v>
      </c>
      <c r="Z121" t="str">
        <f t="shared" si="7"/>
        <v>Utilized</v>
      </c>
    </row>
    <row r="122" spans="1:26" x14ac:dyDescent="0.2">
      <c r="A122" s="15">
        <v>198.18</v>
      </c>
      <c r="B122" s="7">
        <f t="shared" si="4"/>
        <v>198.18</v>
      </c>
      <c r="C122" s="1" t="s">
        <v>20</v>
      </c>
      <c r="D122" s="1" t="s">
        <v>21</v>
      </c>
      <c r="E122" s="5">
        <v>3.96</v>
      </c>
      <c r="F122" s="5">
        <f t="shared" si="5"/>
        <v>3.96</v>
      </c>
      <c r="G122" s="1" t="s">
        <v>23</v>
      </c>
      <c r="H122" s="8">
        <v>44176</v>
      </c>
      <c r="I122" s="1" t="s">
        <v>25</v>
      </c>
      <c r="J122" s="1" t="s">
        <v>26</v>
      </c>
      <c r="K122" s="8">
        <v>44166.732881944445</v>
      </c>
      <c r="L122" s="1" t="s">
        <v>28</v>
      </c>
      <c r="M122" s="8">
        <v>44166</v>
      </c>
      <c r="N122" s="8">
        <v>44180</v>
      </c>
      <c r="O122" s="1" t="s">
        <v>322</v>
      </c>
      <c r="P122" s="1" t="s">
        <v>32</v>
      </c>
      <c r="Q122" s="1" t="s">
        <v>33</v>
      </c>
      <c r="R122" s="1" t="s">
        <v>34</v>
      </c>
      <c r="S122" s="1" t="s">
        <v>35</v>
      </c>
      <c r="T122" s="1" t="s">
        <v>36</v>
      </c>
      <c r="U122" s="8">
        <v>44166</v>
      </c>
      <c r="V122" s="1" t="s">
        <v>37</v>
      </c>
      <c r="W122" s="1" t="s">
        <v>38</v>
      </c>
      <c r="X122" s="1" t="s">
        <v>39</v>
      </c>
      <c r="Y122" t="str">
        <f t="shared" si="6"/>
        <v>OnTime</v>
      </c>
      <c r="Z122" t="str">
        <f t="shared" si="7"/>
        <v>Utilized</v>
      </c>
    </row>
    <row r="123" spans="1:26" x14ac:dyDescent="0.2">
      <c r="A123" s="15">
        <v>198.18</v>
      </c>
      <c r="B123" s="7">
        <f t="shared" si="4"/>
        <v>198.18</v>
      </c>
      <c r="C123" s="1" t="s">
        <v>20</v>
      </c>
      <c r="D123" s="1" t="s">
        <v>21</v>
      </c>
      <c r="E123" s="5">
        <v>3.96</v>
      </c>
      <c r="F123" s="5">
        <f t="shared" si="5"/>
        <v>3.96</v>
      </c>
      <c r="G123" s="1" t="s">
        <v>23</v>
      </c>
      <c r="H123" s="8">
        <v>44176</v>
      </c>
      <c r="I123" s="1" t="s">
        <v>25</v>
      </c>
      <c r="J123" s="1" t="s">
        <v>26</v>
      </c>
      <c r="K123" s="8">
        <v>44166.732800925929</v>
      </c>
      <c r="L123" s="1" t="s">
        <v>28</v>
      </c>
      <c r="M123" s="8">
        <v>44166</v>
      </c>
      <c r="N123" s="8">
        <v>44180</v>
      </c>
      <c r="O123" s="1" t="s">
        <v>324</v>
      </c>
      <c r="P123" s="1" t="s">
        <v>32</v>
      </c>
      <c r="Q123" s="1" t="s">
        <v>33</v>
      </c>
      <c r="R123" s="1" t="s">
        <v>34</v>
      </c>
      <c r="S123" s="1" t="s">
        <v>35</v>
      </c>
      <c r="T123" s="1" t="s">
        <v>49</v>
      </c>
      <c r="U123" s="8">
        <v>44166</v>
      </c>
      <c r="V123" s="1" t="s">
        <v>37</v>
      </c>
      <c r="W123" s="1" t="s">
        <v>38</v>
      </c>
      <c r="X123" s="1" t="s">
        <v>39</v>
      </c>
      <c r="Y123" t="str">
        <f t="shared" si="6"/>
        <v>OnTime</v>
      </c>
      <c r="Z123" t="str">
        <f t="shared" si="7"/>
        <v>Utilized</v>
      </c>
    </row>
    <row r="124" spans="1:26" x14ac:dyDescent="0.2">
      <c r="A124" s="15">
        <v>198.18</v>
      </c>
      <c r="B124" s="7">
        <f t="shared" si="4"/>
        <v>198.18</v>
      </c>
      <c r="C124" s="1" t="s">
        <v>20</v>
      </c>
      <c r="D124" s="1" t="s">
        <v>21</v>
      </c>
      <c r="E124" s="5">
        <v>3.96</v>
      </c>
      <c r="F124" s="5">
        <f t="shared" si="5"/>
        <v>3.96</v>
      </c>
      <c r="G124" s="1" t="s">
        <v>23</v>
      </c>
      <c r="H124" s="8">
        <v>44176</v>
      </c>
      <c r="I124" s="1" t="s">
        <v>25</v>
      </c>
      <c r="J124" s="1" t="s">
        <v>26</v>
      </c>
      <c r="K124" s="8">
        <v>44166.732777777775</v>
      </c>
      <c r="L124" s="1" t="s">
        <v>28</v>
      </c>
      <c r="M124" s="8">
        <v>44166</v>
      </c>
      <c r="N124" s="8">
        <v>44180</v>
      </c>
      <c r="O124" s="1" t="s">
        <v>326</v>
      </c>
      <c r="P124" s="1" t="s">
        <v>32</v>
      </c>
      <c r="Q124" s="1" t="s">
        <v>33</v>
      </c>
      <c r="R124" s="1" t="s">
        <v>34</v>
      </c>
      <c r="S124" s="1" t="s">
        <v>35</v>
      </c>
      <c r="T124" s="1" t="s">
        <v>36</v>
      </c>
      <c r="U124" s="8">
        <v>44166</v>
      </c>
      <c r="V124" s="1" t="s">
        <v>37</v>
      </c>
      <c r="W124" s="1" t="s">
        <v>38</v>
      </c>
      <c r="X124" s="1" t="s">
        <v>39</v>
      </c>
      <c r="Y124" t="str">
        <f t="shared" si="6"/>
        <v>OnTime</v>
      </c>
      <c r="Z124" t="str">
        <f t="shared" si="7"/>
        <v>Utilized</v>
      </c>
    </row>
    <row r="125" spans="1:26" x14ac:dyDescent="0.2">
      <c r="A125" s="15">
        <v>198.18</v>
      </c>
      <c r="B125" s="7">
        <f t="shared" si="4"/>
        <v>198.18</v>
      </c>
      <c r="C125" s="1" t="s">
        <v>20</v>
      </c>
      <c r="D125" s="1" t="s">
        <v>21</v>
      </c>
      <c r="E125" s="5">
        <v>3.96</v>
      </c>
      <c r="F125" s="5">
        <f t="shared" si="5"/>
        <v>3.96</v>
      </c>
      <c r="G125" s="1" t="s">
        <v>23</v>
      </c>
      <c r="H125" s="8">
        <v>44176</v>
      </c>
      <c r="I125" s="1" t="s">
        <v>25</v>
      </c>
      <c r="J125" s="1" t="s">
        <v>26</v>
      </c>
      <c r="K125" s="8">
        <v>44166.732743055552</v>
      </c>
      <c r="L125" s="1" t="s">
        <v>28</v>
      </c>
      <c r="M125" s="8">
        <v>44166</v>
      </c>
      <c r="N125" s="8">
        <v>44180</v>
      </c>
      <c r="O125" s="1" t="s">
        <v>316</v>
      </c>
      <c r="P125" s="1" t="s">
        <v>32</v>
      </c>
      <c r="Q125" s="1" t="s">
        <v>33</v>
      </c>
      <c r="R125" s="1" t="s">
        <v>34</v>
      </c>
      <c r="S125" s="1" t="s">
        <v>35</v>
      </c>
      <c r="T125" s="1" t="s">
        <v>193</v>
      </c>
      <c r="U125" s="8">
        <v>44166</v>
      </c>
      <c r="V125" s="1" t="s">
        <v>37</v>
      </c>
      <c r="W125" s="1" t="s">
        <v>38</v>
      </c>
      <c r="X125" s="1" t="s">
        <v>39</v>
      </c>
      <c r="Y125" t="str">
        <f t="shared" si="6"/>
        <v>OnTime</v>
      </c>
      <c r="Z125" t="str">
        <f t="shared" si="7"/>
        <v>Utilized</v>
      </c>
    </row>
    <row r="126" spans="1:26" x14ac:dyDescent="0.2">
      <c r="A126" s="15">
        <v>198.18</v>
      </c>
      <c r="B126" s="7">
        <f t="shared" si="4"/>
        <v>198.18</v>
      </c>
      <c r="C126" s="1" t="s">
        <v>20</v>
      </c>
      <c r="D126" s="1" t="s">
        <v>21</v>
      </c>
      <c r="E126" s="5">
        <v>3.96</v>
      </c>
      <c r="F126" s="5">
        <f t="shared" si="5"/>
        <v>3.96</v>
      </c>
      <c r="G126" s="1" t="s">
        <v>23</v>
      </c>
      <c r="H126" s="8">
        <v>44176</v>
      </c>
      <c r="I126" s="1" t="s">
        <v>25</v>
      </c>
      <c r="J126" s="1" t="s">
        <v>26</v>
      </c>
      <c r="K126" s="8">
        <v>44166.732719907406</v>
      </c>
      <c r="L126" s="1" t="s">
        <v>28</v>
      </c>
      <c r="M126" s="8">
        <v>44166</v>
      </c>
      <c r="N126" s="8">
        <v>44180</v>
      </c>
      <c r="O126" s="1" t="s">
        <v>329</v>
      </c>
      <c r="P126" s="1" t="s">
        <v>32</v>
      </c>
      <c r="Q126" s="1" t="s">
        <v>33</v>
      </c>
      <c r="R126" s="1" t="s">
        <v>34</v>
      </c>
      <c r="S126" s="1" t="s">
        <v>35</v>
      </c>
      <c r="T126" s="1" t="s">
        <v>36</v>
      </c>
      <c r="U126" s="8">
        <v>44166</v>
      </c>
      <c r="V126" s="1" t="s">
        <v>37</v>
      </c>
      <c r="W126" s="1" t="s">
        <v>38</v>
      </c>
      <c r="X126" s="1" t="s">
        <v>39</v>
      </c>
      <c r="Y126" t="str">
        <f t="shared" si="6"/>
        <v>OnTime</v>
      </c>
      <c r="Z126" t="str">
        <f t="shared" si="7"/>
        <v>Utilized</v>
      </c>
    </row>
    <row r="127" spans="1:26" x14ac:dyDescent="0.2">
      <c r="A127" s="15">
        <v>198.18</v>
      </c>
      <c r="B127" s="7">
        <f t="shared" si="4"/>
        <v>198.18</v>
      </c>
      <c r="C127" s="1" t="s">
        <v>20</v>
      </c>
      <c r="D127" s="1" t="s">
        <v>21</v>
      </c>
      <c r="E127" s="5">
        <v>3.96</v>
      </c>
      <c r="F127" s="5">
        <f t="shared" si="5"/>
        <v>3.96</v>
      </c>
      <c r="G127" s="1" t="s">
        <v>23</v>
      </c>
      <c r="H127" s="8">
        <v>44176</v>
      </c>
      <c r="I127" s="1" t="s">
        <v>25</v>
      </c>
      <c r="J127" s="1" t="s">
        <v>26</v>
      </c>
      <c r="K127" s="8">
        <v>44166.73269675926</v>
      </c>
      <c r="L127" s="1" t="s">
        <v>28</v>
      </c>
      <c r="M127" s="8">
        <v>44166</v>
      </c>
      <c r="N127" s="8">
        <v>44180</v>
      </c>
      <c r="O127" s="1" t="s">
        <v>331</v>
      </c>
      <c r="P127" s="1" t="s">
        <v>32</v>
      </c>
      <c r="Q127" s="1" t="s">
        <v>33</v>
      </c>
      <c r="R127" s="1" t="s">
        <v>34</v>
      </c>
      <c r="S127" s="1" t="s">
        <v>35</v>
      </c>
      <c r="T127" s="1" t="s">
        <v>36</v>
      </c>
      <c r="U127" s="8">
        <v>44166</v>
      </c>
      <c r="V127" s="1" t="s">
        <v>37</v>
      </c>
      <c r="W127" s="1" t="s">
        <v>38</v>
      </c>
      <c r="X127" s="1" t="s">
        <v>39</v>
      </c>
      <c r="Y127" t="str">
        <f t="shared" si="6"/>
        <v>OnTime</v>
      </c>
      <c r="Z127" t="str">
        <f t="shared" si="7"/>
        <v>Utilized</v>
      </c>
    </row>
    <row r="128" spans="1:26" x14ac:dyDescent="0.2">
      <c r="A128" s="15">
        <v>198.18</v>
      </c>
      <c r="B128" s="7">
        <f t="shared" si="4"/>
        <v>198.18</v>
      </c>
      <c r="C128" s="1" t="s">
        <v>20</v>
      </c>
      <c r="D128" s="1" t="s">
        <v>21</v>
      </c>
      <c r="E128" s="5">
        <v>3.96</v>
      </c>
      <c r="F128" s="5">
        <f t="shared" si="5"/>
        <v>3.96</v>
      </c>
      <c r="G128" s="1" t="s">
        <v>23</v>
      </c>
      <c r="H128" s="8">
        <v>44176</v>
      </c>
      <c r="I128" s="1" t="s">
        <v>25</v>
      </c>
      <c r="J128" s="1" t="s">
        <v>26</v>
      </c>
      <c r="K128" s="8">
        <v>44166.732118055559</v>
      </c>
      <c r="L128" s="1" t="s">
        <v>28</v>
      </c>
      <c r="M128" s="8">
        <v>44166</v>
      </c>
      <c r="N128" s="8">
        <v>44180</v>
      </c>
      <c r="O128" s="1" t="s">
        <v>333</v>
      </c>
      <c r="P128" s="1" t="s">
        <v>32</v>
      </c>
      <c r="Q128" s="1" t="s">
        <v>33</v>
      </c>
      <c r="R128" s="1" t="s">
        <v>34</v>
      </c>
      <c r="S128" s="1" t="s">
        <v>35</v>
      </c>
      <c r="T128" s="1" t="s">
        <v>36</v>
      </c>
      <c r="U128" s="8">
        <v>44166</v>
      </c>
      <c r="V128" s="1" t="s">
        <v>37</v>
      </c>
      <c r="W128" s="1" t="s">
        <v>38</v>
      </c>
      <c r="X128" s="1" t="s">
        <v>39</v>
      </c>
      <c r="Y128" t="str">
        <f t="shared" si="6"/>
        <v>OnTime</v>
      </c>
      <c r="Z128" t="str">
        <f t="shared" si="7"/>
        <v>Utilized</v>
      </c>
    </row>
    <row r="129" spans="1:26" x14ac:dyDescent="0.2">
      <c r="A129" s="15">
        <v>198.18</v>
      </c>
      <c r="B129" s="7">
        <f t="shared" si="4"/>
        <v>198.18</v>
      </c>
      <c r="C129" s="1" t="s">
        <v>20</v>
      </c>
      <c r="D129" s="1" t="s">
        <v>21</v>
      </c>
      <c r="E129" s="5">
        <v>3.96</v>
      </c>
      <c r="F129" s="5">
        <f t="shared" si="5"/>
        <v>3.96</v>
      </c>
      <c r="G129" s="1" t="s">
        <v>23</v>
      </c>
      <c r="H129" s="8">
        <v>44176</v>
      </c>
      <c r="I129" s="1" t="s">
        <v>25</v>
      </c>
      <c r="J129" s="1" t="s">
        <v>26</v>
      </c>
      <c r="K129" s="8">
        <v>44166.732071759259</v>
      </c>
      <c r="L129" s="1" t="s">
        <v>136</v>
      </c>
      <c r="M129" s="8">
        <v>44166</v>
      </c>
      <c r="N129" s="8">
        <v>44180</v>
      </c>
      <c r="O129" s="1" t="s">
        <v>335</v>
      </c>
      <c r="P129" s="1" t="s">
        <v>32</v>
      </c>
      <c r="Q129" s="1" t="s">
        <v>33</v>
      </c>
      <c r="R129" s="1" t="s">
        <v>34</v>
      </c>
      <c r="S129" s="1" t="s">
        <v>35</v>
      </c>
      <c r="T129" s="1" t="s">
        <v>36</v>
      </c>
      <c r="U129" s="8">
        <v>44166</v>
      </c>
      <c r="V129" s="1" t="s">
        <v>37</v>
      </c>
      <c r="W129" s="1" t="s">
        <v>38</v>
      </c>
      <c r="X129" s="1" t="s">
        <v>39</v>
      </c>
      <c r="Y129" t="str">
        <f t="shared" si="6"/>
        <v>OnTime</v>
      </c>
      <c r="Z129" t="str">
        <f t="shared" si="7"/>
        <v>Utilized</v>
      </c>
    </row>
    <row r="130" spans="1:26" x14ac:dyDescent="0.2">
      <c r="A130" s="15">
        <v>198.18</v>
      </c>
      <c r="B130" s="7">
        <f t="shared" si="4"/>
        <v>198.18</v>
      </c>
      <c r="C130" s="1" t="s">
        <v>20</v>
      </c>
      <c r="D130" s="1" t="s">
        <v>21</v>
      </c>
      <c r="E130" s="5">
        <v>3.96</v>
      </c>
      <c r="F130" s="5">
        <f t="shared" si="5"/>
        <v>3.96</v>
      </c>
      <c r="G130" s="1" t="s">
        <v>23</v>
      </c>
      <c r="H130" s="8">
        <v>44176</v>
      </c>
      <c r="I130" s="1" t="s">
        <v>25</v>
      </c>
      <c r="J130" s="1" t="s">
        <v>26</v>
      </c>
      <c r="K130" s="8">
        <v>44166.732048611113</v>
      </c>
      <c r="L130" s="1" t="s">
        <v>28</v>
      </c>
      <c r="M130" s="8">
        <v>44166</v>
      </c>
      <c r="N130" s="8">
        <v>44180</v>
      </c>
      <c r="O130" s="1" t="s">
        <v>337</v>
      </c>
      <c r="P130" s="1" t="s">
        <v>32</v>
      </c>
      <c r="Q130" s="1" t="s">
        <v>33</v>
      </c>
      <c r="R130" s="1" t="s">
        <v>34</v>
      </c>
      <c r="S130" s="1" t="s">
        <v>35</v>
      </c>
      <c r="T130" s="1" t="s">
        <v>36</v>
      </c>
      <c r="U130" s="8">
        <v>44166</v>
      </c>
      <c r="V130" s="1" t="s">
        <v>37</v>
      </c>
      <c r="W130" s="1" t="s">
        <v>38</v>
      </c>
      <c r="X130" s="1" t="s">
        <v>39</v>
      </c>
      <c r="Y130" t="str">
        <f t="shared" si="6"/>
        <v>OnTime</v>
      </c>
      <c r="Z130" t="str">
        <f t="shared" si="7"/>
        <v>Utilized</v>
      </c>
    </row>
    <row r="131" spans="1:26" x14ac:dyDescent="0.2">
      <c r="A131" s="15">
        <v>198.18</v>
      </c>
      <c r="B131" s="7">
        <f t="shared" ref="B131:B194" si="8">A131</f>
        <v>198.18</v>
      </c>
      <c r="C131" s="1" t="s">
        <v>20</v>
      </c>
      <c r="D131" s="1" t="s">
        <v>21</v>
      </c>
      <c r="E131" s="5">
        <v>3.96</v>
      </c>
      <c r="F131" s="5">
        <f t="shared" ref="F131:F194" si="9">E131</f>
        <v>3.96</v>
      </c>
      <c r="G131" s="1" t="s">
        <v>23</v>
      </c>
      <c r="H131" s="8">
        <v>44176</v>
      </c>
      <c r="I131" s="1" t="s">
        <v>25</v>
      </c>
      <c r="J131" s="1" t="s">
        <v>26</v>
      </c>
      <c r="K131" s="8">
        <v>44166.732002314813</v>
      </c>
      <c r="L131" s="1" t="s">
        <v>136</v>
      </c>
      <c r="M131" s="8">
        <v>44166</v>
      </c>
      <c r="N131" s="8">
        <v>44180</v>
      </c>
      <c r="O131" s="1" t="s">
        <v>339</v>
      </c>
      <c r="P131" s="1" t="s">
        <v>32</v>
      </c>
      <c r="Q131" s="1" t="s">
        <v>33</v>
      </c>
      <c r="R131" s="1" t="s">
        <v>34</v>
      </c>
      <c r="S131" s="1" t="s">
        <v>35</v>
      </c>
      <c r="T131" s="1" t="s">
        <v>36</v>
      </c>
      <c r="U131" s="8">
        <v>44166</v>
      </c>
      <c r="V131" s="1" t="s">
        <v>37</v>
      </c>
      <c r="W131" s="1" t="s">
        <v>38</v>
      </c>
      <c r="X131" s="1" t="s">
        <v>39</v>
      </c>
      <c r="Y131" t="str">
        <f t="shared" ref="Y131:Y194" si="10">IF(U131&gt;N131,"Late",IF(A131=0,"NoPayment","OnTime"))</f>
        <v>OnTime</v>
      </c>
      <c r="Z131" t="str">
        <f t="shared" ref="Z131:Z194" si="11">IF(U131&lt;H131,"Utilized",IF(ISBLANK(H131),"No Discounts","Lost"))</f>
        <v>Utilized</v>
      </c>
    </row>
    <row r="132" spans="1:26" x14ac:dyDescent="0.2">
      <c r="A132" s="15">
        <v>198.18</v>
      </c>
      <c r="B132" s="7">
        <f t="shared" si="8"/>
        <v>198.18</v>
      </c>
      <c r="C132" s="1" t="s">
        <v>20</v>
      </c>
      <c r="D132" s="1" t="s">
        <v>21</v>
      </c>
      <c r="E132" s="5">
        <v>3.96</v>
      </c>
      <c r="F132" s="5">
        <f t="shared" si="9"/>
        <v>3.96</v>
      </c>
      <c r="G132" s="1" t="s">
        <v>23</v>
      </c>
      <c r="H132" s="8">
        <v>44176</v>
      </c>
      <c r="I132" s="1" t="s">
        <v>25</v>
      </c>
      <c r="J132" s="1" t="s">
        <v>26</v>
      </c>
      <c r="K132" s="8">
        <v>44166.731979166667</v>
      </c>
      <c r="L132" s="1" t="s">
        <v>28</v>
      </c>
      <c r="M132" s="8">
        <v>44166</v>
      </c>
      <c r="N132" s="8">
        <v>44180</v>
      </c>
      <c r="O132" s="1" t="s">
        <v>341</v>
      </c>
      <c r="P132" s="1" t="s">
        <v>32</v>
      </c>
      <c r="Q132" s="1" t="s">
        <v>33</v>
      </c>
      <c r="R132" s="1" t="s">
        <v>34</v>
      </c>
      <c r="S132" s="1" t="s">
        <v>35</v>
      </c>
      <c r="T132" s="1" t="s">
        <v>36</v>
      </c>
      <c r="U132" s="8">
        <v>44166</v>
      </c>
      <c r="V132" s="1" t="s">
        <v>37</v>
      </c>
      <c r="W132" s="1" t="s">
        <v>38</v>
      </c>
      <c r="X132" s="1" t="s">
        <v>39</v>
      </c>
      <c r="Y132" t="str">
        <f t="shared" si="10"/>
        <v>OnTime</v>
      </c>
      <c r="Z132" t="str">
        <f t="shared" si="11"/>
        <v>Utilized</v>
      </c>
    </row>
    <row r="133" spans="1:26" x14ac:dyDescent="0.2">
      <c r="A133" s="15">
        <v>198.18</v>
      </c>
      <c r="B133" s="7">
        <f t="shared" si="8"/>
        <v>198.18</v>
      </c>
      <c r="C133" s="1" t="s">
        <v>20</v>
      </c>
      <c r="D133" s="1" t="s">
        <v>21</v>
      </c>
      <c r="E133" s="5">
        <v>3.96</v>
      </c>
      <c r="F133" s="5">
        <f t="shared" si="9"/>
        <v>3.96</v>
      </c>
      <c r="G133" s="1" t="s">
        <v>23</v>
      </c>
      <c r="H133" s="8">
        <v>44176</v>
      </c>
      <c r="I133" s="1" t="s">
        <v>25</v>
      </c>
      <c r="J133" s="1" t="s">
        <v>26</v>
      </c>
      <c r="K133" s="8">
        <v>44166.731944444444</v>
      </c>
      <c r="L133" s="1" t="s">
        <v>136</v>
      </c>
      <c r="M133" s="8">
        <v>44166</v>
      </c>
      <c r="N133" s="8">
        <v>44180</v>
      </c>
      <c r="O133" s="1" t="s">
        <v>343</v>
      </c>
      <c r="P133" s="1" t="s">
        <v>32</v>
      </c>
      <c r="Q133" s="1" t="s">
        <v>33</v>
      </c>
      <c r="R133" s="1" t="s">
        <v>34</v>
      </c>
      <c r="S133" s="1" t="s">
        <v>35</v>
      </c>
      <c r="T133" s="1" t="s">
        <v>36</v>
      </c>
      <c r="U133" s="8">
        <v>44166</v>
      </c>
      <c r="V133" s="1" t="s">
        <v>37</v>
      </c>
      <c r="W133" s="1" t="s">
        <v>38</v>
      </c>
      <c r="X133" s="1" t="s">
        <v>39</v>
      </c>
      <c r="Y133" t="str">
        <f t="shared" si="10"/>
        <v>OnTime</v>
      </c>
      <c r="Z133" t="str">
        <f t="shared" si="11"/>
        <v>Utilized</v>
      </c>
    </row>
    <row r="134" spans="1:26" x14ac:dyDescent="0.2">
      <c r="A134" s="15">
        <v>198.18</v>
      </c>
      <c r="B134" s="7">
        <f t="shared" si="8"/>
        <v>198.18</v>
      </c>
      <c r="C134" s="1" t="s">
        <v>20</v>
      </c>
      <c r="D134" s="1" t="s">
        <v>21</v>
      </c>
      <c r="E134" s="5">
        <v>3.96</v>
      </c>
      <c r="F134" s="5">
        <f t="shared" si="9"/>
        <v>3.96</v>
      </c>
      <c r="G134" s="1" t="s">
        <v>23</v>
      </c>
      <c r="H134" s="8">
        <v>44176</v>
      </c>
      <c r="I134" s="1" t="s">
        <v>25</v>
      </c>
      <c r="J134" s="1" t="s">
        <v>26</v>
      </c>
      <c r="K134" s="8">
        <v>44166.731921296298</v>
      </c>
      <c r="L134" s="1" t="s">
        <v>28</v>
      </c>
      <c r="M134" s="8">
        <v>44166</v>
      </c>
      <c r="N134" s="8">
        <v>44180</v>
      </c>
      <c r="O134" s="1" t="s">
        <v>345</v>
      </c>
      <c r="P134" s="1" t="s">
        <v>32</v>
      </c>
      <c r="Q134" s="1" t="s">
        <v>33</v>
      </c>
      <c r="R134" s="1" t="s">
        <v>34</v>
      </c>
      <c r="S134" s="1" t="s">
        <v>35</v>
      </c>
      <c r="T134" s="1" t="s">
        <v>36</v>
      </c>
      <c r="U134" s="8">
        <v>44166</v>
      </c>
      <c r="V134" s="1" t="s">
        <v>37</v>
      </c>
      <c r="W134" s="1" t="s">
        <v>38</v>
      </c>
      <c r="X134" s="1" t="s">
        <v>39</v>
      </c>
      <c r="Y134" t="str">
        <f t="shared" si="10"/>
        <v>OnTime</v>
      </c>
      <c r="Z134" t="str">
        <f t="shared" si="11"/>
        <v>Utilized</v>
      </c>
    </row>
    <row r="135" spans="1:26" x14ac:dyDescent="0.2">
      <c r="A135" s="15">
        <v>198.18</v>
      </c>
      <c r="B135" s="7">
        <f t="shared" si="8"/>
        <v>198.18</v>
      </c>
      <c r="C135" s="1" t="s">
        <v>20</v>
      </c>
      <c r="D135" s="1" t="s">
        <v>21</v>
      </c>
      <c r="E135" s="5">
        <v>3.96</v>
      </c>
      <c r="F135" s="5">
        <f t="shared" si="9"/>
        <v>3.96</v>
      </c>
      <c r="G135" s="1" t="s">
        <v>23</v>
      </c>
      <c r="H135" s="8">
        <v>44176</v>
      </c>
      <c r="I135" s="1" t="s">
        <v>25</v>
      </c>
      <c r="J135" s="1" t="s">
        <v>26</v>
      </c>
      <c r="K135" s="8">
        <v>44166.731886574074</v>
      </c>
      <c r="L135" s="1" t="s">
        <v>28</v>
      </c>
      <c r="M135" s="8">
        <v>44166</v>
      </c>
      <c r="N135" s="8">
        <v>44180</v>
      </c>
      <c r="O135" s="1" t="s">
        <v>347</v>
      </c>
      <c r="P135" s="1" t="s">
        <v>32</v>
      </c>
      <c r="Q135" s="1" t="s">
        <v>33</v>
      </c>
      <c r="R135" s="1" t="s">
        <v>34</v>
      </c>
      <c r="S135" s="1" t="s">
        <v>35</v>
      </c>
      <c r="T135" s="1" t="s">
        <v>36</v>
      </c>
      <c r="U135" s="8">
        <v>44166</v>
      </c>
      <c r="V135" s="1" t="s">
        <v>37</v>
      </c>
      <c r="W135" s="1" t="s">
        <v>38</v>
      </c>
      <c r="X135" s="1" t="s">
        <v>39</v>
      </c>
      <c r="Y135" t="str">
        <f t="shared" si="10"/>
        <v>OnTime</v>
      </c>
      <c r="Z135" t="str">
        <f t="shared" si="11"/>
        <v>Utilized</v>
      </c>
    </row>
    <row r="136" spans="1:26" x14ac:dyDescent="0.2">
      <c r="A136" s="15">
        <v>198.18</v>
      </c>
      <c r="B136" s="7">
        <f t="shared" si="8"/>
        <v>198.18</v>
      </c>
      <c r="C136" s="1" t="s">
        <v>20</v>
      </c>
      <c r="D136" s="1" t="s">
        <v>21</v>
      </c>
      <c r="E136" s="5">
        <v>3.96</v>
      </c>
      <c r="F136" s="5">
        <f t="shared" si="9"/>
        <v>3.96</v>
      </c>
      <c r="G136" s="1" t="s">
        <v>23</v>
      </c>
      <c r="H136" s="8">
        <v>44176</v>
      </c>
      <c r="I136" s="1" t="s">
        <v>25</v>
      </c>
      <c r="J136" s="1" t="s">
        <v>26</v>
      </c>
      <c r="K136" s="8">
        <v>44166.727233796293</v>
      </c>
      <c r="L136" s="1" t="s">
        <v>28</v>
      </c>
      <c r="M136" s="8">
        <v>44166</v>
      </c>
      <c r="N136" s="8">
        <v>44180</v>
      </c>
      <c r="O136" s="1" t="s">
        <v>349</v>
      </c>
      <c r="P136" s="1" t="s">
        <v>46</v>
      </c>
      <c r="Q136" s="1" t="s">
        <v>33</v>
      </c>
      <c r="R136" s="1" t="s">
        <v>34</v>
      </c>
      <c r="S136" s="1" t="s">
        <v>35</v>
      </c>
      <c r="T136" s="1" t="s">
        <v>81</v>
      </c>
      <c r="U136" s="8">
        <v>44166</v>
      </c>
      <c r="V136" s="1" t="s">
        <v>37</v>
      </c>
      <c r="W136" s="1" t="s">
        <v>38</v>
      </c>
      <c r="X136" s="1" t="s">
        <v>39</v>
      </c>
      <c r="Y136" t="str">
        <f t="shared" si="10"/>
        <v>OnTime</v>
      </c>
      <c r="Z136" t="str">
        <f t="shared" si="11"/>
        <v>Utilized</v>
      </c>
    </row>
    <row r="137" spans="1:26" x14ac:dyDescent="0.2">
      <c r="A137" s="15">
        <v>198.18</v>
      </c>
      <c r="B137" s="7">
        <f t="shared" si="8"/>
        <v>198.18</v>
      </c>
      <c r="C137" s="1" t="s">
        <v>20</v>
      </c>
      <c r="D137" s="1" t="s">
        <v>21</v>
      </c>
      <c r="E137" s="5">
        <v>3.96</v>
      </c>
      <c r="F137" s="5">
        <f t="shared" si="9"/>
        <v>3.96</v>
      </c>
      <c r="G137" s="1" t="s">
        <v>23</v>
      </c>
      <c r="H137" s="8">
        <v>44176</v>
      </c>
      <c r="I137" s="1" t="s">
        <v>25</v>
      </c>
      <c r="J137" s="1" t="s">
        <v>26</v>
      </c>
      <c r="K137" s="8">
        <v>44166.727210648147</v>
      </c>
      <c r="L137" s="1" t="s">
        <v>28</v>
      </c>
      <c r="M137" s="8">
        <v>44166</v>
      </c>
      <c r="N137" s="8">
        <v>44180</v>
      </c>
      <c r="O137" s="1" t="s">
        <v>351</v>
      </c>
      <c r="P137" s="1" t="s">
        <v>46</v>
      </c>
      <c r="Q137" s="1" t="s">
        <v>33</v>
      </c>
      <c r="R137" s="1" t="s">
        <v>34</v>
      </c>
      <c r="S137" s="1" t="s">
        <v>35</v>
      </c>
      <c r="T137" s="1" t="s">
        <v>81</v>
      </c>
      <c r="U137" s="8">
        <v>44166</v>
      </c>
      <c r="V137" s="1" t="s">
        <v>37</v>
      </c>
      <c r="W137" s="1" t="s">
        <v>38</v>
      </c>
      <c r="X137" s="1" t="s">
        <v>39</v>
      </c>
      <c r="Y137" t="str">
        <f t="shared" si="10"/>
        <v>OnTime</v>
      </c>
      <c r="Z137" t="str">
        <f t="shared" si="11"/>
        <v>Utilized</v>
      </c>
    </row>
    <row r="138" spans="1:26" x14ac:dyDescent="0.2">
      <c r="A138" s="15">
        <v>98.62</v>
      </c>
      <c r="B138" s="7">
        <f t="shared" si="8"/>
        <v>98.62</v>
      </c>
      <c r="C138" s="1" t="s">
        <v>20</v>
      </c>
      <c r="D138" s="1" t="s">
        <v>21</v>
      </c>
      <c r="E138" s="5">
        <v>3.96</v>
      </c>
      <c r="F138" s="5">
        <f t="shared" si="9"/>
        <v>3.96</v>
      </c>
      <c r="G138" s="1" t="s">
        <v>23</v>
      </c>
      <c r="H138" s="8">
        <v>44176</v>
      </c>
      <c r="I138" s="1" t="s">
        <v>25</v>
      </c>
      <c r="J138" s="1" t="s">
        <v>26</v>
      </c>
      <c r="K138" s="8">
        <v>44166.72693287037</v>
      </c>
      <c r="L138" s="1" t="s">
        <v>28</v>
      </c>
      <c r="M138" s="8">
        <v>44166</v>
      </c>
      <c r="N138" s="8">
        <v>44180</v>
      </c>
      <c r="O138" s="1" t="s">
        <v>353</v>
      </c>
      <c r="P138" s="1" t="s">
        <v>46</v>
      </c>
      <c r="Q138" s="1" t="s">
        <v>33</v>
      </c>
      <c r="R138" s="1" t="s">
        <v>34</v>
      </c>
      <c r="S138" s="1" t="s">
        <v>35</v>
      </c>
      <c r="T138" s="1" t="s">
        <v>81</v>
      </c>
      <c r="U138" s="8">
        <v>44166</v>
      </c>
      <c r="V138" s="1" t="s">
        <v>37</v>
      </c>
      <c r="W138" s="1" t="s">
        <v>38</v>
      </c>
      <c r="X138" s="1" t="s">
        <v>39</v>
      </c>
      <c r="Y138" t="str">
        <f t="shared" si="10"/>
        <v>OnTime</v>
      </c>
      <c r="Z138" t="str">
        <f t="shared" si="11"/>
        <v>Utilized</v>
      </c>
    </row>
    <row r="139" spans="1:26" x14ac:dyDescent="0.2">
      <c r="A139" s="15">
        <v>117.25</v>
      </c>
      <c r="B139" s="7">
        <f t="shared" si="8"/>
        <v>117.25</v>
      </c>
      <c r="C139" s="1" t="s">
        <v>20</v>
      </c>
      <c r="D139" s="1" t="s">
        <v>21</v>
      </c>
      <c r="E139" s="5">
        <v>3.96</v>
      </c>
      <c r="F139" s="5">
        <f t="shared" si="9"/>
        <v>3.96</v>
      </c>
      <c r="G139" s="1" t="s">
        <v>23</v>
      </c>
      <c r="H139" s="8">
        <v>44176</v>
      </c>
      <c r="I139" s="1" t="s">
        <v>25</v>
      </c>
      <c r="J139" s="1" t="s">
        <v>26</v>
      </c>
      <c r="K139" s="8">
        <v>44166.726886574077</v>
      </c>
      <c r="L139" s="1" t="s">
        <v>28</v>
      </c>
      <c r="M139" s="8">
        <v>44166</v>
      </c>
      <c r="N139" s="8">
        <v>44180</v>
      </c>
      <c r="O139" s="1" t="s">
        <v>355</v>
      </c>
      <c r="P139" s="1" t="s">
        <v>46</v>
      </c>
      <c r="Q139" s="1" t="s">
        <v>33</v>
      </c>
      <c r="R139" s="1" t="s">
        <v>34</v>
      </c>
      <c r="S139" s="1" t="s">
        <v>35</v>
      </c>
      <c r="T139" s="1" t="s">
        <v>81</v>
      </c>
      <c r="U139" s="8">
        <v>44166</v>
      </c>
      <c r="V139" s="1" t="s">
        <v>37</v>
      </c>
      <c r="W139" s="1" t="s">
        <v>38</v>
      </c>
      <c r="X139" s="1" t="s">
        <v>39</v>
      </c>
      <c r="Y139" t="str">
        <f t="shared" si="10"/>
        <v>OnTime</v>
      </c>
      <c r="Z139" t="str">
        <f t="shared" si="11"/>
        <v>Utilized</v>
      </c>
    </row>
    <row r="140" spans="1:26" x14ac:dyDescent="0.2">
      <c r="A140" s="15">
        <v>124.75</v>
      </c>
      <c r="B140" s="7">
        <f t="shared" si="8"/>
        <v>124.75</v>
      </c>
      <c r="C140" s="1" t="s">
        <v>20</v>
      </c>
      <c r="D140" s="1" t="s">
        <v>21</v>
      </c>
      <c r="E140" s="5">
        <v>3.96</v>
      </c>
      <c r="F140" s="5">
        <f t="shared" si="9"/>
        <v>3.96</v>
      </c>
      <c r="G140" s="1" t="s">
        <v>23</v>
      </c>
      <c r="H140" s="8">
        <v>44176</v>
      </c>
      <c r="I140" s="1" t="s">
        <v>25</v>
      </c>
      <c r="J140" s="1" t="s">
        <v>26</v>
      </c>
      <c r="K140" s="8">
        <v>44166.726851851854</v>
      </c>
      <c r="L140" s="1" t="s">
        <v>28</v>
      </c>
      <c r="M140" s="8">
        <v>44166</v>
      </c>
      <c r="N140" s="8">
        <v>44180</v>
      </c>
      <c r="O140" s="1" t="s">
        <v>357</v>
      </c>
      <c r="P140" s="1" t="s">
        <v>46</v>
      </c>
      <c r="Q140" s="1" t="s">
        <v>33</v>
      </c>
      <c r="R140" s="1" t="s">
        <v>34</v>
      </c>
      <c r="S140" s="1" t="s">
        <v>35</v>
      </c>
      <c r="T140" s="1" t="s">
        <v>81</v>
      </c>
      <c r="U140" s="8">
        <v>44166</v>
      </c>
      <c r="V140" s="1" t="s">
        <v>37</v>
      </c>
      <c r="W140" s="1" t="s">
        <v>38</v>
      </c>
      <c r="X140" s="1" t="s">
        <v>39</v>
      </c>
      <c r="Y140" t="str">
        <f t="shared" si="10"/>
        <v>OnTime</v>
      </c>
      <c r="Z140" t="str">
        <f t="shared" si="11"/>
        <v>Utilized</v>
      </c>
    </row>
    <row r="141" spans="1:26" x14ac:dyDescent="0.2">
      <c r="A141" s="15">
        <v>121.75</v>
      </c>
      <c r="B141" s="7">
        <f t="shared" si="8"/>
        <v>121.75</v>
      </c>
      <c r="C141" s="1" t="s">
        <v>20</v>
      </c>
      <c r="D141" s="1" t="s">
        <v>21</v>
      </c>
      <c r="E141" s="5">
        <v>3.96</v>
      </c>
      <c r="F141" s="5">
        <f t="shared" si="9"/>
        <v>3.96</v>
      </c>
      <c r="G141" s="1" t="s">
        <v>23</v>
      </c>
      <c r="H141" s="8">
        <v>44176</v>
      </c>
      <c r="I141" s="1" t="s">
        <v>25</v>
      </c>
      <c r="J141" s="1" t="s">
        <v>26</v>
      </c>
      <c r="K141" s="8">
        <v>44166.726782407408</v>
      </c>
      <c r="L141" s="1" t="s">
        <v>28</v>
      </c>
      <c r="M141" s="8">
        <v>44166</v>
      </c>
      <c r="N141" s="8">
        <v>44180</v>
      </c>
      <c r="O141" s="1" t="s">
        <v>359</v>
      </c>
      <c r="P141" s="1" t="s">
        <v>46</v>
      </c>
      <c r="Q141" s="1" t="s">
        <v>33</v>
      </c>
      <c r="R141" s="1" t="s">
        <v>34</v>
      </c>
      <c r="S141" s="1" t="s">
        <v>35</v>
      </c>
      <c r="T141" s="1" t="s">
        <v>81</v>
      </c>
      <c r="U141" s="8">
        <v>44166</v>
      </c>
      <c r="V141" s="1" t="s">
        <v>37</v>
      </c>
      <c r="W141" s="1" t="s">
        <v>38</v>
      </c>
      <c r="X141" s="1" t="s">
        <v>39</v>
      </c>
      <c r="Y141" t="str">
        <f t="shared" si="10"/>
        <v>OnTime</v>
      </c>
      <c r="Z141" t="str">
        <f t="shared" si="11"/>
        <v>Utilized</v>
      </c>
    </row>
    <row r="142" spans="1:26" x14ac:dyDescent="0.2">
      <c r="A142" s="15">
        <v>153.41</v>
      </c>
      <c r="B142" s="7">
        <f t="shared" si="8"/>
        <v>153.41</v>
      </c>
      <c r="C142" s="1" t="s">
        <v>20</v>
      </c>
      <c r="D142" s="1" t="s">
        <v>21</v>
      </c>
      <c r="E142" s="5">
        <v>3.96</v>
      </c>
      <c r="F142" s="5">
        <f t="shared" si="9"/>
        <v>3.96</v>
      </c>
      <c r="G142" s="1" t="s">
        <v>23</v>
      </c>
      <c r="H142" s="8">
        <v>44176</v>
      </c>
      <c r="I142" s="1" t="s">
        <v>25</v>
      </c>
      <c r="J142" s="1" t="s">
        <v>26</v>
      </c>
      <c r="K142" s="8">
        <v>44166.725659722222</v>
      </c>
      <c r="L142" s="1" t="s">
        <v>28</v>
      </c>
      <c r="M142" s="8">
        <v>44166</v>
      </c>
      <c r="N142" s="8">
        <v>44180</v>
      </c>
      <c r="O142" s="1" t="s">
        <v>361</v>
      </c>
      <c r="P142" s="1" t="s">
        <v>46</v>
      </c>
      <c r="Q142" s="1" t="s">
        <v>33</v>
      </c>
      <c r="R142" s="1" t="s">
        <v>34</v>
      </c>
      <c r="S142" s="1" t="s">
        <v>35</v>
      </c>
      <c r="T142" s="1" t="s">
        <v>81</v>
      </c>
      <c r="U142" s="8">
        <v>44166</v>
      </c>
      <c r="V142" s="1" t="s">
        <v>37</v>
      </c>
      <c r="W142" s="1" t="s">
        <v>38</v>
      </c>
      <c r="X142" s="1" t="s">
        <v>39</v>
      </c>
      <c r="Y142" t="str">
        <f t="shared" si="10"/>
        <v>OnTime</v>
      </c>
      <c r="Z142" t="str">
        <f t="shared" si="11"/>
        <v>Utilized</v>
      </c>
    </row>
    <row r="143" spans="1:26" x14ac:dyDescent="0.2">
      <c r="A143" s="15">
        <v>98.61</v>
      </c>
      <c r="B143" s="7">
        <f t="shared" si="8"/>
        <v>98.61</v>
      </c>
      <c r="C143" s="1" t="s">
        <v>20</v>
      </c>
      <c r="D143" s="1" t="s">
        <v>21</v>
      </c>
      <c r="E143" s="5">
        <v>3.96</v>
      </c>
      <c r="F143" s="5">
        <f t="shared" si="9"/>
        <v>3.96</v>
      </c>
      <c r="G143" s="1" t="s">
        <v>23</v>
      </c>
      <c r="H143" s="8">
        <v>44176</v>
      </c>
      <c r="I143" s="1" t="s">
        <v>25</v>
      </c>
      <c r="J143" s="1" t="s">
        <v>26</v>
      </c>
      <c r="K143" s="8">
        <v>44166.725127314814</v>
      </c>
      <c r="L143" s="1" t="s">
        <v>28</v>
      </c>
      <c r="M143" s="8">
        <v>44166</v>
      </c>
      <c r="N143" s="8">
        <v>44180</v>
      </c>
      <c r="O143" s="1" t="s">
        <v>363</v>
      </c>
      <c r="P143" s="1" t="s">
        <v>46</v>
      </c>
      <c r="Q143" s="1" t="s">
        <v>33</v>
      </c>
      <c r="R143" s="1" t="s">
        <v>34</v>
      </c>
      <c r="S143" s="1" t="s">
        <v>35</v>
      </c>
      <c r="T143" s="1" t="s">
        <v>81</v>
      </c>
      <c r="U143" s="8">
        <v>44166</v>
      </c>
      <c r="V143" s="1" t="s">
        <v>37</v>
      </c>
      <c r="W143" s="1" t="s">
        <v>38</v>
      </c>
      <c r="X143" s="1" t="s">
        <v>39</v>
      </c>
      <c r="Y143" t="str">
        <f t="shared" si="10"/>
        <v>OnTime</v>
      </c>
      <c r="Z143" t="str">
        <f t="shared" si="11"/>
        <v>Utilized</v>
      </c>
    </row>
    <row r="144" spans="1:26" x14ac:dyDescent="0.2">
      <c r="A144" s="15">
        <v>81</v>
      </c>
      <c r="B144" s="7">
        <f t="shared" si="8"/>
        <v>81</v>
      </c>
      <c r="C144" s="1" t="s">
        <v>20</v>
      </c>
      <c r="D144" s="1" t="s">
        <v>21</v>
      </c>
      <c r="E144" s="5">
        <v>1.62</v>
      </c>
      <c r="F144" s="5">
        <f t="shared" si="9"/>
        <v>1.62</v>
      </c>
      <c r="G144" s="1" t="s">
        <v>23</v>
      </c>
      <c r="H144" s="8">
        <v>44176</v>
      </c>
      <c r="I144" s="1" t="s">
        <v>25</v>
      </c>
      <c r="J144" s="1" t="s">
        <v>26</v>
      </c>
      <c r="K144" s="8">
        <v>44166.724768518521</v>
      </c>
      <c r="L144" s="1" t="s">
        <v>28</v>
      </c>
      <c r="M144" s="8">
        <v>44166</v>
      </c>
      <c r="N144" s="8">
        <v>44180</v>
      </c>
      <c r="O144" s="1" t="s">
        <v>365</v>
      </c>
      <c r="P144" s="1" t="s">
        <v>46</v>
      </c>
      <c r="Q144" s="1" t="s">
        <v>33</v>
      </c>
      <c r="R144" s="1" t="s">
        <v>34</v>
      </c>
      <c r="S144" s="1" t="s">
        <v>35</v>
      </c>
      <c r="T144" s="1" t="s">
        <v>36</v>
      </c>
      <c r="U144" s="8">
        <v>44166</v>
      </c>
      <c r="V144" s="1" t="s">
        <v>37</v>
      </c>
      <c r="W144" s="1" t="s">
        <v>38</v>
      </c>
      <c r="X144" s="1" t="s">
        <v>39</v>
      </c>
      <c r="Y144" t="str">
        <f t="shared" si="10"/>
        <v>OnTime</v>
      </c>
      <c r="Z144" t="str">
        <f t="shared" si="11"/>
        <v>Utilized</v>
      </c>
    </row>
    <row r="145" spans="1:26" x14ac:dyDescent="0.2">
      <c r="A145" s="15">
        <v>365.28</v>
      </c>
      <c r="B145" s="7">
        <f t="shared" si="8"/>
        <v>365.28</v>
      </c>
      <c r="C145" s="1" t="s">
        <v>20</v>
      </c>
      <c r="D145" s="1" t="s">
        <v>21</v>
      </c>
      <c r="E145" s="5">
        <v>7.31</v>
      </c>
      <c r="F145" s="5">
        <f t="shared" si="9"/>
        <v>7.31</v>
      </c>
      <c r="G145" s="1" t="s">
        <v>23</v>
      </c>
      <c r="H145" s="8">
        <v>44176</v>
      </c>
      <c r="I145" s="1" t="s">
        <v>25</v>
      </c>
      <c r="J145" s="1" t="s">
        <v>26</v>
      </c>
      <c r="K145" s="8">
        <v>44166.724722222221</v>
      </c>
      <c r="L145" s="1" t="s">
        <v>28</v>
      </c>
      <c r="M145" s="8">
        <v>44166</v>
      </c>
      <c r="N145" s="8">
        <v>44180</v>
      </c>
      <c r="O145" s="1" t="s">
        <v>367</v>
      </c>
      <c r="P145" s="1" t="s">
        <v>46</v>
      </c>
      <c r="Q145" s="1" t="s">
        <v>33</v>
      </c>
      <c r="R145" s="1" t="s">
        <v>34</v>
      </c>
      <c r="S145" s="1" t="s">
        <v>35</v>
      </c>
      <c r="T145" s="1" t="s">
        <v>36</v>
      </c>
      <c r="U145" s="8">
        <v>44166</v>
      </c>
      <c r="V145" s="1" t="s">
        <v>37</v>
      </c>
      <c r="W145" s="1" t="s">
        <v>38</v>
      </c>
      <c r="X145" s="1" t="s">
        <v>39</v>
      </c>
      <c r="Y145" t="str">
        <f t="shared" si="10"/>
        <v>OnTime</v>
      </c>
      <c r="Z145" t="str">
        <f t="shared" si="11"/>
        <v>Utilized</v>
      </c>
    </row>
    <row r="146" spans="1:26" x14ac:dyDescent="0.2">
      <c r="A146" s="15">
        <v>365.25</v>
      </c>
      <c r="B146" s="7">
        <f t="shared" si="8"/>
        <v>365.25</v>
      </c>
      <c r="C146" s="1" t="s">
        <v>20</v>
      </c>
      <c r="D146" s="1" t="s">
        <v>21</v>
      </c>
      <c r="E146" s="5">
        <v>7.31</v>
      </c>
      <c r="F146" s="5">
        <f t="shared" si="9"/>
        <v>7.31</v>
      </c>
      <c r="G146" s="1" t="s">
        <v>23</v>
      </c>
      <c r="H146" s="8">
        <v>44176</v>
      </c>
      <c r="I146" s="1" t="s">
        <v>25</v>
      </c>
      <c r="J146" s="1" t="s">
        <v>26</v>
      </c>
      <c r="K146" s="8">
        <v>44166.724687499998</v>
      </c>
      <c r="L146" s="1" t="s">
        <v>28</v>
      </c>
      <c r="M146" s="8">
        <v>44166</v>
      </c>
      <c r="N146" s="8">
        <v>44180</v>
      </c>
      <c r="O146" s="1" t="s">
        <v>369</v>
      </c>
      <c r="P146" s="1" t="s">
        <v>46</v>
      </c>
      <c r="Q146" s="1" t="s">
        <v>33</v>
      </c>
      <c r="R146" s="1" t="s">
        <v>34</v>
      </c>
      <c r="S146" s="1" t="s">
        <v>35</v>
      </c>
      <c r="T146" s="1" t="s">
        <v>36</v>
      </c>
      <c r="U146" s="8">
        <v>44166</v>
      </c>
      <c r="V146" s="1" t="s">
        <v>37</v>
      </c>
      <c r="W146" s="1" t="s">
        <v>38</v>
      </c>
      <c r="X146" s="1" t="s">
        <v>39</v>
      </c>
      <c r="Y146" t="str">
        <f t="shared" si="10"/>
        <v>OnTime</v>
      </c>
      <c r="Z146" t="str">
        <f t="shared" si="11"/>
        <v>Utilized</v>
      </c>
    </row>
    <row r="147" spans="1:26" x14ac:dyDescent="0.2">
      <c r="A147" s="15">
        <v>90</v>
      </c>
      <c r="B147" s="7">
        <f t="shared" si="8"/>
        <v>90</v>
      </c>
      <c r="C147" s="1" t="s">
        <v>20</v>
      </c>
      <c r="D147" s="1" t="s">
        <v>21</v>
      </c>
      <c r="E147" s="5">
        <v>3.96</v>
      </c>
      <c r="F147" s="5">
        <f t="shared" si="9"/>
        <v>3.96</v>
      </c>
      <c r="G147" s="1" t="s">
        <v>23</v>
      </c>
      <c r="H147" s="8">
        <v>44176</v>
      </c>
      <c r="I147" s="1" t="s">
        <v>25</v>
      </c>
      <c r="J147" s="1" t="s">
        <v>26</v>
      </c>
      <c r="K147" s="8">
        <v>44166.724652777775</v>
      </c>
      <c r="L147" s="1" t="s">
        <v>28</v>
      </c>
      <c r="M147" s="8">
        <v>44166</v>
      </c>
      <c r="N147" s="8">
        <v>44180</v>
      </c>
      <c r="O147" s="1" t="s">
        <v>371</v>
      </c>
      <c r="P147" s="1" t="s">
        <v>46</v>
      </c>
      <c r="Q147" s="1" t="s">
        <v>33</v>
      </c>
      <c r="R147" s="1" t="s">
        <v>34</v>
      </c>
      <c r="S147" s="1" t="s">
        <v>35</v>
      </c>
      <c r="T147" s="1" t="s">
        <v>81</v>
      </c>
      <c r="U147" s="8">
        <v>44166</v>
      </c>
      <c r="V147" s="1" t="s">
        <v>37</v>
      </c>
      <c r="W147" s="1" t="s">
        <v>38</v>
      </c>
      <c r="X147" s="1" t="s">
        <v>39</v>
      </c>
      <c r="Y147" t="str">
        <f t="shared" si="10"/>
        <v>OnTime</v>
      </c>
      <c r="Z147" t="str">
        <f t="shared" si="11"/>
        <v>Utilized</v>
      </c>
    </row>
    <row r="148" spans="1:26" x14ac:dyDescent="0.2">
      <c r="A148" s="15">
        <v>90</v>
      </c>
      <c r="B148" s="7">
        <f t="shared" si="8"/>
        <v>90</v>
      </c>
      <c r="C148" s="1" t="s">
        <v>20</v>
      </c>
      <c r="D148" s="1" t="s">
        <v>21</v>
      </c>
      <c r="E148" s="5">
        <v>1.8</v>
      </c>
      <c r="F148" s="5">
        <f t="shared" si="9"/>
        <v>1.8</v>
      </c>
      <c r="G148" s="1" t="s">
        <v>23</v>
      </c>
      <c r="H148" s="8">
        <v>44176</v>
      </c>
      <c r="I148" s="1" t="s">
        <v>25</v>
      </c>
      <c r="J148" s="1" t="s">
        <v>26</v>
      </c>
      <c r="K148" s="8">
        <v>44166.724606481483</v>
      </c>
      <c r="L148" s="1" t="s">
        <v>28</v>
      </c>
      <c r="M148" s="8">
        <v>44166</v>
      </c>
      <c r="N148" s="8">
        <v>44180</v>
      </c>
      <c r="O148" s="1" t="s">
        <v>373</v>
      </c>
      <c r="P148" s="1" t="s">
        <v>46</v>
      </c>
      <c r="Q148" s="1" t="s">
        <v>33</v>
      </c>
      <c r="R148" s="1" t="s">
        <v>34</v>
      </c>
      <c r="S148" s="1" t="s">
        <v>35</v>
      </c>
      <c r="T148" s="1" t="s">
        <v>193</v>
      </c>
      <c r="U148" s="8">
        <v>44166</v>
      </c>
      <c r="V148" s="1" t="s">
        <v>37</v>
      </c>
      <c r="W148" s="1" t="s">
        <v>38</v>
      </c>
      <c r="X148" s="1" t="s">
        <v>39</v>
      </c>
      <c r="Y148" t="str">
        <f t="shared" si="10"/>
        <v>OnTime</v>
      </c>
      <c r="Z148" t="str">
        <f t="shared" si="11"/>
        <v>Utilized</v>
      </c>
    </row>
    <row r="149" spans="1:26" x14ac:dyDescent="0.2">
      <c r="A149" s="15">
        <v>365.25</v>
      </c>
      <c r="B149" s="7">
        <f t="shared" si="8"/>
        <v>365.25</v>
      </c>
      <c r="C149" s="1" t="s">
        <v>20</v>
      </c>
      <c r="D149" s="1" t="s">
        <v>21</v>
      </c>
      <c r="E149" s="5">
        <v>7.31</v>
      </c>
      <c r="F149" s="5">
        <f t="shared" si="9"/>
        <v>7.31</v>
      </c>
      <c r="G149" s="1" t="s">
        <v>23</v>
      </c>
      <c r="H149" s="8">
        <v>44176</v>
      </c>
      <c r="I149" s="1" t="s">
        <v>25</v>
      </c>
      <c r="J149" s="1" t="s">
        <v>26</v>
      </c>
      <c r="K149" s="8">
        <v>44166.723692129628</v>
      </c>
      <c r="L149" s="1" t="s">
        <v>28</v>
      </c>
      <c r="M149" s="8">
        <v>44166</v>
      </c>
      <c r="N149" s="8">
        <v>44180</v>
      </c>
      <c r="O149" s="1" t="s">
        <v>375</v>
      </c>
      <c r="P149" s="1" t="s">
        <v>46</v>
      </c>
      <c r="Q149" s="1" t="s">
        <v>33</v>
      </c>
      <c r="R149" s="1" t="s">
        <v>34</v>
      </c>
      <c r="S149" s="1" t="s">
        <v>35</v>
      </c>
      <c r="T149" s="1" t="s">
        <v>81</v>
      </c>
      <c r="U149" s="8">
        <v>44166</v>
      </c>
      <c r="V149" s="1" t="s">
        <v>37</v>
      </c>
      <c r="W149" s="1" t="s">
        <v>38</v>
      </c>
      <c r="X149" s="1" t="s">
        <v>39</v>
      </c>
      <c r="Y149" t="str">
        <f t="shared" si="10"/>
        <v>OnTime</v>
      </c>
      <c r="Z149" t="str">
        <f t="shared" si="11"/>
        <v>Utilized</v>
      </c>
    </row>
    <row r="150" spans="1:26" x14ac:dyDescent="0.2">
      <c r="A150" s="15">
        <v>365.25</v>
      </c>
      <c r="B150" s="7">
        <f t="shared" si="8"/>
        <v>365.25</v>
      </c>
      <c r="C150" s="1" t="s">
        <v>20</v>
      </c>
      <c r="D150" s="1" t="s">
        <v>21</v>
      </c>
      <c r="E150" s="5">
        <v>7.31</v>
      </c>
      <c r="F150" s="5">
        <f t="shared" si="9"/>
        <v>7.31</v>
      </c>
      <c r="G150" s="1" t="s">
        <v>23</v>
      </c>
      <c r="H150" s="8">
        <v>44176</v>
      </c>
      <c r="I150" s="1" t="s">
        <v>25</v>
      </c>
      <c r="J150" s="1" t="s">
        <v>26</v>
      </c>
      <c r="K150" s="8">
        <v>44166.72351851852</v>
      </c>
      <c r="L150" s="1" t="s">
        <v>28</v>
      </c>
      <c r="M150" s="8">
        <v>44166</v>
      </c>
      <c r="N150" s="8">
        <v>44180</v>
      </c>
      <c r="O150" s="1" t="s">
        <v>377</v>
      </c>
      <c r="P150" s="1" t="s">
        <v>46</v>
      </c>
      <c r="Q150" s="1" t="s">
        <v>33</v>
      </c>
      <c r="R150" s="1" t="s">
        <v>34</v>
      </c>
      <c r="S150" s="1" t="s">
        <v>35</v>
      </c>
      <c r="T150" s="1" t="s">
        <v>36</v>
      </c>
      <c r="U150" s="8">
        <v>44166</v>
      </c>
      <c r="V150" s="1" t="s">
        <v>37</v>
      </c>
      <c r="W150" s="1" t="s">
        <v>38</v>
      </c>
      <c r="X150" s="1" t="s">
        <v>39</v>
      </c>
      <c r="Y150" t="str">
        <f t="shared" si="10"/>
        <v>OnTime</v>
      </c>
      <c r="Z150" t="str">
        <f t="shared" si="11"/>
        <v>Utilized</v>
      </c>
    </row>
    <row r="151" spans="1:26" x14ac:dyDescent="0.2">
      <c r="A151" s="15">
        <v>243.5</v>
      </c>
      <c r="B151" s="7">
        <f t="shared" si="8"/>
        <v>243.5</v>
      </c>
      <c r="C151" s="1" t="s">
        <v>20</v>
      </c>
      <c r="D151" s="1" t="s">
        <v>21</v>
      </c>
      <c r="E151" s="5">
        <v>4.87</v>
      </c>
      <c r="F151" s="5">
        <f t="shared" si="9"/>
        <v>4.87</v>
      </c>
      <c r="G151" s="1" t="s">
        <v>23</v>
      </c>
      <c r="H151" s="8">
        <v>44176</v>
      </c>
      <c r="I151" s="1" t="s">
        <v>25</v>
      </c>
      <c r="J151" s="1" t="s">
        <v>26</v>
      </c>
      <c r="K151" s="8">
        <v>44166.722997685189</v>
      </c>
      <c r="L151" s="1" t="s">
        <v>28</v>
      </c>
      <c r="M151" s="8">
        <v>44166</v>
      </c>
      <c r="N151" s="8">
        <v>44180</v>
      </c>
      <c r="O151" s="1" t="s">
        <v>379</v>
      </c>
      <c r="P151" s="1" t="s">
        <v>46</v>
      </c>
      <c r="Q151" s="1" t="s">
        <v>33</v>
      </c>
      <c r="R151" s="1" t="s">
        <v>34</v>
      </c>
      <c r="S151" s="1" t="s">
        <v>35</v>
      </c>
      <c r="T151" s="1" t="s">
        <v>36</v>
      </c>
      <c r="U151" s="8">
        <v>44166</v>
      </c>
      <c r="V151" s="1" t="s">
        <v>37</v>
      </c>
      <c r="W151" s="1" t="s">
        <v>38</v>
      </c>
      <c r="X151" s="1" t="s">
        <v>39</v>
      </c>
      <c r="Y151" t="str">
        <f t="shared" si="10"/>
        <v>OnTime</v>
      </c>
      <c r="Z151" t="str">
        <f t="shared" si="11"/>
        <v>Utilized</v>
      </c>
    </row>
    <row r="152" spans="1:26" x14ac:dyDescent="0.2">
      <c r="A152" s="15">
        <v>107.25</v>
      </c>
      <c r="B152" s="7">
        <f t="shared" si="8"/>
        <v>107.25</v>
      </c>
      <c r="C152" s="1" t="s">
        <v>20</v>
      </c>
      <c r="D152" s="1" t="s">
        <v>21</v>
      </c>
      <c r="E152" s="5">
        <v>3.96</v>
      </c>
      <c r="F152" s="5">
        <f t="shared" si="9"/>
        <v>3.96</v>
      </c>
      <c r="G152" s="1" t="s">
        <v>23</v>
      </c>
      <c r="H152" s="8">
        <v>44176</v>
      </c>
      <c r="I152" s="1" t="s">
        <v>25</v>
      </c>
      <c r="J152" s="1" t="s">
        <v>26</v>
      </c>
      <c r="K152" s="8">
        <v>44166.722893518519</v>
      </c>
      <c r="L152" s="1" t="s">
        <v>28</v>
      </c>
      <c r="M152" s="8">
        <v>44166</v>
      </c>
      <c r="N152" s="8">
        <v>44180</v>
      </c>
      <c r="O152" s="1" t="s">
        <v>381</v>
      </c>
      <c r="P152" s="1" t="s">
        <v>46</v>
      </c>
      <c r="Q152" s="1" t="s">
        <v>33</v>
      </c>
      <c r="R152" s="1" t="s">
        <v>34</v>
      </c>
      <c r="S152" s="1" t="s">
        <v>35</v>
      </c>
      <c r="T152" s="1" t="s">
        <v>36</v>
      </c>
      <c r="U152" s="8">
        <v>44166</v>
      </c>
      <c r="V152" s="1" t="s">
        <v>37</v>
      </c>
      <c r="W152" s="1" t="s">
        <v>38</v>
      </c>
      <c r="X152" s="1" t="s">
        <v>39</v>
      </c>
      <c r="Y152" t="str">
        <f t="shared" si="10"/>
        <v>OnTime</v>
      </c>
      <c r="Z152" t="str">
        <f t="shared" si="11"/>
        <v>Utilized</v>
      </c>
    </row>
    <row r="153" spans="1:26" x14ac:dyDescent="0.2">
      <c r="A153" s="15">
        <v>243.5</v>
      </c>
      <c r="B153" s="7">
        <f t="shared" si="8"/>
        <v>243.5</v>
      </c>
      <c r="C153" s="1" t="s">
        <v>20</v>
      </c>
      <c r="D153" s="1" t="s">
        <v>21</v>
      </c>
      <c r="E153" s="5">
        <v>4.87</v>
      </c>
      <c r="F153" s="5">
        <f t="shared" si="9"/>
        <v>4.87</v>
      </c>
      <c r="G153" s="1" t="s">
        <v>23</v>
      </c>
      <c r="H153" s="8">
        <v>44176</v>
      </c>
      <c r="I153" s="1" t="s">
        <v>25</v>
      </c>
      <c r="J153" s="1" t="s">
        <v>26</v>
      </c>
      <c r="K153" s="8">
        <v>44166.722870370373</v>
      </c>
      <c r="L153" s="1" t="s">
        <v>28</v>
      </c>
      <c r="M153" s="8">
        <v>44166</v>
      </c>
      <c r="N153" s="8">
        <v>44180</v>
      </c>
      <c r="O153" s="1" t="s">
        <v>383</v>
      </c>
      <c r="P153" s="1" t="s">
        <v>46</v>
      </c>
      <c r="Q153" s="1" t="s">
        <v>33</v>
      </c>
      <c r="R153" s="1" t="s">
        <v>34</v>
      </c>
      <c r="S153" s="1" t="s">
        <v>35</v>
      </c>
      <c r="T153" s="1" t="s">
        <v>36</v>
      </c>
      <c r="U153" s="8">
        <v>44166</v>
      </c>
      <c r="V153" s="1" t="s">
        <v>37</v>
      </c>
      <c r="W153" s="1" t="s">
        <v>38</v>
      </c>
      <c r="X153" s="1" t="s">
        <v>39</v>
      </c>
      <c r="Y153" t="str">
        <f t="shared" si="10"/>
        <v>OnTime</v>
      </c>
      <c r="Z153" t="str">
        <f t="shared" si="11"/>
        <v>Utilized</v>
      </c>
    </row>
    <row r="154" spans="1:26" x14ac:dyDescent="0.2">
      <c r="A154" s="15">
        <v>107.25</v>
      </c>
      <c r="B154" s="7">
        <f t="shared" si="8"/>
        <v>107.25</v>
      </c>
      <c r="C154" s="1" t="s">
        <v>20</v>
      </c>
      <c r="D154" s="1" t="s">
        <v>21</v>
      </c>
      <c r="E154" s="5">
        <v>3.96</v>
      </c>
      <c r="F154" s="5">
        <f t="shared" si="9"/>
        <v>3.96</v>
      </c>
      <c r="G154" s="1" t="s">
        <v>23</v>
      </c>
      <c r="H154" s="8">
        <v>44176</v>
      </c>
      <c r="I154" s="1" t="s">
        <v>25</v>
      </c>
      <c r="J154" s="1" t="s">
        <v>26</v>
      </c>
      <c r="K154" s="8">
        <v>44166.72284722222</v>
      </c>
      <c r="L154" s="1" t="s">
        <v>28</v>
      </c>
      <c r="M154" s="8">
        <v>44166</v>
      </c>
      <c r="N154" s="8">
        <v>44180</v>
      </c>
      <c r="O154" s="1" t="s">
        <v>385</v>
      </c>
      <c r="P154" s="1" t="s">
        <v>46</v>
      </c>
      <c r="Q154" s="1" t="s">
        <v>33</v>
      </c>
      <c r="R154" s="1" t="s">
        <v>34</v>
      </c>
      <c r="S154" s="1" t="s">
        <v>35</v>
      </c>
      <c r="T154" s="1" t="s">
        <v>36</v>
      </c>
      <c r="U154" s="8">
        <v>44166</v>
      </c>
      <c r="V154" s="1" t="s">
        <v>37</v>
      </c>
      <c r="W154" s="1" t="s">
        <v>38</v>
      </c>
      <c r="X154" s="1" t="s">
        <v>39</v>
      </c>
      <c r="Y154" t="str">
        <f t="shared" si="10"/>
        <v>OnTime</v>
      </c>
      <c r="Z154" t="str">
        <f t="shared" si="11"/>
        <v>Utilized</v>
      </c>
    </row>
    <row r="155" spans="1:26" x14ac:dyDescent="0.2">
      <c r="A155" s="15">
        <v>53.63</v>
      </c>
      <c r="B155" s="7">
        <f t="shared" si="8"/>
        <v>53.63</v>
      </c>
      <c r="C155" s="1" t="s">
        <v>20</v>
      </c>
      <c r="D155" s="1" t="s">
        <v>21</v>
      </c>
      <c r="E155" s="5">
        <v>3.96</v>
      </c>
      <c r="F155" s="5">
        <f t="shared" si="9"/>
        <v>3.96</v>
      </c>
      <c r="G155" s="1" t="s">
        <v>23</v>
      </c>
      <c r="H155" s="8">
        <v>44176</v>
      </c>
      <c r="I155" s="1" t="s">
        <v>25</v>
      </c>
      <c r="J155" s="1" t="s">
        <v>26</v>
      </c>
      <c r="K155" s="8">
        <v>44166.722812499997</v>
      </c>
      <c r="L155" s="1" t="s">
        <v>28</v>
      </c>
      <c r="M155" s="8">
        <v>44166</v>
      </c>
      <c r="N155" s="8">
        <v>44180</v>
      </c>
      <c r="O155" s="1" t="s">
        <v>387</v>
      </c>
      <c r="P155" s="1" t="s">
        <v>46</v>
      </c>
      <c r="Q155" s="1" t="s">
        <v>33</v>
      </c>
      <c r="R155" s="1" t="s">
        <v>34</v>
      </c>
      <c r="S155" s="1" t="s">
        <v>35</v>
      </c>
      <c r="T155" s="1" t="s">
        <v>36</v>
      </c>
      <c r="U155" s="8">
        <v>44166</v>
      </c>
      <c r="V155" s="1" t="s">
        <v>37</v>
      </c>
      <c r="W155" s="1" t="s">
        <v>38</v>
      </c>
      <c r="X155" s="1" t="s">
        <v>39</v>
      </c>
      <c r="Y155" t="str">
        <f t="shared" si="10"/>
        <v>OnTime</v>
      </c>
      <c r="Z155" t="str">
        <f t="shared" si="11"/>
        <v>Utilized</v>
      </c>
    </row>
    <row r="156" spans="1:26" x14ac:dyDescent="0.2">
      <c r="A156" s="15">
        <v>214.5</v>
      </c>
      <c r="B156" s="7">
        <f t="shared" si="8"/>
        <v>214.5</v>
      </c>
      <c r="C156" s="1" t="s">
        <v>20</v>
      </c>
      <c r="D156" s="1" t="s">
        <v>21</v>
      </c>
      <c r="E156" s="5">
        <v>3.96</v>
      </c>
      <c r="F156" s="5">
        <f t="shared" si="9"/>
        <v>3.96</v>
      </c>
      <c r="G156" s="1" t="s">
        <v>23</v>
      </c>
      <c r="H156" s="8">
        <v>44176</v>
      </c>
      <c r="I156" s="1" t="s">
        <v>25</v>
      </c>
      <c r="J156" s="1" t="s">
        <v>26</v>
      </c>
      <c r="K156" s="8">
        <v>44166.72278935185</v>
      </c>
      <c r="L156" s="1" t="s">
        <v>28</v>
      </c>
      <c r="M156" s="8">
        <v>44166</v>
      </c>
      <c r="N156" s="8">
        <v>44180</v>
      </c>
      <c r="O156" s="1" t="s">
        <v>389</v>
      </c>
      <c r="P156" s="1" t="s">
        <v>46</v>
      </c>
      <c r="Q156" s="1" t="s">
        <v>33</v>
      </c>
      <c r="R156" s="1" t="s">
        <v>34</v>
      </c>
      <c r="S156" s="1" t="s">
        <v>35</v>
      </c>
      <c r="T156" s="1" t="s">
        <v>36</v>
      </c>
      <c r="U156" s="8">
        <v>44166</v>
      </c>
      <c r="V156" s="1" t="s">
        <v>37</v>
      </c>
      <c r="W156" s="1" t="s">
        <v>38</v>
      </c>
      <c r="X156" s="1" t="s">
        <v>39</v>
      </c>
      <c r="Y156" t="str">
        <f t="shared" si="10"/>
        <v>OnTime</v>
      </c>
      <c r="Z156" t="str">
        <f t="shared" si="11"/>
        <v>Utilized</v>
      </c>
    </row>
    <row r="157" spans="1:26" x14ac:dyDescent="0.2">
      <c r="A157" s="15">
        <v>121.75</v>
      </c>
      <c r="B157" s="7">
        <f t="shared" si="8"/>
        <v>121.75</v>
      </c>
      <c r="C157" s="1" t="s">
        <v>20</v>
      </c>
      <c r="D157" s="1" t="s">
        <v>21</v>
      </c>
      <c r="E157" s="5">
        <v>3.96</v>
      </c>
      <c r="F157" s="5">
        <f t="shared" si="9"/>
        <v>3.96</v>
      </c>
      <c r="G157" s="1" t="s">
        <v>23</v>
      </c>
      <c r="H157" s="8">
        <v>44176</v>
      </c>
      <c r="I157" s="1" t="s">
        <v>25</v>
      </c>
      <c r="J157" s="1" t="s">
        <v>26</v>
      </c>
      <c r="K157" s="8">
        <v>44166.722754629627</v>
      </c>
      <c r="L157" s="1" t="s">
        <v>28</v>
      </c>
      <c r="M157" s="8">
        <v>44166</v>
      </c>
      <c r="N157" s="8">
        <v>44180</v>
      </c>
      <c r="O157" s="1" t="s">
        <v>391</v>
      </c>
      <c r="P157" s="1" t="s">
        <v>46</v>
      </c>
      <c r="Q157" s="1" t="s">
        <v>33</v>
      </c>
      <c r="R157" s="1" t="s">
        <v>34</v>
      </c>
      <c r="S157" s="1" t="s">
        <v>35</v>
      </c>
      <c r="T157" s="1" t="s">
        <v>81</v>
      </c>
      <c r="U157" s="8">
        <v>44166</v>
      </c>
      <c r="V157" s="1" t="s">
        <v>37</v>
      </c>
      <c r="W157" s="1" t="s">
        <v>38</v>
      </c>
      <c r="X157" s="1" t="s">
        <v>39</v>
      </c>
      <c r="Y157" t="str">
        <f t="shared" si="10"/>
        <v>OnTime</v>
      </c>
      <c r="Z157" t="str">
        <f t="shared" si="11"/>
        <v>Utilized</v>
      </c>
    </row>
    <row r="158" spans="1:26" x14ac:dyDescent="0.2">
      <c r="A158" s="15">
        <v>198.18</v>
      </c>
      <c r="B158" s="7">
        <f t="shared" si="8"/>
        <v>198.18</v>
      </c>
      <c r="C158" s="1" t="s">
        <v>20</v>
      </c>
      <c r="D158" s="1" t="s">
        <v>21</v>
      </c>
      <c r="E158" s="5">
        <v>3.96</v>
      </c>
      <c r="F158" s="5">
        <f t="shared" si="9"/>
        <v>3.96</v>
      </c>
      <c r="G158" s="1" t="s">
        <v>23</v>
      </c>
      <c r="H158" s="8">
        <v>44176</v>
      </c>
      <c r="I158" s="1" t="s">
        <v>25</v>
      </c>
      <c r="J158" s="1" t="s">
        <v>26</v>
      </c>
      <c r="K158" s="8">
        <v>44166.722708333335</v>
      </c>
      <c r="L158" s="1" t="s">
        <v>28</v>
      </c>
      <c r="M158" s="8">
        <v>44166</v>
      </c>
      <c r="N158" s="8">
        <v>44180</v>
      </c>
      <c r="O158" s="1" t="s">
        <v>393</v>
      </c>
      <c r="P158" s="1" t="s">
        <v>46</v>
      </c>
      <c r="Q158" s="1" t="s">
        <v>33</v>
      </c>
      <c r="R158" s="1" t="s">
        <v>34</v>
      </c>
      <c r="S158" s="1" t="s">
        <v>35</v>
      </c>
      <c r="T158" s="1" t="s">
        <v>81</v>
      </c>
      <c r="U158" s="8">
        <v>44166</v>
      </c>
      <c r="V158" s="1" t="s">
        <v>37</v>
      </c>
      <c r="W158" s="1" t="s">
        <v>38</v>
      </c>
      <c r="X158" s="1" t="s">
        <v>39</v>
      </c>
      <c r="Y158" t="str">
        <f t="shared" si="10"/>
        <v>OnTime</v>
      </c>
      <c r="Z158" t="str">
        <f t="shared" si="11"/>
        <v>Utilized</v>
      </c>
    </row>
    <row r="159" spans="1:26" x14ac:dyDescent="0.2">
      <c r="A159" s="15">
        <v>0</v>
      </c>
      <c r="B159" s="7">
        <f t="shared" si="8"/>
        <v>0</v>
      </c>
      <c r="C159" s="1" t="s">
        <v>20</v>
      </c>
      <c r="E159" s="5">
        <v>0</v>
      </c>
      <c r="F159" s="5">
        <f t="shared" si="9"/>
        <v>0</v>
      </c>
      <c r="I159" s="1" t="s">
        <v>25</v>
      </c>
      <c r="K159" s="8">
        <v>44166.691712962966</v>
      </c>
      <c r="M159" s="8">
        <v>44166</v>
      </c>
      <c r="N159" s="8">
        <v>44166</v>
      </c>
      <c r="P159" s="1" t="s">
        <v>32</v>
      </c>
      <c r="T159" s="1" t="s">
        <v>81</v>
      </c>
      <c r="U159" s="8">
        <v>44166</v>
      </c>
      <c r="X159" s="1" t="s">
        <v>39</v>
      </c>
      <c r="Y159" t="str">
        <f t="shared" si="10"/>
        <v>NoPayment</v>
      </c>
      <c r="Z159" t="str">
        <f t="shared" si="11"/>
        <v>No Discounts</v>
      </c>
    </row>
    <row r="160" spans="1:26" x14ac:dyDescent="0.2">
      <c r="A160" s="15">
        <v>100</v>
      </c>
      <c r="B160" s="7">
        <f t="shared" si="8"/>
        <v>100</v>
      </c>
      <c r="C160" s="1" t="s">
        <v>42</v>
      </c>
      <c r="D160" s="1" t="s">
        <v>21</v>
      </c>
      <c r="E160" s="5">
        <v>2</v>
      </c>
      <c r="F160" s="5">
        <f t="shared" si="9"/>
        <v>2</v>
      </c>
      <c r="G160" s="1" t="s">
        <v>23</v>
      </c>
      <c r="H160" s="8">
        <v>44176</v>
      </c>
      <c r="I160" s="1" t="s">
        <v>25</v>
      </c>
      <c r="J160" s="1" t="s">
        <v>26</v>
      </c>
      <c r="K160" s="8">
        <v>44166.467499999999</v>
      </c>
      <c r="L160" s="1" t="s">
        <v>28</v>
      </c>
      <c r="M160" s="8">
        <v>44166</v>
      </c>
      <c r="N160" s="8">
        <v>44180</v>
      </c>
      <c r="O160" s="1" t="s">
        <v>396</v>
      </c>
      <c r="P160" s="1" t="s">
        <v>46</v>
      </c>
      <c r="Q160" s="1" t="s">
        <v>33</v>
      </c>
      <c r="R160" s="1" t="s">
        <v>34</v>
      </c>
      <c r="S160" s="1" t="s">
        <v>35</v>
      </c>
      <c r="T160" s="1" t="s">
        <v>36</v>
      </c>
      <c r="U160" s="8">
        <v>44166</v>
      </c>
      <c r="V160" s="1" t="s">
        <v>37</v>
      </c>
      <c r="W160" s="1" t="s">
        <v>38</v>
      </c>
      <c r="X160" s="1" t="s">
        <v>39</v>
      </c>
      <c r="Y160" t="str">
        <f t="shared" si="10"/>
        <v>OnTime</v>
      </c>
      <c r="Z160" t="str">
        <f t="shared" si="11"/>
        <v>Utilized</v>
      </c>
    </row>
    <row r="161" spans="1:26" x14ac:dyDescent="0.2">
      <c r="A161" s="15">
        <v>100</v>
      </c>
      <c r="B161" s="7">
        <f t="shared" si="8"/>
        <v>100</v>
      </c>
      <c r="C161" s="1" t="s">
        <v>20</v>
      </c>
      <c r="D161" s="1" t="s">
        <v>21</v>
      </c>
      <c r="E161" s="5">
        <v>2</v>
      </c>
      <c r="F161" s="5">
        <f t="shared" si="9"/>
        <v>2</v>
      </c>
      <c r="G161" s="1" t="s">
        <v>23</v>
      </c>
      <c r="H161" s="8">
        <v>44176</v>
      </c>
      <c r="I161" s="1" t="s">
        <v>25</v>
      </c>
      <c r="J161" s="1" t="s">
        <v>26</v>
      </c>
      <c r="K161" s="8">
        <v>44166.466793981483</v>
      </c>
      <c r="L161" s="1" t="s">
        <v>28</v>
      </c>
      <c r="M161" s="8">
        <v>44166</v>
      </c>
      <c r="N161" s="8">
        <v>44180</v>
      </c>
      <c r="O161" s="1" t="s">
        <v>398</v>
      </c>
      <c r="P161" s="1" t="s">
        <v>46</v>
      </c>
      <c r="Q161" s="1" t="s">
        <v>33</v>
      </c>
      <c r="R161" s="1" t="s">
        <v>34</v>
      </c>
      <c r="S161" s="1" t="s">
        <v>35</v>
      </c>
      <c r="T161" s="1" t="s">
        <v>36</v>
      </c>
      <c r="U161" s="8">
        <v>44166</v>
      </c>
      <c r="V161" s="1" t="s">
        <v>37</v>
      </c>
      <c r="W161" s="1" t="s">
        <v>38</v>
      </c>
      <c r="X161" s="1" t="s">
        <v>39</v>
      </c>
      <c r="Y161" t="str">
        <f t="shared" si="10"/>
        <v>OnTime</v>
      </c>
      <c r="Z161" t="str">
        <f t="shared" si="11"/>
        <v>Utilized</v>
      </c>
    </row>
    <row r="162" spans="1:26" x14ac:dyDescent="0.2">
      <c r="A162" s="15">
        <v>182.63</v>
      </c>
      <c r="B162" s="7">
        <f t="shared" si="8"/>
        <v>182.63</v>
      </c>
      <c r="C162" s="1" t="s">
        <v>20</v>
      </c>
      <c r="D162" s="1" t="s">
        <v>21</v>
      </c>
      <c r="E162" s="5">
        <v>3.96</v>
      </c>
      <c r="F162" s="5">
        <f t="shared" si="9"/>
        <v>3.96</v>
      </c>
      <c r="G162" s="1" t="s">
        <v>23</v>
      </c>
      <c r="H162" s="8">
        <v>44176</v>
      </c>
      <c r="I162" s="1" t="s">
        <v>25</v>
      </c>
      <c r="J162" s="1" t="s">
        <v>26</v>
      </c>
      <c r="K162" s="8">
        <v>44166.464479166665</v>
      </c>
      <c r="L162" s="1" t="s">
        <v>28</v>
      </c>
      <c r="M162" s="8">
        <v>44166</v>
      </c>
      <c r="N162" s="8">
        <v>44180</v>
      </c>
      <c r="O162" s="1" t="s">
        <v>400</v>
      </c>
      <c r="P162" s="1" t="s">
        <v>46</v>
      </c>
      <c r="Q162" s="1" t="s">
        <v>33</v>
      </c>
      <c r="R162" s="1" t="s">
        <v>34</v>
      </c>
      <c r="S162" s="1" t="s">
        <v>35</v>
      </c>
      <c r="T162" s="1" t="s">
        <v>36</v>
      </c>
      <c r="U162" s="8">
        <v>44166</v>
      </c>
      <c r="V162" s="1" t="s">
        <v>37</v>
      </c>
      <c r="W162" s="1" t="s">
        <v>38</v>
      </c>
      <c r="X162" s="1" t="s">
        <v>39</v>
      </c>
      <c r="Y162" t="str">
        <f t="shared" si="10"/>
        <v>OnTime</v>
      </c>
      <c r="Z162" t="str">
        <f t="shared" si="11"/>
        <v>Utilized</v>
      </c>
    </row>
    <row r="163" spans="1:26" x14ac:dyDescent="0.2">
      <c r="A163" s="15">
        <v>100</v>
      </c>
      <c r="B163" s="7">
        <f t="shared" si="8"/>
        <v>100</v>
      </c>
      <c r="C163" s="1" t="s">
        <v>20</v>
      </c>
      <c r="D163" s="1" t="s">
        <v>21</v>
      </c>
      <c r="E163" s="5">
        <v>2</v>
      </c>
      <c r="F163" s="5">
        <f t="shared" si="9"/>
        <v>2</v>
      </c>
      <c r="G163" s="1" t="s">
        <v>23</v>
      </c>
      <c r="H163" s="8">
        <v>44176</v>
      </c>
      <c r="I163" s="1" t="s">
        <v>25</v>
      </c>
      <c r="J163" s="1" t="s">
        <v>26</v>
      </c>
      <c r="K163" s="8">
        <v>44166.464155092595</v>
      </c>
      <c r="L163" s="1" t="s">
        <v>28</v>
      </c>
      <c r="M163" s="8">
        <v>44166</v>
      </c>
      <c r="N163" s="8">
        <v>44180</v>
      </c>
      <c r="O163" s="1" t="s">
        <v>402</v>
      </c>
      <c r="P163" s="1" t="s">
        <v>46</v>
      </c>
      <c r="Q163" s="1" t="s">
        <v>33</v>
      </c>
      <c r="R163" s="1" t="s">
        <v>34</v>
      </c>
      <c r="S163" s="1" t="s">
        <v>35</v>
      </c>
      <c r="T163" s="1" t="s">
        <v>36</v>
      </c>
      <c r="U163" s="8">
        <v>44166</v>
      </c>
      <c r="V163" s="1" t="s">
        <v>37</v>
      </c>
      <c r="W163" s="1" t="s">
        <v>38</v>
      </c>
      <c r="X163" s="1" t="s">
        <v>39</v>
      </c>
      <c r="Y163" t="str">
        <f t="shared" si="10"/>
        <v>OnTime</v>
      </c>
      <c r="Z163" t="str">
        <f t="shared" si="11"/>
        <v>Utilized</v>
      </c>
    </row>
    <row r="164" spans="1:26" x14ac:dyDescent="0.2">
      <c r="A164" s="15">
        <v>123.75</v>
      </c>
      <c r="B164" s="7">
        <f t="shared" si="8"/>
        <v>123.75</v>
      </c>
      <c r="C164" s="1" t="s">
        <v>20</v>
      </c>
      <c r="D164" s="1" t="s">
        <v>21</v>
      </c>
      <c r="E164" s="5">
        <v>3.96</v>
      </c>
      <c r="F164" s="5">
        <f t="shared" si="9"/>
        <v>3.96</v>
      </c>
      <c r="G164" s="1" t="s">
        <v>23</v>
      </c>
      <c r="H164" s="8">
        <v>44176</v>
      </c>
      <c r="I164" s="1" t="s">
        <v>25</v>
      </c>
      <c r="J164" s="1" t="s">
        <v>26</v>
      </c>
      <c r="K164" s="8">
        <v>44166.463958333334</v>
      </c>
      <c r="L164" s="1" t="s">
        <v>28</v>
      </c>
      <c r="M164" s="8">
        <v>44166</v>
      </c>
      <c r="N164" s="8">
        <v>44180</v>
      </c>
      <c r="O164" s="1" t="s">
        <v>404</v>
      </c>
      <c r="P164" s="1" t="s">
        <v>46</v>
      </c>
      <c r="Q164" s="1" t="s">
        <v>33</v>
      </c>
      <c r="R164" s="1" t="s">
        <v>34</v>
      </c>
      <c r="S164" s="1" t="s">
        <v>35</v>
      </c>
      <c r="T164" s="1" t="s">
        <v>81</v>
      </c>
      <c r="U164" s="8">
        <v>44166</v>
      </c>
      <c r="V164" s="1" t="s">
        <v>37</v>
      </c>
      <c r="W164" s="1" t="s">
        <v>38</v>
      </c>
      <c r="X164" s="1" t="s">
        <v>39</v>
      </c>
      <c r="Y164" t="str">
        <f t="shared" si="10"/>
        <v>OnTime</v>
      </c>
      <c r="Z164" t="str">
        <f t="shared" si="11"/>
        <v>Utilized</v>
      </c>
    </row>
    <row r="165" spans="1:26" x14ac:dyDescent="0.2">
      <c r="A165" s="15">
        <v>124.76</v>
      </c>
      <c r="B165" s="7">
        <f t="shared" si="8"/>
        <v>124.76</v>
      </c>
      <c r="C165" s="1" t="s">
        <v>20</v>
      </c>
      <c r="D165" s="1" t="s">
        <v>21</v>
      </c>
      <c r="E165" s="5">
        <v>2.5</v>
      </c>
      <c r="F165" s="5">
        <f t="shared" si="9"/>
        <v>2.5</v>
      </c>
      <c r="G165" s="1" t="s">
        <v>23</v>
      </c>
      <c r="H165" s="8">
        <v>44176</v>
      </c>
      <c r="I165" s="1" t="s">
        <v>25</v>
      </c>
      <c r="J165" s="1" t="s">
        <v>26</v>
      </c>
      <c r="K165" s="8">
        <v>44166.46361111111</v>
      </c>
      <c r="L165" s="1" t="s">
        <v>28</v>
      </c>
      <c r="M165" s="8">
        <v>44166</v>
      </c>
      <c r="N165" s="8">
        <v>44180</v>
      </c>
      <c r="O165" s="1" t="s">
        <v>406</v>
      </c>
      <c r="P165" s="1" t="s">
        <v>46</v>
      </c>
      <c r="Q165" s="1" t="s">
        <v>33</v>
      </c>
      <c r="R165" s="1" t="s">
        <v>34</v>
      </c>
      <c r="S165" s="1" t="s">
        <v>35</v>
      </c>
      <c r="T165" s="1" t="s">
        <v>36</v>
      </c>
      <c r="U165" s="8">
        <v>44166</v>
      </c>
      <c r="V165" s="1" t="s">
        <v>37</v>
      </c>
      <c r="W165" s="1" t="s">
        <v>38</v>
      </c>
      <c r="X165" s="1" t="s">
        <v>39</v>
      </c>
      <c r="Y165" t="str">
        <f t="shared" si="10"/>
        <v>OnTime</v>
      </c>
      <c r="Z165" t="str">
        <f t="shared" si="11"/>
        <v>Utilized</v>
      </c>
    </row>
    <row r="166" spans="1:26" x14ac:dyDescent="0.2">
      <c r="A166" s="15">
        <v>140</v>
      </c>
      <c r="B166" s="7">
        <f t="shared" si="8"/>
        <v>140</v>
      </c>
      <c r="C166" s="1" t="s">
        <v>20</v>
      </c>
      <c r="D166" s="1" t="s">
        <v>21</v>
      </c>
      <c r="E166" s="5">
        <v>3.96</v>
      </c>
      <c r="F166" s="5">
        <f t="shared" si="9"/>
        <v>3.96</v>
      </c>
      <c r="G166" s="1" t="s">
        <v>23</v>
      </c>
      <c r="H166" s="8">
        <v>44176</v>
      </c>
      <c r="I166" s="1" t="s">
        <v>25</v>
      </c>
      <c r="J166" s="1" t="s">
        <v>26</v>
      </c>
      <c r="K166" s="8">
        <v>44166.463437500002</v>
      </c>
      <c r="L166" s="1" t="s">
        <v>28</v>
      </c>
      <c r="M166" s="8">
        <v>44166</v>
      </c>
      <c r="N166" s="8">
        <v>44180</v>
      </c>
      <c r="O166" s="1" t="s">
        <v>408</v>
      </c>
      <c r="P166" s="1" t="s">
        <v>46</v>
      </c>
      <c r="Q166" s="1" t="s">
        <v>33</v>
      </c>
      <c r="R166" s="1" t="s">
        <v>34</v>
      </c>
      <c r="S166" s="1" t="s">
        <v>35</v>
      </c>
      <c r="T166" s="1" t="s">
        <v>81</v>
      </c>
      <c r="U166" s="8">
        <v>44166</v>
      </c>
      <c r="V166" s="1" t="s">
        <v>37</v>
      </c>
      <c r="W166" s="1" t="s">
        <v>38</v>
      </c>
      <c r="X166" s="1" t="s">
        <v>39</v>
      </c>
      <c r="Y166" t="str">
        <f t="shared" si="10"/>
        <v>OnTime</v>
      </c>
      <c r="Z166" t="str">
        <f t="shared" si="11"/>
        <v>Utilized</v>
      </c>
    </row>
    <row r="167" spans="1:26" x14ac:dyDescent="0.2">
      <c r="A167" s="15">
        <v>117.25</v>
      </c>
      <c r="B167" s="7">
        <f t="shared" si="8"/>
        <v>117.25</v>
      </c>
      <c r="C167" s="1" t="s">
        <v>20</v>
      </c>
      <c r="D167" s="1" t="s">
        <v>21</v>
      </c>
      <c r="E167" s="5">
        <v>3.96</v>
      </c>
      <c r="F167" s="5">
        <f t="shared" si="9"/>
        <v>3.96</v>
      </c>
      <c r="G167" s="1" t="s">
        <v>23</v>
      </c>
      <c r="H167" s="8">
        <v>44176</v>
      </c>
      <c r="I167" s="1" t="s">
        <v>25</v>
      </c>
      <c r="J167" s="1" t="s">
        <v>26</v>
      </c>
      <c r="K167" s="8">
        <v>44166.463356481479</v>
      </c>
      <c r="L167" s="1" t="s">
        <v>28</v>
      </c>
      <c r="M167" s="8">
        <v>44166</v>
      </c>
      <c r="N167" s="8">
        <v>44180</v>
      </c>
      <c r="O167" s="1" t="s">
        <v>410</v>
      </c>
      <c r="P167" s="1" t="s">
        <v>46</v>
      </c>
      <c r="Q167" s="1" t="s">
        <v>33</v>
      </c>
      <c r="R167" s="1" t="s">
        <v>34</v>
      </c>
      <c r="S167" s="1" t="s">
        <v>35</v>
      </c>
      <c r="T167" s="1" t="s">
        <v>81</v>
      </c>
      <c r="U167" s="8">
        <v>44166</v>
      </c>
      <c r="V167" s="1" t="s">
        <v>37</v>
      </c>
      <c r="W167" s="1" t="s">
        <v>38</v>
      </c>
      <c r="X167" s="1" t="s">
        <v>39</v>
      </c>
      <c r="Y167" t="str">
        <f t="shared" si="10"/>
        <v>OnTime</v>
      </c>
      <c r="Z167" t="str">
        <f t="shared" si="11"/>
        <v>Utilized</v>
      </c>
    </row>
    <row r="168" spans="1:26" x14ac:dyDescent="0.2">
      <c r="A168" s="15">
        <v>121.75</v>
      </c>
      <c r="B168" s="7">
        <f t="shared" si="8"/>
        <v>121.75</v>
      </c>
      <c r="C168" s="1" t="s">
        <v>20</v>
      </c>
      <c r="D168" s="1" t="s">
        <v>21</v>
      </c>
      <c r="E168" s="5">
        <v>2.44</v>
      </c>
      <c r="F168" s="5">
        <f t="shared" si="9"/>
        <v>2.44</v>
      </c>
      <c r="G168" s="1" t="s">
        <v>23</v>
      </c>
      <c r="H168" s="8">
        <v>44176</v>
      </c>
      <c r="I168" s="1" t="s">
        <v>25</v>
      </c>
      <c r="J168" s="1" t="s">
        <v>26</v>
      </c>
      <c r="K168" s="8">
        <v>44166.463321759256</v>
      </c>
      <c r="L168" s="1" t="s">
        <v>28</v>
      </c>
      <c r="M168" s="8">
        <v>44166</v>
      </c>
      <c r="N168" s="8">
        <v>44180</v>
      </c>
      <c r="O168" s="1" t="s">
        <v>412</v>
      </c>
      <c r="P168" s="1" t="s">
        <v>46</v>
      </c>
      <c r="Q168" s="1" t="s">
        <v>33</v>
      </c>
      <c r="R168" s="1" t="s">
        <v>34</v>
      </c>
      <c r="S168" s="1" t="s">
        <v>35</v>
      </c>
      <c r="T168" s="1" t="s">
        <v>36</v>
      </c>
      <c r="U168" s="8">
        <v>44166</v>
      </c>
      <c r="V168" s="1" t="s">
        <v>37</v>
      </c>
      <c r="W168" s="1" t="s">
        <v>38</v>
      </c>
      <c r="X168" s="1" t="s">
        <v>39</v>
      </c>
      <c r="Y168" t="str">
        <f t="shared" si="10"/>
        <v>OnTime</v>
      </c>
      <c r="Z168" t="str">
        <f t="shared" si="11"/>
        <v>Utilized</v>
      </c>
    </row>
    <row r="169" spans="1:26" x14ac:dyDescent="0.2">
      <c r="A169" s="15">
        <v>124.75</v>
      </c>
      <c r="B169" s="7">
        <f t="shared" si="8"/>
        <v>124.75</v>
      </c>
      <c r="C169" s="1" t="s">
        <v>20</v>
      </c>
      <c r="D169" s="1" t="s">
        <v>21</v>
      </c>
      <c r="E169" s="5">
        <v>3.96</v>
      </c>
      <c r="F169" s="5">
        <f t="shared" si="9"/>
        <v>3.96</v>
      </c>
      <c r="G169" s="1" t="s">
        <v>23</v>
      </c>
      <c r="H169" s="8">
        <v>44176</v>
      </c>
      <c r="I169" s="1" t="s">
        <v>25</v>
      </c>
      <c r="J169" s="1" t="s">
        <v>26</v>
      </c>
      <c r="K169" s="8">
        <v>44166.463275462964</v>
      </c>
      <c r="L169" s="1" t="s">
        <v>28</v>
      </c>
      <c r="M169" s="8">
        <v>44166</v>
      </c>
      <c r="N169" s="8">
        <v>44180</v>
      </c>
      <c r="O169" s="1" t="s">
        <v>414</v>
      </c>
      <c r="P169" s="1" t="s">
        <v>46</v>
      </c>
      <c r="Q169" s="1" t="s">
        <v>33</v>
      </c>
      <c r="R169" s="1" t="s">
        <v>34</v>
      </c>
      <c r="S169" s="1" t="s">
        <v>35</v>
      </c>
      <c r="T169" s="1" t="s">
        <v>81</v>
      </c>
      <c r="U169" s="8">
        <v>44166</v>
      </c>
      <c r="V169" s="1" t="s">
        <v>37</v>
      </c>
      <c r="W169" s="1" t="s">
        <v>38</v>
      </c>
      <c r="X169" s="1" t="s">
        <v>39</v>
      </c>
      <c r="Y169" t="str">
        <f t="shared" si="10"/>
        <v>OnTime</v>
      </c>
      <c r="Z169" t="str">
        <f t="shared" si="11"/>
        <v>Utilized</v>
      </c>
    </row>
    <row r="170" spans="1:26" x14ac:dyDescent="0.2">
      <c r="A170" s="15">
        <v>98.62</v>
      </c>
      <c r="B170" s="7">
        <f t="shared" si="8"/>
        <v>98.62</v>
      </c>
      <c r="C170" s="1" t="s">
        <v>20</v>
      </c>
      <c r="D170" s="1" t="s">
        <v>21</v>
      </c>
      <c r="E170" s="5">
        <v>3.96</v>
      </c>
      <c r="F170" s="5">
        <f t="shared" si="9"/>
        <v>3.96</v>
      </c>
      <c r="G170" s="1" t="s">
        <v>23</v>
      </c>
      <c r="H170" s="8">
        <v>44176</v>
      </c>
      <c r="I170" s="1" t="s">
        <v>25</v>
      </c>
      <c r="J170" s="1" t="s">
        <v>26</v>
      </c>
      <c r="K170" s="8">
        <v>44166.462581018517</v>
      </c>
      <c r="L170" s="1" t="s">
        <v>28</v>
      </c>
      <c r="M170" s="8">
        <v>44166</v>
      </c>
      <c r="N170" s="8">
        <v>44180</v>
      </c>
      <c r="O170" s="1" t="s">
        <v>416</v>
      </c>
      <c r="P170" s="1" t="s">
        <v>46</v>
      </c>
      <c r="Q170" s="1" t="s">
        <v>33</v>
      </c>
      <c r="R170" s="1" t="s">
        <v>34</v>
      </c>
      <c r="S170" s="1" t="s">
        <v>35</v>
      </c>
      <c r="T170" s="1" t="s">
        <v>81</v>
      </c>
      <c r="U170" s="8">
        <v>44166</v>
      </c>
      <c r="V170" s="1" t="s">
        <v>37</v>
      </c>
      <c r="W170" s="1" t="s">
        <v>38</v>
      </c>
      <c r="X170" s="1" t="s">
        <v>39</v>
      </c>
      <c r="Y170" t="str">
        <f t="shared" si="10"/>
        <v>OnTime</v>
      </c>
      <c r="Z170" t="str">
        <f t="shared" si="11"/>
        <v>Utilized</v>
      </c>
    </row>
    <row r="171" spans="1:26" x14ac:dyDescent="0.2">
      <c r="A171" s="15">
        <v>153.41</v>
      </c>
      <c r="B171" s="7">
        <f t="shared" si="8"/>
        <v>153.41</v>
      </c>
      <c r="C171" s="1" t="s">
        <v>20</v>
      </c>
      <c r="D171" s="1" t="s">
        <v>21</v>
      </c>
      <c r="E171" s="5">
        <v>3.07</v>
      </c>
      <c r="F171" s="5">
        <f t="shared" si="9"/>
        <v>3.07</v>
      </c>
      <c r="G171" s="1" t="s">
        <v>23</v>
      </c>
      <c r="H171" s="8">
        <v>44176</v>
      </c>
      <c r="I171" s="1" t="s">
        <v>25</v>
      </c>
      <c r="J171" s="1" t="s">
        <v>26</v>
      </c>
      <c r="K171" s="8">
        <v>44166.462395833332</v>
      </c>
      <c r="L171" s="1" t="s">
        <v>28</v>
      </c>
      <c r="M171" s="8">
        <v>44166</v>
      </c>
      <c r="N171" s="8">
        <v>44180</v>
      </c>
      <c r="O171" s="1" t="s">
        <v>418</v>
      </c>
      <c r="P171" s="1" t="s">
        <v>46</v>
      </c>
      <c r="Q171" s="1" t="s">
        <v>33</v>
      </c>
      <c r="R171" s="1" t="s">
        <v>34</v>
      </c>
      <c r="S171" s="1" t="s">
        <v>35</v>
      </c>
      <c r="T171" s="1" t="s">
        <v>36</v>
      </c>
      <c r="U171" s="8">
        <v>44166</v>
      </c>
      <c r="V171" s="1" t="s">
        <v>37</v>
      </c>
      <c r="W171" s="1" t="s">
        <v>38</v>
      </c>
      <c r="X171" s="1" t="s">
        <v>39</v>
      </c>
      <c r="Y171" t="str">
        <f t="shared" si="10"/>
        <v>OnTime</v>
      </c>
      <c r="Z171" t="str">
        <f t="shared" si="11"/>
        <v>Utilized</v>
      </c>
    </row>
    <row r="172" spans="1:26" x14ac:dyDescent="0.2">
      <c r="A172" s="15">
        <v>98.61</v>
      </c>
      <c r="B172" s="7">
        <f t="shared" si="8"/>
        <v>98.61</v>
      </c>
      <c r="C172" s="1" t="s">
        <v>20</v>
      </c>
      <c r="D172" s="1" t="s">
        <v>21</v>
      </c>
      <c r="E172" s="5">
        <v>1.97</v>
      </c>
      <c r="F172" s="5">
        <f t="shared" si="9"/>
        <v>1.97</v>
      </c>
      <c r="G172" s="1" t="s">
        <v>23</v>
      </c>
      <c r="H172" s="8">
        <v>44176</v>
      </c>
      <c r="I172" s="1" t="s">
        <v>25</v>
      </c>
      <c r="J172" s="1" t="s">
        <v>26</v>
      </c>
      <c r="K172" s="8">
        <v>44166.462048611109</v>
      </c>
      <c r="L172" s="1" t="s">
        <v>28</v>
      </c>
      <c r="M172" s="8">
        <v>44166</v>
      </c>
      <c r="N172" s="8">
        <v>44180</v>
      </c>
      <c r="O172" s="1" t="s">
        <v>420</v>
      </c>
      <c r="P172" s="1" t="s">
        <v>46</v>
      </c>
      <c r="Q172" s="1" t="s">
        <v>33</v>
      </c>
      <c r="R172" s="1" t="s">
        <v>34</v>
      </c>
      <c r="S172" s="1" t="s">
        <v>35</v>
      </c>
      <c r="T172" s="1" t="s">
        <v>36</v>
      </c>
      <c r="U172" s="8">
        <v>44166</v>
      </c>
      <c r="V172" s="1" t="s">
        <v>37</v>
      </c>
      <c r="W172" s="1" t="s">
        <v>38</v>
      </c>
      <c r="X172" s="1" t="s">
        <v>39</v>
      </c>
      <c r="Y172" t="str">
        <f t="shared" si="10"/>
        <v>OnTime</v>
      </c>
      <c r="Z172" t="str">
        <f t="shared" si="11"/>
        <v>Utilized</v>
      </c>
    </row>
    <row r="173" spans="1:26" x14ac:dyDescent="0.2">
      <c r="A173" s="15">
        <v>81</v>
      </c>
      <c r="B173" s="7">
        <f t="shared" si="8"/>
        <v>81</v>
      </c>
      <c r="C173" s="1" t="s">
        <v>20</v>
      </c>
      <c r="D173" s="1" t="s">
        <v>21</v>
      </c>
      <c r="E173" s="5">
        <v>3.96</v>
      </c>
      <c r="F173" s="5">
        <f t="shared" si="9"/>
        <v>3.96</v>
      </c>
      <c r="G173" s="1" t="s">
        <v>23</v>
      </c>
      <c r="H173" s="8">
        <v>44176</v>
      </c>
      <c r="I173" s="1" t="s">
        <v>25</v>
      </c>
      <c r="J173" s="1" t="s">
        <v>26</v>
      </c>
      <c r="K173" s="8">
        <v>44166.461724537039</v>
      </c>
      <c r="L173" s="1" t="s">
        <v>28</v>
      </c>
      <c r="M173" s="8">
        <v>44166</v>
      </c>
      <c r="N173" s="8">
        <v>44180</v>
      </c>
      <c r="O173" s="1" t="s">
        <v>422</v>
      </c>
      <c r="P173" s="1" t="s">
        <v>46</v>
      </c>
      <c r="Q173" s="1" t="s">
        <v>33</v>
      </c>
      <c r="R173" s="1" t="s">
        <v>34</v>
      </c>
      <c r="S173" s="1" t="s">
        <v>35</v>
      </c>
      <c r="T173" s="1" t="s">
        <v>81</v>
      </c>
      <c r="U173" s="8">
        <v>44166</v>
      </c>
      <c r="V173" s="1" t="s">
        <v>37</v>
      </c>
      <c r="W173" s="1" t="s">
        <v>38</v>
      </c>
      <c r="X173" s="1" t="s">
        <v>39</v>
      </c>
      <c r="Y173" t="str">
        <f t="shared" si="10"/>
        <v>OnTime</v>
      </c>
      <c r="Z173" t="str">
        <f t="shared" si="11"/>
        <v>Utilized</v>
      </c>
    </row>
    <row r="174" spans="1:26" x14ac:dyDescent="0.2">
      <c r="A174" s="15">
        <v>90</v>
      </c>
      <c r="B174" s="7">
        <f t="shared" si="8"/>
        <v>90</v>
      </c>
      <c r="C174" s="1" t="s">
        <v>20</v>
      </c>
      <c r="D174" s="1" t="s">
        <v>21</v>
      </c>
      <c r="E174" s="5">
        <v>1.8</v>
      </c>
      <c r="F174" s="5">
        <f t="shared" si="9"/>
        <v>1.8</v>
      </c>
      <c r="G174" s="1" t="s">
        <v>23</v>
      </c>
      <c r="H174" s="8">
        <v>44176</v>
      </c>
      <c r="I174" s="1" t="s">
        <v>25</v>
      </c>
      <c r="J174" s="1" t="s">
        <v>26</v>
      </c>
      <c r="K174" s="8">
        <v>44166.461689814816</v>
      </c>
      <c r="L174" s="1" t="s">
        <v>28</v>
      </c>
      <c r="M174" s="8">
        <v>44166</v>
      </c>
      <c r="N174" s="8">
        <v>44180</v>
      </c>
      <c r="O174" s="1" t="s">
        <v>424</v>
      </c>
      <c r="P174" s="1" t="s">
        <v>46</v>
      </c>
      <c r="Q174" s="1" t="s">
        <v>33</v>
      </c>
      <c r="R174" s="1" t="s">
        <v>34</v>
      </c>
      <c r="S174" s="1" t="s">
        <v>35</v>
      </c>
      <c r="T174" s="1" t="s">
        <v>36</v>
      </c>
      <c r="U174" s="8">
        <v>44166</v>
      </c>
      <c r="V174" s="1" t="s">
        <v>37</v>
      </c>
      <c r="W174" s="1" t="s">
        <v>38</v>
      </c>
      <c r="X174" s="1" t="s">
        <v>39</v>
      </c>
      <c r="Y174" t="str">
        <f t="shared" si="10"/>
        <v>OnTime</v>
      </c>
      <c r="Z174" t="str">
        <f t="shared" si="11"/>
        <v>Utilized</v>
      </c>
    </row>
    <row r="175" spans="1:26" x14ac:dyDescent="0.2">
      <c r="A175" s="15">
        <v>365.28</v>
      </c>
      <c r="B175" s="7">
        <f t="shared" si="8"/>
        <v>365.28</v>
      </c>
      <c r="C175" s="1" t="s">
        <v>20</v>
      </c>
      <c r="D175" s="1" t="s">
        <v>21</v>
      </c>
      <c r="E175" s="5">
        <v>7.31</v>
      </c>
      <c r="F175" s="5">
        <f t="shared" si="9"/>
        <v>7.31</v>
      </c>
      <c r="G175" s="1" t="s">
        <v>23</v>
      </c>
      <c r="H175" s="8">
        <v>44176</v>
      </c>
      <c r="I175" s="1" t="s">
        <v>25</v>
      </c>
      <c r="J175" s="1" t="s">
        <v>26</v>
      </c>
      <c r="K175" s="8">
        <v>44166.461539351854</v>
      </c>
      <c r="L175" s="1" t="s">
        <v>28</v>
      </c>
      <c r="M175" s="8">
        <v>44166</v>
      </c>
      <c r="N175" s="8">
        <v>44180</v>
      </c>
      <c r="O175" s="1" t="s">
        <v>426</v>
      </c>
      <c r="P175" s="1" t="s">
        <v>46</v>
      </c>
      <c r="Q175" s="1" t="s">
        <v>33</v>
      </c>
      <c r="R175" s="1" t="s">
        <v>34</v>
      </c>
      <c r="S175" s="1" t="s">
        <v>35</v>
      </c>
      <c r="T175" s="1" t="s">
        <v>36</v>
      </c>
      <c r="U175" s="8">
        <v>44166</v>
      </c>
      <c r="V175" s="1" t="s">
        <v>37</v>
      </c>
      <c r="W175" s="1" t="s">
        <v>38</v>
      </c>
      <c r="X175" s="1" t="s">
        <v>39</v>
      </c>
      <c r="Y175" t="str">
        <f t="shared" si="10"/>
        <v>OnTime</v>
      </c>
      <c r="Z175" t="str">
        <f t="shared" si="11"/>
        <v>Utilized</v>
      </c>
    </row>
    <row r="176" spans="1:26" x14ac:dyDescent="0.2">
      <c r="A176" s="15">
        <v>90</v>
      </c>
      <c r="B176" s="7">
        <f t="shared" si="8"/>
        <v>90</v>
      </c>
      <c r="C176" s="1" t="s">
        <v>20</v>
      </c>
      <c r="D176" s="1" t="s">
        <v>21</v>
      </c>
      <c r="E176" s="5">
        <v>1.8</v>
      </c>
      <c r="F176" s="5">
        <f t="shared" si="9"/>
        <v>1.8</v>
      </c>
      <c r="G176" s="1" t="s">
        <v>23</v>
      </c>
      <c r="H176" s="8">
        <v>44176</v>
      </c>
      <c r="I176" s="1" t="s">
        <v>25</v>
      </c>
      <c r="J176" s="1" t="s">
        <v>26</v>
      </c>
      <c r="K176" s="8">
        <v>44166.461516203701</v>
      </c>
      <c r="L176" s="1" t="s">
        <v>28</v>
      </c>
      <c r="M176" s="8">
        <v>44166</v>
      </c>
      <c r="N176" s="8">
        <v>44180</v>
      </c>
      <c r="O176" s="1" t="s">
        <v>428</v>
      </c>
      <c r="P176" s="1" t="s">
        <v>46</v>
      </c>
      <c r="Q176" s="1" t="s">
        <v>33</v>
      </c>
      <c r="R176" s="1" t="s">
        <v>34</v>
      </c>
      <c r="S176" s="1" t="s">
        <v>35</v>
      </c>
      <c r="T176" s="1" t="s">
        <v>36</v>
      </c>
      <c r="U176" s="8">
        <v>44166</v>
      </c>
      <c r="V176" s="1" t="s">
        <v>37</v>
      </c>
      <c r="W176" s="1" t="s">
        <v>38</v>
      </c>
      <c r="X176" s="1" t="s">
        <v>39</v>
      </c>
      <c r="Y176" t="str">
        <f t="shared" si="10"/>
        <v>OnTime</v>
      </c>
      <c r="Z176" t="str">
        <f t="shared" si="11"/>
        <v>Utilized</v>
      </c>
    </row>
    <row r="177" spans="1:26" x14ac:dyDescent="0.2">
      <c r="A177" s="15">
        <v>365.25</v>
      </c>
      <c r="B177" s="7">
        <f t="shared" si="8"/>
        <v>365.25</v>
      </c>
      <c r="C177" s="1" t="s">
        <v>20</v>
      </c>
      <c r="D177" s="1" t="s">
        <v>21</v>
      </c>
      <c r="E177" s="5">
        <v>7.31</v>
      </c>
      <c r="F177" s="5">
        <f t="shared" si="9"/>
        <v>7.31</v>
      </c>
      <c r="G177" s="1" t="s">
        <v>23</v>
      </c>
      <c r="H177" s="8">
        <v>44176</v>
      </c>
      <c r="I177" s="1" t="s">
        <v>25</v>
      </c>
      <c r="J177" s="1" t="s">
        <v>26</v>
      </c>
      <c r="K177" s="8">
        <v>44166.461365740739</v>
      </c>
      <c r="L177" s="1" t="s">
        <v>28</v>
      </c>
      <c r="M177" s="8">
        <v>44166</v>
      </c>
      <c r="N177" s="8">
        <v>44180</v>
      </c>
      <c r="O177" s="1" t="s">
        <v>430</v>
      </c>
      <c r="P177" s="1" t="s">
        <v>46</v>
      </c>
      <c r="Q177" s="1" t="s">
        <v>33</v>
      </c>
      <c r="R177" s="1" t="s">
        <v>34</v>
      </c>
      <c r="S177" s="1" t="s">
        <v>35</v>
      </c>
      <c r="T177" s="1" t="s">
        <v>81</v>
      </c>
      <c r="U177" s="8">
        <v>44166</v>
      </c>
      <c r="V177" s="1" t="s">
        <v>37</v>
      </c>
      <c r="W177" s="1" t="s">
        <v>38</v>
      </c>
      <c r="X177" s="1" t="s">
        <v>39</v>
      </c>
      <c r="Y177" t="str">
        <f t="shared" si="10"/>
        <v>OnTime</v>
      </c>
      <c r="Z177" t="str">
        <f t="shared" si="11"/>
        <v>Utilized</v>
      </c>
    </row>
    <row r="178" spans="1:26" x14ac:dyDescent="0.2">
      <c r="A178" s="15">
        <v>365.25</v>
      </c>
      <c r="B178" s="7">
        <f t="shared" si="8"/>
        <v>365.25</v>
      </c>
      <c r="C178" s="1" t="s">
        <v>20</v>
      </c>
      <c r="D178" s="1" t="s">
        <v>21</v>
      </c>
      <c r="E178" s="5">
        <v>7.31</v>
      </c>
      <c r="F178" s="5">
        <f t="shared" si="9"/>
        <v>7.31</v>
      </c>
      <c r="G178" s="1" t="s">
        <v>23</v>
      </c>
      <c r="H178" s="8">
        <v>44176</v>
      </c>
      <c r="I178" s="1" t="s">
        <v>25</v>
      </c>
      <c r="J178" s="1" t="s">
        <v>26</v>
      </c>
      <c r="K178" s="8">
        <v>44166.461342592593</v>
      </c>
      <c r="L178" s="1" t="s">
        <v>28</v>
      </c>
      <c r="M178" s="8">
        <v>44166</v>
      </c>
      <c r="N178" s="8">
        <v>44180</v>
      </c>
      <c r="O178" s="1" t="s">
        <v>432</v>
      </c>
      <c r="P178" s="1" t="s">
        <v>46</v>
      </c>
      <c r="Q178" s="1" t="s">
        <v>33</v>
      </c>
      <c r="R178" s="1" t="s">
        <v>34</v>
      </c>
      <c r="S178" s="1" t="s">
        <v>35</v>
      </c>
      <c r="T178" s="1" t="s">
        <v>36</v>
      </c>
      <c r="U178" s="8">
        <v>44166</v>
      </c>
      <c r="V178" s="1" t="s">
        <v>37</v>
      </c>
      <c r="W178" s="1" t="s">
        <v>38</v>
      </c>
      <c r="X178" s="1" t="s">
        <v>39</v>
      </c>
      <c r="Y178" t="str">
        <f t="shared" si="10"/>
        <v>OnTime</v>
      </c>
      <c r="Z178" t="str">
        <f t="shared" si="11"/>
        <v>Utilized</v>
      </c>
    </row>
    <row r="179" spans="1:26" x14ac:dyDescent="0.2">
      <c r="A179" s="15">
        <v>365.25</v>
      </c>
      <c r="B179" s="7">
        <f t="shared" si="8"/>
        <v>365.25</v>
      </c>
      <c r="C179" s="1" t="s">
        <v>20</v>
      </c>
      <c r="D179" s="1" t="s">
        <v>21</v>
      </c>
      <c r="E179" s="5">
        <v>7.31</v>
      </c>
      <c r="F179" s="5">
        <f t="shared" si="9"/>
        <v>7.31</v>
      </c>
      <c r="G179" s="1" t="s">
        <v>23</v>
      </c>
      <c r="H179" s="8">
        <v>44176</v>
      </c>
      <c r="I179" s="1" t="s">
        <v>25</v>
      </c>
      <c r="J179" s="1" t="s">
        <v>26</v>
      </c>
      <c r="K179" s="8">
        <v>44166.460833333331</v>
      </c>
      <c r="L179" s="1" t="s">
        <v>28</v>
      </c>
      <c r="M179" s="8">
        <v>44166</v>
      </c>
      <c r="N179" s="8">
        <v>44180</v>
      </c>
      <c r="O179" s="1" t="s">
        <v>434</v>
      </c>
      <c r="P179" s="1" t="s">
        <v>46</v>
      </c>
      <c r="Q179" s="1" t="s">
        <v>33</v>
      </c>
      <c r="R179" s="1" t="s">
        <v>34</v>
      </c>
      <c r="S179" s="1" t="s">
        <v>35</v>
      </c>
      <c r="T179" s="1" t="s">
        <v>36</v>
      </c>
      <c r="U179" s="8">
        <v>44166</v>
      </c>
      <c r="V179" s="1" t="s">
        <v>37</v>
      </c>
      <c r="W179" s="1" t="s">
        <v>38</v>
      </c>
      <c r="X179" s="1" t="s">
        <v>39</v>
      </c>
      <c r="Y179" t="str">
        <f t="shared" si="10"/>
        <v>OnTime</v>
      </c>
      <c r="Z179" t="str">
        <f t="shared" si="11"/>
        <v>Utilized</v>
      </c>
    </row>
    <row r="180" spans="1:26" x14ac:dyDescent="0.2">
      <c r="A180" s="15">
        <v>243.5</v>
      </c>
      <c r="B180" s="7">
        <f t="shared" si="8"/>
        <v>243.5</v>
      </c>
      <c r="C180" s="1" t="s">
        <v>20</v>
      </c>
      <c r="D180" s="1" t="s">
        <v>21</v>
      </c>
      <c r="E180" s="5">
        <v>4.87</v>
      </c>
      <c r="F180" s="5">
        <f t="shared" si="9"/>
        <v>4.87</v>
      </c>
      <c r="G180" s="1" t="s">
        <v>23</v>
      </c>
      <c r="H180" s="8">
        <v>44176</v>
      </c>
      <c r="I180" s="1" t="s">
        <v>25</v>
      </c>
      <c r="J180" s="1" t="s">
        <v>26</v>
      </c>
      <c r="K180" s="8">
        <v>44166.460127314815</v>
      </c>
      <c r="L180" s="1" t="s">
        <v>28</v>
      </c>
      <c r="M180" s="8">
        <v>44166</v>
      </c>
      <c r="N180" s="8">
        <v>44180</v>
      </c>
      <c r="O180" s="1" t="s">
        <v>436</v>
      </c>
      <c r="P180" s="1" t="s">
        <v>46</v>
      </c>
      <c r="Q180" s="1" t="s">
        <v>33</v>
      </c>
      <c r="R180" s="1" t="s">
        <v>34</v>
      </c>
      <c r="S180" s="1" t="s">
        <v>35</v>
      </c>
      <c r="T180" s="1" t="s">
        <v>36</v>
      </c>
      <c r="U180" s="8">
        <v>44166</v>
      </c>
      <c r="V180" s="1" t="s">
        <v>37</v>
      </c>
      <c r="W180" s="1" t="s">
        <v>38</v>
      </c>
      <c r="X180" s="1" t="s">
        <v>39</v>
      </c>
      <c r="Y180" t="str">
        <f t="shared" si="10"/>
        <v>OnTime</v>
      </c>
      <c r="Z180" t="str">
        <f t="shared" si="11"/>
        <v>Utilized</v>
      </c>
    </row>
    <row r="181" spans="1:26" x14ac:dyDescent="0.2">
      <c r="A181" s="15">
        <v>214.5</v>
      </c>
      <c r="B181" s="7">
        <f t="shared" si="8"/>
        <v>214.5</v>
      </c>
      <c r="C181" s="1" t="s">
        <v>20</v>
      </c>
      <c r="D181" s="1" t="s">
        <v>21</v>
      </c>
      <c r="E181" s="5">
        <v>3.96</v>
      </c>
      <c r="F181" s="5">
        <f t="shared" si="9"/>
        <v>3.96</v>
      </c>
      <c r="G181" s="1" t="s">
        <v>23</v>
      </c>
      <c r="H181" s="8">
        <v>44176</v>
      </c>
      <c r="I181" s="1" t="s">
        <v>25</v>
      </c>
      <c r="J181" s="1" t="s">
        <v>26</v>
      </c>
      <c r="K181" s="8">
        <v>44166.460034722222</v>
      </c>
      <c r="L181" s="1" t="s">
        <v>28</v>
      </c>
      <c r="M181" s="8">
        <v>44166</v>
      </c>
      <c r="N181" s="8">
        <v>44180</v>
      </c>
      <c r="O181" s="1" t="s">
        <v>438</v>
      </c>
      <c r="P181" s="1" t="s">
        <v>46</v>
      </c>
      <c r="Q181" s="1" t="s">
        <v>33</v>
      </c>
      <c r="R181" s="1" t="s">
        <v>34</v>
      </c>
      <c r="S181" s="1" t="s">
        <v>35</v>
      </c>
      <c r="T181" s="1" t="s">
        <v>36</v>
      </c>
      <c r="U181" s="8">
        <v>44166</v>
      </c>
      <c r="V181" s="1" t="s">
        <v>37</v>
      </c>
      <c r="W181" s="1" t="s">
        <v>38</v>
      </c>
      <c r="X181" s="1" t="s">
        <v>39</v>
      </c>
      <c r="Y181" t="str">
        <f t="shared" si="10"/>
        <v>OnTime</v>
      </c>
      <c r="Z181" t="str">
        <f t="shared" si="11"/>
        <v>Utilized</v>
      </c>
    </row>
    <row r="182" spans="1:26" x14ac:dyDescent="0.2">
      <c r="A182" s="15">
        <v>121.75</v>
      </c>
      <c r="B182" s="7">
        <f t="shared" si="8"/>
        <v>121.75</v>
      </c>
      <c r="C182" s="1" t="s">
        <v>20</v>
      </c>
      <c r="D182" s="1" t="s">
        <v>21</v>
      </c>
      <c r="E182" s="5">
        <v>3.96</v>
      </c>
      <c r="F182" s="5">
        <f t="shared" si="9"/>
        <v>3.96</v>
      </c>
      <c r="G182" s="1" t="s">
        <v>23</v>
      </c>
      <c r="H182" s="8">
        <v>44176</v>
      </c>
      <c r="I182" s="1" t="s">
        <v>25</v>
      </c>
      <c r="J182" s="1" t="s">
        <v>26</v>
      </c>
      <c r="K182" s="8">
        <v>44166.460011574076</v>
      </c>
      <c r="L182" s="1" t="s">
        <v>28</v>
      </c>
      <c r="M182" s="8">
        <v>44166</v>
      </c>
      <c r="N182" s="8">
        <v>44180</v>
      </c>
      <c r="O182" s="1" t="s">
        <v>440</v>
      </c>
      <c r="P182" s="1" t="s">
        <v>46</v>
      </c>
      <c r="Q182" s="1" t="s">
        <v>33</v>
      </c>
      <c r="R182" s="1" t="s">
        <v>34</v>
      </c>
      <c r="S182" s="1" t="s">
        <v>35</v>
      </c>
      <c r="T182" s="1" t="s">
        <v>36</v>
      </c>
      <c r="U182" s="8">
        <v>44166</v>
      </c>
      <c r="V182" s="1" t="s">
        <v>37</v>
      </c>
      <c r="W182" s="1" t="s">
        <v>38</v>
      </c>
      <c r="X182" s="1" t="s">
        <v>39</v>
      </c>
      <c r="Y182" t="str">
        <f t="shared" si="10"/>
        <v>OnTime</v>
      </c>
      <c r="Z182" t="str">
        <f t="shared" si="11"/>
        <v>Utilized</v>
      </c>
    </row>
    <row r="183" spans="1:26" x14ac:dyDescent="0.2">
      <c r="A183" s="15">
        <v>107.25</v>
      </c>
      <c r="B183" s="7">
        <f t="shared" si="8"/>
        <v>107.25</v>
      </c>
      <c r="C183" s="1" t="s">
        <v>20</v>
      </c>
      <c r="D183" s="1" t="s">
        <v>21</v>
      </c>
      <c r="E183" s="5">
        <v>3.96</v>
      </c>
      <c r="F183" s="5">
        <f t="shared" si="9"/>
        <v>3.96</v>
      </c>
      <c r="G183" s="1" t="s">
        <v>23</v>
      </c>
      <c r="H183" s="8">
        <v>44176</v>
      </c>
      <c r="I183" s="1" t="s">
        <v>25</v>
      </c>
      <c r="J183" s="1" t="s">
        <v>26</v>
      </c>
      <c r="K183" s="8">
        <v>44166.459988425922</v>
      </c>
      <c r="L183" s="1" t="s">
        <v>28</v>
      </c>
      <c r="M183" s="8">
        <v>44166</v>
      </c>
      <c r="N183" s="8">
        <v>44180</v>
      </c>
      <c r="O183" s="1" t="s">
        <v>442</v>
      </c>
      <c r="P183" s="1" t="s">
        <v>46</v>
      </c>
      <c r="Q183" s="1" t="s">
        <v>33</v>
      </c>
      <c r="R183" s="1" t="s">
        <v>34</v>
      </c>
      <c r="S183" s="1" t="s">
        <v>35</v>
      </c>
      <c r="T183" s="1" t="s">
        <v>36</v>
      </c>
      <c r="U183" s="8">
        <v>44166</v>
      </c>
      <c r="V183" s="1" t="s">
        <v>37</v>
      </c>
      <c r="W183" s="1" t="s">
        <v>38</v>
      </c>
      <c r="X183" s="1" t="s">
        <v>39</v>
      </c>
      <c r="Y183" t="str">
        <f t="shared" si="10"/>
        <v>OnTime</v>
      </c>
      <c r="Z183" t="str">
        <f t="shared" si="11"/>
        <v>Utilized</v>
      </c>
    </row>
    <row r="184" spans="1:26" x14ac:dyDescent="0.2">
      <c r="A184" s="15">
        <v>243.5</v>
      </c>
      <c r="B184" s="7">
        <f t="shared" si="8"/>
        <v>243.5</v>
      </c>
      <c r="C184" s="1" t="s">
        <v>20</v>
      </c>
      <c r="D184" s="1" t="s">
        <v>21</v>
      </c>
      <c r="E184" s="5">
        <v>3.96</v>
      </c>
      <c r="F184" s="5">
        <f t="shared" si="9"/>
        <v>3.96</v>
      </c>
      <c r="G184" s="1" t="s">
        <v>23</v>
      </c>
      <c r="H184" s="8">
        <v>44176</v>
      </c>
      <c r="I184" s="1" t="s">
        <v>25</v>
      </c>
      <c r="J184" s="1" t="s">
        <v>26</v>
      </c>
      <c r="K184" s="8">
        <v>44166.459953703707</v>
      </c>
      <c r="L184" s="1" t="s">
        <v>28</v>
      </c>
      <c r="M184" s="8">
        <v>44166</v>
      </c>
      <c r="N184" s="8">
        <v>44180</v>
      </c>
      <c r="O184" s="1" t="s">
        <v>444</v>
      </c>
      <c r="P184" s="1" t="s">
        <v>46</v>
      </c>
      <c r="Q184" s="1" t="s">
        <v>33</v>
      </c>
      <c r="R184" s="1" t="s">
        <v>34</v>
      </c>
      <c r="S184" s="1" t="s">
        <v>35</v>
      </c>
      <c r="T184" s="1" t="s">
        <v>81</v>
      </c>
      <c r="U184" s="8">
        <v>44166</v>
      </c>
      <c r="V184" s="1" t="s">
        <v>37</v>
      </c>
      <c r="W184" s="1" t="s">
        <v>38</v>
      </c>
      <c r="X184" s="1" t="s">
        <v>39</v>
      </c>
      <c r="Y184" t="str">
        <f t="shared" si="10"/>
        <v>OnTime</v>
      </c>
      <c r="Z184" t="str">
        <f t="shared" si="11"/>
        <v>Utilized</v>
      </c>
    </row>
    <row r="185" spans="1:26" x14ac:dyDescent="0.2">
      <c r="A185" s="15">
        <v>53.63</v>
      </c>
      <c r="B185" s="7">
        <f t="shared" si="8"/>
        <v>53.63</v>
      </c>
      <c r="C185" s="1" t="s">
        <v>20</v>
      </c>
      <c r="D185" s="1" t="s">
        <v>21</v>
      </c>
      <c r="E185" s="5">
        <v>3.96</v>
      </c>
      <c r="F185" s="5">
        <f t="shared" si="9"/>
        <v>3.96</v>
      </c>
      <c r="G185" s="1" t="s">
        <v>23</v>
      </c>
      <c r="H185" s="8">
        <v>44176</v>
      </c>
      <c r="I185" s="1" t="s">
        <v>25</v>
      </c>
      <c r="J185" s="1" t="s">
        <v>26</v>
      </c>
      <c r="K185" s="8">
        <v>44166.459930555553</v>
      </c>
      <c r="L185" s="1" t="s">
        <v>28</v>
      </c>
      <c r="M185" s="8">
        <v>44166</v>
      </c>
      <c r="N185" s="8">
        <v>44180</v>
      </c>
      <c r="O185" s="1" t="s">
        <v>446</v>
      </c>
      <c r="P185" s="1" t="s">
        <v>46</v>
      </c>
      <c r="Q185" s="1" t="s">
        <v>33</v>
      </c>
      <c r="R185" s="1" t="s">
        <v>34</v>
      </c>
      <c r="S185" s="1" t="s">
        <v>35</v>
      </c>
      <c r="T185" s="1" t="s">
        <v>36</v>
      </c>
      <c r="U185" s="8">
        <v>44166</v>
      </c>
      <c r="V185" s="1" t="s">
        <v>37</v>
      </c>
      <c r="W185" s="1" t="s">
        <v>38</v>
      </c>
      <c r="X185" s="1" t="s">
        <v>39</v>
      </c>
      <c r="Y185" t="str">
        <f t="shared" si="10"/>
        <v>OnTime</v>
      </c>
      <c r="Z185" t="str">
        <f t="shared" si="11"/>
        <v>Utilized</v>
      </c>
    </row>
    <row r="186" spans="1:26" x14ac:dyDescent="0.2">
      <c r="A186" s="15">
        <v>121.75</v>
      </c>
      <c r="B186" s="7">
        <f t="shared" si="8"/>
        <v>121.75</v>
      </c>
      <c r="C186" s="1" t="s">
        <v>20</v>
      </c>
      <c r="D186" s="1" t="s">
        <v>21</v>
      </c>
      <c r="E186" s="5">
        <v>3.96</v>
      </c>
      <c r="F186" s="5">
        <f t="shared" si="9"/>
        <v>3.96</v>
      </c>
      <c r="G186" s="1" t="s">
        <v>23</v>
      </c>
      <c r="H186" s="8">
        <v>44176</v>
      </c>
      <c r="I186" s="1" t="s">
        <v>25</v>
      </c>
      <c r="J186" s="1" t="s">
        <v>26</v>
      </c>
      <c r="K186" s="8">
        <v>44166.459907407407</v>
      </c>
      <c r="L186" s="1" t="s">
        <v>28</v>
      </c>
      <c r="M186" s="8">
        <v>44166</v>
      </c>
      <c r="N186" s="8">
        <v>44180</v>
      </c>
      <c r="O186" s="1" t="s">
        <v>448</v>
      </c>
      <c r="P186" s="1" t="s">
        <v>46</v>
      </c>
      <c r="Q186" s="1" t="s">
        <v>33</v>
      </c>
      <c r="R186" s="1" t="s">
        <v>34</v>
      </c>
      <c r="S186" s="1" t="s">
        <v>35</v>
      </c>
      <c r="T186" s="1" t="s">
        <v>81</v>
      </c>
      <c r="U186" s="8">
        <v>44166</v>
      </c>
      <c r="V186" s="1" t="s">
        <v>37</v>
      </c>
      <c r="W186" s="1" t="s">
        <v>38</v>
      </c>
      <c r="X186" s="1" t="s">
        <v>39</v>
      </c>
      <c r="Y186" t="str">
        <f t="shared" si="10"/>
        <v>OnTime</v>
      </c>
      <c r="Z186" t="str">
        <f t="shared" si="11"/>
        <v>Utilized</v>
      </c>
    </row>
    <row r="187" spans="1:26" x14ac:dyDescent="0.2">
      <c r="A187" s="15">
        <v>107.25</v>
      </c>
      <c r="B187" s="7">
        <f t="shared" si="8"/>
        <v>107.25</v>
      </c>
      <c r="C187" s="1" t="s">
        <v>20</v>
      </c>
      <c r="D187" s="1" t="s">
        <v>21</v>
      </c>
      <c r="E187" s="5">
        <v>3.96</v>
      </c>
      <c r="F187" s="5">
        <f t="shared" si="9"/>
        <v>3.96</v>
      </c>
      <c r="G187" s="1" t="s">
        <v>23</v>
      </c>
      <c r="H187" s="8">
        <v>44176</v>
      </c>
      <c r="I187" s="1" t="s">
        <v>25</v>
      </c>
      <c r="J187" s="1" t="s">
        <v>26</v>
      </c>
      <c r="K187" s="8">
        <v>44166.459872685184</v>
      </c>
      <c r="L187" s="1" t="s">
        <v>28</v>
      </c>
      <c r="M187" s="8">
        <v>44166</v>
      </c>
      <c r="N187" s="8">
        <v>44180</v>
      </c>
      <c r="O187" s="1" t="s">
        <v>450</v>
      </c>
      <c r="P187" s="1" t="s">
        <v>46</v>
      </c>
      <c r="Q187" s="1" t="s">
        <v>33</v>
      </c>
      <c r="R187" s="1" t="s">
        <v>34</v>
      </c>
      <c r="S187" s="1" t="s">
        <v>35</v>
      </c>
      <c r="T187" s="1" t="s">
        <v>36</v>
      </c>
      <c r="U187" s="8">
        <v>44166</v>
      </c>
      <c r="V187" s="1" t="s">
        <v>37</v>
      </c>
      <c r="W187" s="1" t="s">
        <v>38</v>
      </c>
      <c r="X187" s="1" t="s">
        <v>39</v>
      </c>
      <c r="Y187" t="str">
        <f t="shared" si="10"/>
        <v>OnTime</v>
      </c>
      <c r="Z187" t="str">
        <f t="shared" si="11"/>
        <v>Utilized</v>
      </c>
    </row>
    <row r="188" spans="1:26" x14ac:dyDescent="0.2">
      <c r="A188" s="15">
        <v>121.75</v>
      </c>
      <c r="B188" s="7">
        <f t="shared" si="8"/>
        <v>121.75</v>
      </c>
      <c r="C188" s="1" t="s">
        <v>20</v>
      </c>
      <c r="D188" s="1" t="s">
        <v>21</v>
      </c>
      <c r="E188" s="5">
        <v>2.44</v>
      </c>
      <c r="F188" s="5">
        <f t="shared" si="9"/>
        <v>2.44</v>
      </c>
      <c r="G188" s="1" t="s">
        <v>23</v>
      </c>
      <c r="H188" s="8">
        <v>44176</v>
      </c>
      <c r="I188" s="1" t="s">
        <v>25</v>
      </c>
      <c r="J188" s="1" t="s">
        <v>26</v>
      </c>
      <c r="K188" s="8">
        <v>44166.405613425923</v>
      </c>
      <c r="L188" s="1" t="s">
        <v>28</v>
      </c>
      <c r="M188" s="8">
        <v>44166</v>
      </c>
      <c r="N188" s="8">
        <v>44180</v>
      </c>
      <c r="O188" s="1" t="s">
        <v>452</v>
      </c>
      <c r="P188" s="1" t="s">
        <v>46</v>
      </c>
      <c r="Q188" s="1" t="s">
        <v>33</v>
      </c>
      <c r="R188" s="1" t="s">
        <v>34</v>
      </c>
      <c r="S188" s="1" t="s">
        <v>35</v>
      </c>
      <c r="T188" s="1" t="s">
        <v>36</v>
      </c>
      <c r="U188" s="8">
        <v>44166</v>
      </c>
      <c r="V188" s="1" t="s">
        <v>37</v>
      </c>
      <c r="W188" s="1" t="s">
        <v>38</v>
      </c>
      <c r="X188" s="1" t="s">
        <v>39</v>
      </c>
      <c r="Y188" t="str">
        <f t="shared" si="10"/>
        <v>OnTime</v>
      </c>
      <c r="Z188" t="str">
        <f t="shared" si="11"/>
        <v>Utilized</v>
      </c>
    </row>
    <row r="189" spans="1:26" x14ac:dyDescent="0.2">
      <c r="A189" s="15">
        <v>121.75</v>
      </c>
      <c r="B189" s="7">
        <f t="shared" si="8"/>
        <v>121.75</v>
      </c>
      <c r="C189" s="1" t="s">
        <v>20</v>
      </c>
      <c r="D189" s="1" t="s">
        <v>21</v>
      </c>
      <c r="E189" s="5">
        <v>2.44</v>
      </c>
      <c r="F189" s="5">
        <f t="shared" si="9"/>
        <v>2.44</v>
      </c>
      <c r="G189" s="1" t="s">
        <v>23</v>
      </c>
      <c r="H189" s="8">
        <v>44176</v>
      </c>
      <c r="I189" s="1" t="s">
        <v>25</v>
      </c>
      <c r="J189" s="1" t="s">
        <v>26</v>
      </c>
      <c r="K189" s="8">
        <v>44166.387013888889</v>
      </c>
      <c r="L189" s="1" t="s">
        <v>28</v>
      </c>
      <c r="M189" s="8">
        <v>44166</v>
      </c>
      <c r="N189" s="8">
        <v>44180</v>
      </c>
      <c r="O189" s="1" t="s">
        <v>454</v>
      </c>
      <c r="P189" s="1" t="s">
        <v>46</v>
      </c>
      <c r="Q189" s="1" t="s">
        <v>33</v>
      </c>
      <c r="R189" s="1" t="s">
        <v>34</v>
      </c>
      <c r="S189" s="1" t="s">
        <v>35</v>
      </c>
      <c r="T189" s="1" t="s">
        <v>36</v>
      </c>
      <c r="U189" s="8">
        <v>44166</v>
      </c>
      <c r="V189" s="1" t="s">
        <v>37</v>
      </c>
      <c r="W189" s="1" t="s">
        <v>38</v>
      </c>
      <c r="X189" s="1" t="s">
        <v>39</v>
      </c>
      <c r="Y189" t="str">
        <f t="shared" si="10"/>
        <v>OnTime</v>
      </c>
      <c r="Z189" t="str">
        <f t="shared" si="11"/>
        <v>Utilized</v>
      </c>
    </row>
    <row r="190" spans="1:26" x14ac:dyDescent="0.2">
      <c r="A190" s="15">
        <v>121.75</v>
      </c>
      <c r="B190" s="7">
        <f t="shared" si="8"/>
        <v>121.75</v>
      </c>
      <c r="C190" s="1" t="s">
        <v>20</v>
      </c>
      <c r="D190" s="1" t="s">
        <v>21</v>
      </c>
      <c r="E190" s="5">
        <v>2.44</v>
      </c>
      <c r="F190" s="5">
        <f t="shared" si="9"/>
        <v>2.44</v>
      </c>
      <c r="G190" s="1" t="s">
        <v>23</v>
      </c>
      <c r="H190" s="8">
        <v>44176</v>
      </c>
      <c r="I190" s="1" t="s">
        <v>25</v>
      </c>
      <c r="J190" s="1" t="s">
        <v>26</v>
      </c>
      <c r="K190" s="8">
        <v>44166.382164351853</v>
      </c>
      <c r="L190" s="1" t="s">
        <v>28</v>
      </c>
      <c r="M190" s="8">
        <v>44166</v>
      </c>
      <c r="N190" s="8">
        <v>44180</v>
      </c>
      <c r="O190" s="1" t="s">
        <v>456</v>
      </c>
      <c r="P190" s="1" t="s">
        <v>46</v>
      </c>
      <c r="Q190" s="1" t="s">
        <v>33</v>
      </c>
      <c r="R190" s="1" t="s">
        <v>34</v>
      </c>
      <c r="S190" s="1" t="s">
        <v>35</v>
      </c>
      <c r="T190" s="1" t="s">
        <v>36</v>
      </c>
      <c r="U190" s="8">
        <v>44166</v>
      </c>
      <c r="V190" s="1" t="s">
        <v>37</v>
      </c>
      <c r="W190" s="1" t="s">
        <v>38</v>
      </c>
      <c r="X190" s="1" t="s">
        <v>39</v>
      </c>
      <c r="Y190" t="str">
        <f t="shared" si="10"/>
        <v>OnTime</v>
      </c>
      <c r="Z190" t="str">
        <f t="shared" si="11"/>
        <v>Utilized</v>
      </c>
    </row>
    <row r="191" spans="1:26" x14ac:dyDescent="0.2">
      <c r="A191" s="15">
        <v>90</v>
      </c>
      <c r="B191" s="7">
        <f t="shared" si="8"/>
        <v>90</v>
      </c>
      <c r="C191" s="1" t="s">
        <v>20</v>
      </c>
      <c r="D191" s="1" t="s">
        <v>21</v>
      </c>
      <c r="E191" s="5">
        <v>1.8</v>
      </c>
      <c r="F191" s="5">
        <f t="shared" si="9"/>
        <v>1.8</v>
      </c>
      <c r="G191" s="1" t="s">
        <v>23</v>
      </c>
      <c r="H191" s="8">
        <v>44176</v>
      </c>
      <c r="I191" s="1" t="s">
        <v>25</v>
      </c>
      <c r="J191" s="1" t="s">
        <v>26</v>
      </c>
      <c r="K191" s="8">
        <v>44166.339942129627</v>
      </c>
      <c r="L191" s="1" t="s">
        <v>28</v>
      </c>
      <c r="M191" s="8">
        <v>44166</v>
      </c>
      <c r="N191" s="8">
        <v>44180</v>
      </c>
      <c r="O191" s="1" t="s">
        <v>458</v>
      </c>
      <c r="P191" s="1" t="s">
        <v>46</v>
      </c>
      <c r="Q191" s="1" t="s">
        <v>33</v>
      </c>
      <c r="R191" s="1" t="s">
        <v>34</v>
      </c>
      <c r="S191" s="1" t="s">
        <v>35</v>
      </c>
      <c r="T191" s="1" t="s">
        <v>36</v>
      </c>
      <c r="U191" s="8">
        <v>44166</v>
      </c>
      <c r="V191" s="1" t="s">
        <v>37</v>
      </c>
      <c r="W191" s="1" t="s">
        <v>38</v>
      </c>
      <c r="X191" s="1" t="s">
        <v>39</v>
      </c>
      <c r="Y191" t="str">
        <f t="shared" si="10"/>
        <v>OnTime</v>
      </c>
      <c r="Z191" t="str">
        <f t="shared" si="11"/>
        <v>Utilized</v>
      </c>
    </row>
    <row r="192" spans="1:26" x14ac:dyDescent="0.2">
      <c r="A192" s="15">
        <v>90</v>
      </c>
      <c r="B192" s="7">
        <f t="shared" si="8"/>
        <v>90</v>
      </c>
      <c r="C192" s="1" t="s">
        <v>20</v>
      </c>
      <c r="D192" s="1" t="s">
        <v>21</v>
      </c>
      <c r="E192" s="5">
        <v>1.8</v>
      </c>
      <c r="F192" s="5">
        <f t="shared" si="9"/>
        <v>1.8</v>
      </c>
      <c r="G192" s="1" t="s">
        <v>23</v>
      </c>
      <c r="H192" s="8">
        <v>44176</v>
      </c>
      <c r="I192" s="1" t="s">
        <v>25</v>
      </c>
      <c r="J192" s="1" t="s">
        <v>26</v>
      </c>
      <c r="K192" s="8">
        <v>44166.338194444441</v>
      </c>
      <c r="L192" s="1" t="s">
        <v>28</v>
      </c>
      <c r="M192" s="8">
        <v>44166</v>
      </c>
      <c r="N192" s="8">
        <v>44180</v>
      </c>
      <c r="O192" s="1" t="s">
        <v>460</v>
      </c>
      <c r="P192" s="1" t="s">
        <v>46</v>
      </c>
      <c r="Q192" s="1" t="s">
        <v>33</v>
      </c>
      <c r="R192" s="1" t="s">
        <v>34</v>
      </c>
      <c r="S192" s="1" t="s">
        <v>35</v>
      </c>
      <c r="T192" s="1" t="s">
        <v>36</v>
      </c>
      <c r="U192" s="8">
        <v>44166</v>
      </c>
      <c r="V192" s="1" t="s">
        <v>37</v>
      </c>
      <c r="W192" s="1" t="s">
        <v>38</v>
      </c>
      <c r="X192" s="1" t="s">
        <v>39</v>
      </c>
      <c r="Y192" t="str">
        <f t="shared" si="10"/>
        <v>OnTime</v>
      </c>
      <c r="Z192" t="str">
        <f t="shared" si="11"/>
        <v>Utilized</v>
      </c>
    </row>
    <row r="193" spans="1:26" x14ac:dyDescent="0.2">
      <c r="A193" s="15">
        <v>100</v>
      </c>
      <c r="B193" s="7">
        <f t="shared" si="8"/>
        <v>100</v>
      </c>
      <c r="C193" s="1" t="s">
        <v>42</v>
      </c>
      <c r="D193" s="1" t="s">
        <v>21</v>
      </c>
      <c r="E193" s="5">
        <v>2</v>
      </c>
      <c r="F193" s="5">
        <f t="shared" si="9"/>
        <v>2</v>
      </c>
      <c r="G193" s="1" t="s">
        <v>23</v>
      </c>
      <c r="H193" s="8">
        <v>44176</v>
      </c>
      <c r="I193" s="1" t="s">
        <v>25</v>
      </c>
      <c r="J193" s="1" t="s">
        <v>26</v>
      </c>
      <c r="K193" s="8">
        <v>44166.285057870373</v>
      </c>
      <c r="L193" s="1" t="s">
        <v>28</v>
      </c>
      <c r="M193" s="8">
        <v>44166</v>
      </c>
      <c r="N193" s="8">
        <v>44180</v>
      </c>
      <c r="O193" s="1" t="s">
        <v>462</v>
      </c>
      <c r="P193" s="1" t="s">
        <v>46</v>
      </c>
      <c r="Q193" s="1" t="s">
        <v>33</v>
      </c>
      <c r="R193" s="1" t="s">
        <v>34</v>
      </c>
      <c r="S193" s="1" t="s">
        <v>35</v>
      </c>
      <c r="T193" s="1" t="s">
        <v>36</v>
      </c>
      <c r="U193" s="8">
        <v>44166</v>
      </c>
      <c r="V193" s="1" t="s">
        <v>37</v>
      </c>
      <c r="W193" s="1" t="s">
        <v>38</v>
      </c>
      <c r="X193" s="1" t="s">
        <v>39</v>
      </c>
      <c r="Y193" t="str">
        <f t="shared" si="10"/>
        <v>OnTime</v>
      </c>
      <c r="Z193" t="str">
        <f t="shared" si="11"/>
        <v>Utilized</v>
      </c>
    </row>
    <row r="194" spans="1:26" x14ac:dyDescent="0.2">
      <c r="A194" s="15">
        <v>100</v>
      </c>
      <c r="B194" s="7">
        <f t="shared" si="8"/>
        <v>100</v>
      </c>
      <c r="C194" s="1" t="s">
        <v>20</v>
      </c>
      <c r="D194" s="1" t="s">
        <v>21</v>
      </c>
      <c r="E194" s="5">
        <v>2</v>
      </c>
      <c r="F194" s="5">
        <f t="shared" si="9"/>
        <v>2</v>
      </c>
      <c r="G194" s="1" t="s">
        <v>23</v>
      </c>
      <c r="H194" s="8">
        <v>44176</v>
      </c>
      <c r="I194" s="1" t="s">
        <v>25</v>
      </c>
      <c r="J194" s="1" t="s">
        <v>26</v>
      </c>
      <c r="K194" s="8">
        <v>44166.284537037034</v>
      </c>
      <c r="L194" s="1" t="s">
        <v>28</v>
      </c>
      <c r="M194" s="8">
        <v>44166</v>
      </c>
      <c r="N194" s="8">
        <v>44180</v>
      </c>
      <c r="O194" s="1" t="s">
        <v>464</v>
      </c>
      <c r="P194" s="1" t="s">
        <v>46</v>
      </c>
      <c r="Q194" s="1" t="s">
        <v>33</v>
      </c>
      <c r="R194" s="1" t="s">
        <v>34</v>
      </c>
      <c r="S194" s="1" t="s">
        <v>35</v>
      </c>
      <c r="T194" s="1" t="s">
        <v>36</v>
      </c>
      <c r="U194" s="8">
        <v>44166</v>
      </c>
      <c r="V194" s="1" t="s">
        <v>37</v>
      </c>
      <c r="W194" s="1" t="s">
        <v>38</v>
      </c>
      <c r="X194" s="1" t="s">
        <v>39</v>
      </c>
      <c r="Y194" t="str">
        <f t="shared" si="10"/>
        <v>OnTime</v>
      </c>
      <c r="Z194" t="str">
        <f t="shared" si="11"/>
        <v>Utilized</v>
      </c>
    </row>
    <row r="195" spans="1:26" x14ac:dyDescent="0.2">
      <c r="A195" s="15">
        <v>182.63</v>
      </c>
      <c r="B195" s="7">
        <f t="shared" ref="B195:B258" si="12">A195</f>
        <v>182.63</v>
      </c>
      <c r="C195" s="1" t="s">
        <v>20</v>
      </c>
      <c r="D195" s="1" t="s">
        <v>21</v>
      </c>
      <c r="E195" s="5">
        <v>3.96</v>
      </c>
      <c r="F195" s="5">
        <f t="shared" ref="F195:F258" si="13">E195</f>
        <v>3.96</v>
      </c>
      <c r="G195" s="1" t="s">
        <v>23</v>
      </c>
      <c r="H195" s="8">
        <v>44176</v>
      </c>
      <c r="I195" s="1" t="s">
        <v>25</v>
      </c>
      <c r="J195" s="1" t="s">
        <v>26</v>
      </c>
      <c r="K195" s="8">
        <v>44166.284016203703</v>
      </c>
      <c r="L195" s="1" t="s">
        <v>28</v>
      </c>
      <c r="M195" s="8">
        <v>44166</v>
      </c>
      <c r="N195" s="8">
        <v>44180</v>
      </c>
      <c r="O195" s="1" t="s">
        <v>466</v>
      </c>
      <c r="P195" s="1" t="s">
        <v>46</v>
      </c>
      <c r="Q195" s="1" t="s">
        <v>33</v>
      </c>
      <c r="R195" s="1" t="s">
        <v>34</v>
      </c>
      <c r="S195" s="1" t="s">
        <v>35</v>
      </c>
      <c r="T195" s="1" t="s">
        <v>36</v>
      </c>
      <c r="U195" s="8">
        <v>44166</v>
      </c>
      <c r="V195" s="1" t="s">
        <v>37</v>
      </c>
      <c r="W195" s="1" t="s">
        <v>38</v>
      </c>
      <c r="X195" s="1" t="s">
        <v>39</v>
      </c>
      <c r="Y195" t="str">
        <f t="shared" ref="Y195:Y258" si="14">IF(U195&gt;N195,"Late",IF(A195=0,"NoPayment","OnTime"))</f>
        <v>OnTime</v>
      </c>
      <c r="Z195" t="str">
        <f t="shared" ref="Z195:Z258" si="15">IF(U195&lt;H195,"Utilized",IF(ISBLANK(H195),"No Discounts","Lost"))</f>
        <v>Utilized</v>
      </c>
    </row>
    <row r="196" spans="1:26" x14ac:dyDescent="0.2">
      <c r="A196" s="15">
        <v>100</v>
      </c>
      <c r="B196" s="7">
        <f t="shared" si="12"/>
        <v>100</v>
      </c>
      <c r="C196" s="1" t="s">
        <v>20</v>
      </c>
      <c r="D196" s="1" t="s">
        <v>21</v>
      </c>
      <c r="E196" s="5">
        <v>2</v>
      </c>
      <c r="F196" s="5">
        <f t="shared" si="13"/>
        <v>2</v>
      </c>
      <c r="G196" s="1" t="s">
        <v>23</v>
      </c>
      <c r="H196" s="8">
        <v>44176</v>
      </c>
      <c r="I196" s="1" t="s">
        <v>25</v>
      </c>
      <c r="J196" s="1" t="s">
        <v>26</v>
      </c>
      <c r="K196" s="8">
        <v>44166.283680555556</v>
      </c>
      <c r="L196" s="1" t="s">
        <v>28</v>
      </c>
      <c r="M196" s="8">
        <v>44166</v>
      </c>
      <c r="N196" s="8">
        <v>44180</v>
      </c>
      <c r="O196" s="1" t="s">
        <v>468</v>
      </c>
      <c r="P196" s="1" t="s">
        <v>46</v>
      </c>
      <c r="Q196" s="1" t="s">
        <v>33</v>
      </c>
      <c r="R196" s="1" t="s">
        <v>34</v>
      </c>
      <c r="S196" s="1" t="s">
        <v>35</v>
      </c>
      <c r="T196" s="1" t="s">
        <v>36</v>
      </c>
      <c r="U196" s="8">
        <v>44166</v>
      </c>
      <c r="V196" s="1" t="s">
        <v>37</v>
      </c>
      <c r="W196" s="1" t="s">
        <v>38</v>
      </c>
      <c r="X196" s="1" t="s">
        <v>39</v>
      </c>
      <c r="Y196" t="str">
        <f t="shared" si="14"/>
        <v>OnTime</v>
      </c>
      <c r="Z196" t="str">
        <f t="shared" si="15"/>
        <v>Utilized</v>
      </c>
    </row>
    <row r="197" spans="1:26" x14ac:dyDescent="0.2">
      <c r="A197" s="15">
        <v>124.76</v>
      </c>
      <c r="B197" s="7">
        <f t="shared" si="12"/>
        <v>124.76</v>
      </c>
      <c r="C197" s="1" t="s">
        <v>20</v>
      </c>
      <c r="D197" s="1" t="s">
        <v>21</v>
      </c>
      <c r="E197" s="5">
        <v>2.5</v>
      </c>
      <c r="F197" s="5">
        <f t="shared" si="13"/>
        <v>2.5</v>
      </c>
      <c r="G197" s="1" t="s">
        <v>23</v>
      </c>
      <c r="H197" s="8">
        <v>44176</v>
      </c>
      <c r="I197" s="1" t="s">
        <v>25</v>
      </c>
      <c r="J197" s="1" t="s">
        <v>26</v>
      </c>
      <c r="K197" s="8">
        <v>44166.283518518518</v>
      </c>
      <c r="L197" s="1" t="s">
        <v>28</v>
      </c>
      <c r="M197" s="8">
        <v>44166</v>
      </c>
      <c r="N197" s="8">
        <v>44180</v>
      </c>
      <c r="O197" s="1" t="s">
        <v>470</v>
      </c>
      <c r="P197" s="1" t="s">
        <v>46</v>
      </c>
      <c r="Q197" s="1" t="s">
        <v>33</v>
      </c>
      <c r="R197" s="1" t="s">
        <v>34</v>
      </c>
      <c r="S197" s="1" t="s">
        <v>35</v>
      </c>
      <c r="T197" s="1" t="s">
        <v>36</v>
      </c>
      <c r="U197" s="8">
        <v>44166</v>
      </c>
      <c r="V197" s="1" t="s">
        <v>37</v>
      </c>
      <c r="W197" s="1" t="s">
        <v>38</v>
      </c>
      <c r="X197" s="1" t="s">
        <v>39</v>
      </c>
      <c r="Y197" t="str">
        <f t="shared" si="14"/>
        <v>OnTime</v>
      </c>
      <c r="Z197" t="str">
        <f t="shared" si="15"/>
        <v>Utilized</v>
      </c>
    </row>
    <row r="198" spans="1:26" x14ac:dyDescent="0.2">
      <c r="A198" s="15">
        <v>123.75</v>
      </c>
      <c r="B198" s="7">
        <f t="shared" si="12"/>
        <v>123.75</v>
      </c>
      <c r="C198" s="1" t="s">
        <v>20</v>
      </c>
      <c r="D198" s="1" t="s">
        <v>21</v>
      </c>
      <c r="E198" s="5">
        <v>2.48</v>
      </c>
      <c r="F198" s="5">
        <f t="shared" si="13"/>
        <v>2.48</v>
      </c>
      <c r="G198" s="1" t="s">
        <v>23</v>
      </c>
      <c r="H198" s="8">
        <v>44176</v>
      </c>
      <c r="I198" s="1" t="s">
        <v>25</v>
      </c>
      <c r="J198" s="1" t="s">
        <v>26</v>
      </c>
      <c r="K198" s="8">
        <v>44166.283495370371</v>
      </c>
      <c r="L198" s="1" t="s">
        <v>28</v>
      </c>
      <c r="M198" s="8">
        <v>44166</v>
      </c>
      <c r="N198" s="8">
        <v>44180</v>
      </c>
      <c r="O198" s="1" t="s">
        <v>472</v>
      </c>
      <c r="P198" s="1" t="s">
        <v>46</v>
      </c>
      <c r="Q198" s="1" t="s">
        <v>33</v>
      </c>
      <c r="R198" s="1" t="s">
        <v>34</v>
      </c>
      <c r="S198" s="1" t="s">
        <v>35</v>
      </c>
      <c r="T198" s="1" t="s">
        <v>36</v>
      </c>
      <c r="U198" s="8">
        <v>44166</v>
      </c>
      <c r="V198" s="1" t="s">
        <v>37</v>
      </c>
      <c r="W198" s="1" t="s">
        <v>38</v>
      </c>
      <c r="X198" s="1" t="s">
        <v>39</v>
      </c>
      <c r="Y198" t="str">
        <f t="shared" si="14"/>
        <v>OnTime</v>
      </c>
      <c r="Z198" t="str">
        <f t="shared" si="15"/>
        <v>Utilized</v>
      </c>
    </row>
    <row r="199" spans="1:26" x14ac:dyDescent="0.2">
      <c r="A199" s="15">
        <v>140</v>
      </c>
      <c r="B199" s="7">
        <f t="shared" si="12"/>
        <v>140</v>
      </c>
      <c r="C199" s="1" t="s">
        <v>20</v>
      </c>
      <c r="D199" s="1" t="s">
        <v>21</v>
      </c>
      <c r="E199" s="5">
        <v>2.8</v>
      </c>
      <c r="F199" s="5">
        <f t="shared" si="13"/>
        <v>2.8</v>
      </c>
      <c r="G199" s="1" t="s">
        <v>23</v>
      </c>
      <c r="H199" s="8">
        <v>44176</v>
      </c>
      <c r="I199" s="1" t="s">
        <v>25</v>
      </c>
      <c r="J199" s="1" t="s">
        <v>26</v>
      </c>
      <c r="K199" s="8">
        <v>44166.283321759256</v>
      </c>
      <c r="L199" s="1" t="s">
        <v>28</v>
      </c>
      <c r="M199" s="8">
        <v>44166</v>
      </c>
      <c r="N199" s="8">
        <v>44180</v>
      </c>
      <c r="O199" s="1" t="s">
        <v>474</v>
      </c>
      <c r="P199" s="1" t="s">
        <v>46</v>
      </c>
      <c r="Q199" s="1" t="s">
        <v>33</v>
      </c>
      <c r="R199" s="1" t="s">
        <v>34</v>
      </c>
      <c r="S199" s="1" t="s">
        <v>35</v>
      </c>
      <c r="T199" s="1" t="s">
        <v>36</v>
      </c>
      <c r="U199" s="8">
        <v>44166</v>
      </c>
      <c r="V199" s="1" t="s">
        <v>37</v>
      </c>
      <c r="W199" s="1" t="s">
        <v>38</v>
      </c>
      <c r="X199" s="1" t="s">
        <v>39</v>
      </c>
      <c r="Y199" t="str">
        <f t="shared" si="14"/>
        <v>OnTime</v>
      </c>
      <c r="Z199" t="str">
        <f t="shared" si="15"/>
        <v>Utilized</v>
      </c>
    </row>
    <row r="200" spans="1:26" x14ac:dyDescent="0.2">
      <c r="A200" s="15">
        <v>117.25</v>
      </c>
      <c r="B200" s="7">
        <f t="shared" si="12"/>
        <v>117.25</v>
      </c>
      <c r="C200" s="1" t="s">
        <v>20</v>
      </c>
      <c r="D200" s="1" t="s">
        <v>21</v>
      </c>
      <c r="E200" s="5">
        <v>2.35</v>
      </c>
      <c r="F200" s="5">
        <f t="shared" si="13"/>
        <v>2.35</v>
      </c>
      <c r="G200" s="1" t="s">
        <v>23</v>
      </c>
      <c r="H200" s="8">
        <v>44176</v>
      </c>
      <c r="I200" s="1" t="s">
        <v>25</v>
      </c>
      <c r="J200" s="1" t="s">
        <v>26</v>
      </c>
      <c r="K200" s="8">
        <v>44166.283194444448</v>
      </c>
      <c r="L200" s="1" t="s">
        <v>28</v>
      </c>
      <c r="M200" s="8">
        <v>44166</v>
      </c>
      <c r="N200" s="8">
        <v>44180</v>
      </c>
      <c r="O200" s="1" t="s">
        <v>476</v>
      </c>
      <c r="P200" s="1" t="s">
        <v>46</v>
      </c>
      <c r="Q200" s="1" t="s">
        <v>33</v>
      </c>
      <c r="R200" s="1" t="s">
        <v>34</v>
      </c>
      <c r="S200" s="1" t="s">
        <v>35</v>
      </c>
      <c r="T200" s="1" t="s">
        <v>36</v>
      </c>
      <c r="U200" s="8">
        <v>44166</v>
      </c>
      <c r="V200" s="1" t="s">
        <v>37</v>
      </c>
      <c r="W200" s="1" t="s">
        <v>38</v>
      </c>
      <c r="X200" s="1" t="s">
        <v>39</v>
      </c>
      <c r="Y200" t="str">
        <f t="shared" si="14"/>
        <v>OnTime</v>
      </c>
      <c r="Z200" t="str">
        <f t="shared" si="15"/>
        <v>Utilized</v>
      </c>
    </row>
    <row r="201" spans="1:26" x14ac:dyDescent="0.2">
      <c r="A201" s="15">
        <v>121.75</v>
      </c>
      <c r="B201" s="7">
        <f t="shared" si="12"/>
        <v>121.75</v>
      </c>
      <c r="C201" s="1" t="s">
        <v>20</v>
      </c>
      <c r="D201" s="1" t="s">
        <v>21</v>
      </c>
      <c r="E201" s="5">
        <v>2.44</v>
      </c>
      <c r="F201" s="5">
        <f t="shared" si="13"/>
        <v>2.44</v>
      </c>
      <c r="G201" s="1" t="s">
        <v>23</v>
      </c>
      <c r="H201" s="8">
        <v>44176</v>
      </c>
      <c r="I201" s="1" t="s">
        <v>25</v>
      </c>
      <c r="J201" s="1" t="s">
        <v>26</v>
      </c>
      <c r="K201" s="8">
        <v>44166.283171296294</v>
      </c>
      <c r="L201" s="1" t="s">
        <v>28</v>
      </c>
      <c r="M201" s="8">
        <v>44166</v>
      </c>
      <c r="N201" s="8">
        <v>44180</v>
      </c>
      <c r="O201" s="1" t="s">
        <v>478</v>
      </c>
      <c r="P201" s="1" t="s">
        <v>46</v>
      </c>
      <c r="Q201" s="1" t="s">
        <v>33</v>
      </c>
      <c r="R201" s="1" t="s">
        <v>34</v>
      </c>
      <c r="S201" s="1" t="s">
        <v>35</v>
      </c>
      <c r="T201" s="1" t="s">
        <v>36</v>
      </c>
      <c r="U201" s="8">
        <v>44166</v>
      </c>
      <c r="V201" s="1" t="s">
        <v>37</v>
      </c>
      <c r="W201" s="1" t="s">
        <v>38</v>
      </c>
      <c r="X201" s="1" t="s">
        <v>39</v>
      </c>
      <c r="Y201" t="str">
        <f t="shared" si="14"/>
        <v>OnTime</v>
      </c>
      <c r="Z201" t="str">
        <f t="shared" si="15"/>
        <v>Utilized</v>
      </c>
    </row>
    <row r="202" spans="1:26" x14ac:dyDescent="0.2">
      <c r="A202" s="15">
        <v>124.75</v>
      </c>
      <c r="B202" s="7">
        <f t="shared" si="12"/>
        <v>124.75</v>
      </c>
      <c r="C202" s="1" t="s">
        <v>20</v>
      </c>
      <c r="D202" s="1" t="s">
        <v>21</v>
      </c>
      <c r="E202" s="5">
        <v>2.5</v>
      </c>
      <c r="F202" s="5">
        <f t="shared" si="13"/>
        <v>2.5</v>
      </c>
      <c r="G202" s="1" t="s">
        <v>23</v>
      </c>
      <c r="H202" s="8">
        <v>44176</v>
      </c>
      <c r="I202" s="1" t="s">
        <v>25</v>
      </c>
      <c r="J202" s="1" t="s">
        <v>26</v>
      </c>
      <c r="K202" s="8">
        <v>44166.283148148148</v>
      </c>
      <c r="L202" s="1" t="s">
        <v>28</v>
      </c>
      <c r="M202" s="8">
        <v>44166</v>
      </c>
      <c r="N202" s="8">
        <v>44180</v>
      </c>
      <c r="O202" s="1" t="s">
        <v>480</v>
      </c>
      <c r="P202" s="1" t="s">
        <v>46</v>
      </c>
      <c r="Q202" s="1" t="s">
        <v>33</v>
      </c>
      <c r="R202" s="1" t="s">
        <v>34</v>
      </c>
      <c r="S202" s="1" t="s">
        <v>35</v>
      </c>
      <c r="T202" s="1" t="s">
        <v>49</v>
      </c>
      <c r="U202" s="8">
        <v>44166</v>
      </c>
      <c r="V202" s="1" t="s">
        <v>37</v>
      </c>
      <c r="W202" s="1" t="s">
        <v>38</v>
      </c>
      <c r="X202" s="1" t="s">
        <v>39</v>
      </c>
      <c r="Y202" t="str">
        <f t="shared" si="14"/>
        <v>OnTime</v>
      </c>
      <c r="Z202" t="str">
        <f t="shared" si="15"/>
        <v>Utilized</v>
      </c>
    </row>
    <row r="203" spans="1:26" x14ac:dyDescent="0.2">
      <c r="A203" s="15">
        <v>98.62</v>
      </c>
      <c r="B203" s="7">
        <f t="shared" si="12"/>
        <v>98.62</v>
      </c>
      <c r="C203" s="1" t="s">
        <v>20</v>
      </c>
      <c r="D203" s="1" t="s">
        <v>21</v>
      </c>
      <c r="E203" s="5">
        <v>1.97</v>
      </c>
      <c r="F203" s="5">
        <f t="shared" si="13"/>
        <v>1.97</v>
      </c>
      <c r="G203" s="1" t="s">
        <v>23</v>
      </c>
      <c r="H203" s="8">
        <v>44176</v>
      </c>
      <c r="I203" s="1" t="s">
        <v>25</v>
      </c>
      <c r="J203" s="1" t="s">
        <v>26</v>
      </c>
      <c r="K203" s="8">
        <v>44166.28297453704</v>
      </c>
      <c r="L203" s="1" t="s">
        <v>28</v>
      </c>
      <c r="M203" s="8">
        <v>44166</v>
      </c>
      <c r="N203" s="8">
        <v>44180</v>
      </c>
      <c r="O203" s="1" t="s">
        <v>482</v>
      </c>
      <c r="P203" s="1" t="s">
        <v>46</v>
      </c>
      <c r="Q203" s="1" t="s">
        <v>33</v>
      </c>
      <c r="R203" s="1" t="s">
        <v>34</v>
      </c>
      <c r="S203" s="1" t="s">
        <v>35</v>
      </c>
      <c r="T203" s="1" t="s">
        <v>36</v>
      </c>
      <c r="U203" s="8">
        <v>44166</v>
      </c>
      <c r="V203" s="1" t="s">
        <v>37</v>
      </c>
      <c r="W203" s="1" t="s">
        <v>38</v>
      </c>
      <c r="X203" s="1" t="s">
        <v>39</v>
      </c>
      <c r="Y203" t="str">
        <f t="shared" si="14"/>
        <v>OnTime</v>
      </c>
      <c r="Z203" t="str">
        <f t="shared" si="15"/>
        <v>Utilized</v>
      </c>
    </row>
    <row r="204" spans="1:26" x14ac:dyDescent="0.2">
      <c r="A204" s="15">
        <v>153.41</v>
      </c>
      <c r="B204" s="7">
        <f t="shared" si="12"/>
        <v>153.41</v>
      </c>
      <c r="C204" s="1" t="s">
        <v>20</v>
      </c>
      <c r="D204" s="1" t="s">
        <v>21</v>
      </c>
      <c r="E204" s="5">
        <v>3.07</v>
      </c>
      <c r="F204" s="5">
        <f t="shared" si="13"/>
        <v>3.07</v>
      </c>
      <c r="G204" s="1" t="s">
        <v>23</v>
      </c>
      <c r="H204" s="8">
        <v>44176</v>
      </c>
      <c r="I204" s="1" t="s">
        <v>25</v>
      </c>
      <c r="J204" s="1" t="s">
        <v>26</v>
      </c>
      <c r="K204" s="8">
        <v>44166.282800925925</v>
      </c>
      <c r="L204" s="1" t="s">
        <v>28</v>
      </c>
      <c r="M204" s="8">
        <v>44166</v>
      </c>
      <c r="N204" s="8">
        <v>44180</v>
      </c>
      <c r="O204" s="1" t="s">
        <v>484</v>
      </c>
      <c r="P204" s="1" t="s">
        <v>46</v>
      </c>
      <c r="Q204" s="1" t="s">
        <v>33</v>
      </c>
      <c r="R204" s="1" t="s">
        <v>34</v>
      </c>
      <c r="S204" s="1" t="s">
        <v>35</v>
      </c>
      <c r="T204" s="1" t="s">
        <v>36</v>
      </c>
      <c r="U204" s="8">
        <v>44166</v>
      </c>
      <c r="V204" s="1" t="s">
        <v>37</v>
      </c>
      <c r="W204" s="1" t="s">
        <v>38</v>
      </c>
      <c r="X204" s="1" t="s">
        <v>39</v>
      </c>
      <c r="Y204" t="str">
        <f t="shared" si="14"/>
        <v>OnTime</v>
      </c>
      <c r="Z204" t="str">
        <f t="shared" si="15"/>
        <v>Utilized</v>
      </c>
    </row>
    <row r="205" spans="1:26" x14ac:dyDescent="0.2">
      <c r="A205" s="15">
        <v>98.61</v>
      </c>
      <c r="B205" s="7">
        <f t="shared" si="12"/>
        <v>98.61</v>
      </c>
      <c r="C205" s="1" t="s">
        <v>20</v>
      </c>
      <c r="D205" s="1" t="s">
        <v>21</v>
      </c>
      <c r="E205" s="5">
        <v>1.97</v>
      </c>
      <c r="F205" s="5">
        <f t="shared" si="13"/>
        <v>1.97</v>
      </c>
      <c r="G205" s="1" t="s">
        <v>23</v>
      </c>
      <c r="H205" s="8">
        <v>44176</v>
      </c>
      <c r="I205" s="1" t="s">
        <v>25</v>
      </c>
      <c r="J205" s="1" t="s">
        <v>26</v>
      </c>
      <c r="K205" s="8">
        <v>44166.282314814816</v>
      </c>
      <c r="L205" s="1" t="s">
        <v>28</v>
      </c>
      <c r="M205" s="8">
        <v>44166</v>
      </c>
      <c r="N205" s="8">
        <v>44180</v>
      </c>
      <c r="O205" s="1" t="s">
        <v>486</v>
      </c>
      <c r="P205" s="1" t="s">
        <v>46</v>
      </c>
      <c r="Q205" s="1" t="s">
        <v>33</v>
      </c>
      <c r="R205" s="1" t="s">
        <v>34</v>
      </c>
      <c r="S205" s="1" t="s">
        <v>35</v>
      </c>
      <c r="T205" s="1" t="s">
        <v>36</v>
      </c>
      <c r="U205" s="8">
        <v>44166</v>
      </c>
      <c r="V205" s="1" t="s">
        <v>37</v>
      </c>
      <c r="W205" s="1" t="s">
        <v>38</v>
      </c>
      <c r="X205" s="1" t="s">
        <v>39</v>
      </c>
      <c r="Y205" t="str">
        <f t="shared" si="14"/>
        <v>OnTime</v>
      </c>
      <c r="Z205" t="str">
        <f t="shared" si="15"/>
        <v>Utilized</v>
      </c>
    </row>
    <row r="206" spans="1:26" x14ac:dyDescent="0.2">
      <c r="A206" s="15">
        <v>90</v>
      </c>
      <c r="B206" s="7">
        <f t="shared" si="12"/>
        <v>90</v>
      </c>
      <c r="C206" s="1" t="s">
        <v>20</v>
      </c>
      <c r="D206" s="1" t="s">
        <v>21</v>
      </c>
      <c r="E206" s="5">
        <v>1.8</v>
      </c>
      <c r="F206" s="5">
        <f t="shared" si="13"/>
        <v>1.8</v>
      </c>
      <c r="G206" s="1" t="s">
        <v>23</v>
      </c>
      <c r="H206" s="8">
        <v>44176</v>
      </c>
      <c r="I206" s="1" t="s">
        <v>25</v>
      </c>
      <c r="J206" s="1" t="s">
        <v>26</v>
      </c>
      <c r="K206" s="8">
        <v>44166.282280092593</v>
      </c>
      <c r="L206" s="1" t="s">
        <v>28</v>
      </c>
      <c r="M206" s="8">
        <v>44166</v>
      </c>
      <c r="N206" s="8">
        <v>44180</v>
      </c>
      <c r="O206" s="1" t="s">
        <v>488</v>
      </c>
      <c r="P206" s="1" t="s">
        <v>46</v>
      </c>
      <c r="Q206" s="1" t="s">
        <v>33</v>
      </c>
      <c r="R206" s="1" t="s">
        <v>34</v>
      </c>
      <c r="S206" s="1" t="s">
        <v>35</v>
      </c>
      <c r="T206" s="1" t="s">
        <v>36</v>
      </c>
      <c r="U206" s="8">
        <v>44166</v>
      </c>
      <c r="V206" s="1" t="s">
        <v>37</v>
      </c>
      <c r="W206" s="1" t="s">
        <v>38</v>
      </c>
      <c r="X206" s="1" t="s">
        <v>39</v>
      </c>
      <c r="Y206" t="str">
        <f t="shared" si="14"/>
        <v>OnTime</v>
      </c>
      <c r="Z206" t="str">
        <f t="shared" si="15"/>
        <v>Utilized</v>
      </c>
    </row>
    <row r="207" spans="1:26" x14ac:dyDescent="0.2">
      <c r="A207" s="15">
        <v>90</v>
      </c>
      <c r="B207" s="7">
        <f t="shared" si="12"/>
        <v>90</v>
      </c>
      <c r="C207" s="1" t="s">
        <v>20</v>
      </c>
      <c r="D207" s="1" t="s">
        <v>21</v>
      </c>
      <c r="E207" s="5">
        <v>1.8</v>
      </c>
      <c r="F207" s="5">
        <f t="shared" si="13"/>
        <v>1.8</v>
      </c>
      <c r="G207" s="1" t="s">
        <v>23</v>
      </c>
      <c r="H207" s="8">
        <v>44176</v>
      </c>
      <c r="I207" s="1" t="s">
        <v>25</v>
      </c>
      <c r="J207" s="1" t="s">
        <v>26</v>
      </c>
      <c r="K207" s="8">
        <v>44166.282141203701</v>
      </c>
      <c r="L207" s="1" t="s">
        <v>28</v>
      </c>
      <c r="M207" s="8">
        <v>44166</v>
      </c>
      <c r="N207" s="8">
        <v>44180</v>
      </c>
      <c r="O207" s="1" t="s">
        <v>490</v>
      </c>
      <c r="P207" s="1" t="s">
        <v>46</v>
      </c>
      <c r="Q207" s="1" t="s">
        <v>33</v>
      </c>
      <c r="R207" s="1" t="s">
        <v>34</v>
      </c>
      <c r="S207" s="1" t="s">
        <v>35</v>
      </c>
      <c r="T207" s="1" t="s">
        <v>36</v>
      </c>
      <c r="U207" s="8">
        <v>44166</v>
      </c>
      <c r="V207" s="1" t="s">
        <v>37</v>
      </c>
      <c r="W207" s="1" t="s">
        <v>38</v>
      </c>
      <c r="X207" s="1" t="s">
        <v>39</v>
      </c>
      <c r="Y207" t="str">
        <f t="shared" si="14"/>
        <v>OnTime</v>
      </c>
      <c r="Z207" t="str">
        <f t="shared" si="15"/>
        <v>Utilized</v>
      </c>
    </row>
    <row r="208" spans="1:26" x14ac:dyDescent="0.2">
      <c r="A208" s="15">
        <v>81</v>
      </c>
      <c r="B208" s="7">
        <f t="shared" si="12"/>
        <v>81</v>
      </c>
      <c r="C208" s="1" t="s">
        <v>20</v>
      </c>
      <c r="D208" s="1" t="s">
        <v>21</v>
      </c>
      <c r="E208" s="5">
        <v>1.62</v>
      </c>
      <c r="F208" s="5">
        <f t="shared" si="13"/>
        <v>1.62</v>
      </c>
      <c r="G208" s="1" t="s">
        <v>23</v>
      </c>
      <c r="H208" s="8">
        <v>44176</v>
      </c>
      <c r="I208" s="1" t="s">
        <v>25</v>
      </c>
      <c r="J208" s="1" t="s">
        <v>26</v>
      </c>
      <c r="K208" s="8">
        <v>44166.282106481478</v>
      </c>
      <c r="L208" s="1" t="s">
        <v>28</v>
      </c>
      <c r="M208" s="8">
        <v>44166</v>
      </c>
      <c r="N208" s="8">
        <v>44180</v>
      </c>
      <c r="O208" s="1" t="s">
        <v>492</v>
      </c>
      <c r="P208" s="1" t="s">
        <v>46</v>
      </c>
      <c r="Q208" s="1" t="s">
        <v>33</v>
      </c>
      <c r="R208" s="1" t="s">
        <v>34</v>
      </c>
      <c r="S208" s="1" t="s">
        <v>35</v>
      </c>
      <c r="T208" s="1" t="s">
        <v>36</v>
      </c>
      <c r="U208" s="8">
        <v>44166</v>
      </c>
      <c r="V208" s="1" t="s">
        <v>37</v>
      </c>
      <c r="W208" s="1" t="s">
        <v>38</v>
      </c>
      <c r="X208" s="1" t="s">
        <v>39</v>
      </c>
      <c r="Y208" t="str">
        <f t="shared" si="14"/>
        <v>OnTime</v>
      </c>
      <c r="Z208" t="str">
        <f t="shared" si="15"/>
        <v>Utilized</v>
      </c>
    </row>
    <row r="209" spans="1:26" x14ac:dyDescent="0.2">
      <c r="A209" s="15">
        <v>365.25</v>
      </c>
      <c r="B209" s="7">
        <f t="shared" si="12"/>
        <v>365.25</v>
      </c>
      <c r="C209" s="1" t="s">
        <v>20</v>
      </c>
      <c r="D209" s="1" t="s">
        <v>21</v>
      </c>
      <c r="E209" s="5">
        <v>7.31</v>
      </c>
      <c r="F209" s="5">
        <f t="shared" si="13"/>
        <v>7.31</v>
      </c>
      <c r="G209" s="1" t="s">
        <v>23</v>
      </c>
      <c r="H209" s="8">
        <v>44176</v>
      </c>
      <c r="I209" s="1" t="s">
        <v>25</v>
      </c>
      <c r="J209" s="1" t="s">
        <v>26</v>
      </c>
      <c r="K209" s="8">
        <v>44166.282013888886</v>
      </c>
      <c r="L209" s="1" t="s">
        <v>28</v>
      </c>
      <c r="M209" s="8">
        <v>44166</v>
      </c>
      <c r="N209" s="8">
        <v>44180</v>
      </c>
      <c r="O209" s="1" t="s">
        <v>494</v>
      </c>
      <c r="P209" s="1" t="s">
        <v>46</v>
      </c>
      <c r="Q209" s="1" t="s">
        <v>33</v>
      </c>
      <c r="R209" s="1" t="s">
        <v>34</v>
      </c>
      <c r="S209" s="1" t="s">
        <v>35</v>
      </c>
      <c r="T209" s="1" t="s">
        <v>36</v>
      </c>
      <c r="U209" s="8">
        <v>44166</v>
      </c>
      <c r="V209" s="1" t="s">
        <v>37</v>
      </c>
      <c r="W209" s="1" t="s">
        <v>38</v>
      </c>
      <c r="X209" s="1" t="s">
        <v>39</v>
      </c>
      <c r="Y209" t="str">
        <f t="shared" si="14"/>
        <v>OnTime</v>
      </c>
      <c r="Z209" t="str">
        <f t="shared" si="15"/>
        <v>Utilized</v>
      </c>
    </row>
    <row r="210" spans="1:26" x14ac:dyDescent="0.2">
      <c r="A210" s="15">
        <v>365.25</v>
      </c>
      <c r="B210" s="7">
        <f t="shared" si="12"/>
        <v>365.25</v>
      </c>
      <c r="C210" s="1" t="s">
        <v>20</v>
      </c>
      <c r="D210" s="1" t="s">
        <v>21</v>
      </c>
      <c r="E210" s="5">
        <v>7.31</v>
      </c>
      <c r="F210" s="5">
        <f t="shared" si="13"/>
        <v>7.31</v>
      </c>
      <c r="G210" s="1" t="s">
        <v>23</v>
      </c>
      <c r="H210" s="8">
        <v>44176</v>
      </c>
      <c r="I210" s="1" t="s">
        <v>25</v>
      </c>
      <c r="J210" s="1" t="s">
        <v>26</v>
      </c>
      <c r="K210" s="8">
        <v>44166.28197916667</v>
      </c>
      <c r="L210" s="1" t="s">
        <v>28</v>
      </c>
      <c r="M210" s="8">
        <v>44166</v>
      </c>
      <c r="N210" s="8">
        <v>44180</v>
      </c>
      <c r="O210" s="1" t="s">
        <v>496</v>
      </c>
      <c r="P210" s="1" t="s">
        <v>46</v>
      </c>
      <c r="Q210" s="1" t="s">
        <v>33</v>
      </c>
      <c r="R210" s="1" t="s">
        <v>34</v>
      </c>
      <c r="S210" s="1" t="s">
        <v>35</v>
      </c>
      <c r="T210" s="1" t="s">
        <v>36</v>
      </c>
      <c r="U210" s="8">
        <v>44166</v>
      </c>
      <c r="V210" s="1" t="s">
        <v>37</v>
      </c>
      <c r="W210" s="1" t="s">
        <v>38</v>
      </c>
      <c r="X210" s="1" t="s">
        <v>39</v>
      </c>
      <c r="Y210" t="str">
        <f t="shared" si="14"/>
        <v>OnTime</v>
      </c>
      <c r="Z210" t="str">
        <f t="shared" si="15"/>
        <v>Utilized</v>
      </c>
    </row>
    <row r="211" spans="1:26" x14ac:dyDescent="0.2">
      <c r="A211" s="15">
        <v>365.25</v>
      </c>
      <c r="B211" s="7">
        <f t="shared" si="12"/>
        <v>365.25</v>
      </c>
      <c r="C211" s="1" t="s">
        <v>20</v>
      </c>
      <c r="D211" s="1" t="s">
        <v>21</v>
      </c>
      <c r="E211" s="5">
        <v>7.31</v>
      </c>
      <c r="F211" s="5">
        <f t="shared" si="13"/>
        <v>7.31</v>
      </c>
      <c r="G211" s="1" t="s">
        <v>23</v>
      </c>
      <c r="H211" s="8">
        <v>44176</v>
      </c>
      <c r="I211" s="1" t="s">
        <v>25</v>
      </c>
      <c r="J211" s="1" t="s">
        <v>26</v>
      </c>
      <c r="K211" s="8">
        <v>44166.281956018516</v>
      </c>
      <c r="L211" s="1" t="s">
        <v>28</v>
      </c>
      <c r="M211" s="8">
        <v>44166</v>
      </c>
      <c r="N211" s="8">
        <v>44180</v>
      </c>
      <c r="O211" s="1" t="s">
        <v>498</v>
      </c>
      <c r="P211" s="1" t="s">
        <v>46</v>
      </c>
      <c r="Q211" s="1" t="s">
        <v>33</v>
      </c>
      <c r="R211" s="1" t="s">
        <v>34</v>
      </c>
      <c r="S211" s="1" t="s">
        <v>35</v>
      </c>
      <c r="T211" s="1" t="s">
        <v>81</v>
      </c>
      <c r="U211" s="8">
        <v>44166</v>
      </c>
      <c r="V211" s="1" t="s">
        <v>37</v>
      </c>
      <c r="W211" s="1" t="s">
        <v>38</v>
      </c>
      <c r="X211" s="1" t="s">
        <v>39</v>
      </c>
      <c r="Y211" t="str">
        <f t="shared" si="14"/>
        <v>OnTime</v>
      </c>
      <c r="Z211" t="str">
        <f t="shared" si="15"/>
        <v>Utilized</v>
      </c>
    </row>
    <row r="212" spans="1:26" x14ac:dyDescent="0.2">
      <c r="A212" s="15">
        <v>365.28</v>
      </c>
      <c r="B212" s="7">
        <f t="shared" si="12"/>
        <v>365.28</v>
      </c>
      <c r="C212" s="1" t="s">
        <v>20</v>
      </c>
      <c r="D212" s="1" t="s">
        <v>21</v>
      </c>
      <c r="E212" s="5">
        <v>7.31</v>
      </c>
      <c r="F212" s="5">
        <f t="shared" si="13"/>
        <v>7.31</v>
      </c>
      <c r="G212" s="1" t="s">
        <v>23</v>
      </c>
      <c r="H212" s="8">
        <v>44176</v>
      </c>
      <c r="I212" s="1" t="s">
        <v>25</v>
      </c>
      <c r="J212" s="1" t="s">
        <v>26</v>
      </c>
      <c r="K212" s="8">
        <v>44166.28193287037</v>
      </c>
      <c r="L212" s="1" t="s">
        <v>28</v>
      </c>
      <c r="M212" s="8">
        <v>44166</v>
      </c>
      <c r="N212" s="8">
        <v>44180</v>
      </c>
      <c r="O212" s="1" t="s">
        <v>500</v>
      </c>
      <c r="P212" s="1" t="s">
        <v>46</v>
      </c>
      <c r="Q212" s="1" t="s">
        <v>33</v>
      </c>
      <c r="R212" s="1" t="s">
        <v>34</v>
      </c>
      <c r="S212" s="1" t="s">
        <v>35</v>
      </c>
      <c r="T212" s="1" t="s">
        <v>36</v>
      </c>
      <c r="U212" s="8">
        <v>44166</v>
      </c>
      <c r="V212" s="1" t="s">
        <v>37</v>
      </c>
      <c r="W212" s="1" t="s">
        <v>38</v>
      </c>
      <c r="X212" s="1" t="s">
        <v>39</v>
      </c>
      <c r="Y212" t="str">
        <f t="shared" si="14"/>
        <v>OnTime</v>
      </c>
      <c r="Z212" t="str">
        <f t="shared" si="15"/>
        <v>Utilized</v>
      </c>
    </row>
    <row r="213" spans="1:26" x14ac:dyDescent="0.2">
      <c r="A213" s="15">
        <v>121.75</v>
      </c>
      <c r="B213" s="7">
        <f t="shared" si="12"/>
        <v>121.75</v>
      </c>
      <c r="C213" s="1" t="s">
        <v>20</v>
      </c>
      <c r="D213" s="1" t="s">
        <v>21</v>
      </c>
      <c r="E213" s="5">
        <v>2.44</v>
      </c>
      <c r="F213" s="5">
        <f t="shared" si="13"/>
        <v>2.44</v>
      </c>
      <c r="G213" s="1" t="s">
        <v>23</v>
      </c>
      <c r="H213" s="8">
        <v>44176</v>
      </c>
      <c r="I213" s="1" t="s">
        <v>25</v>
      </c>
      <c r="J213" s="1" t="s">
        <v>26</v>
      </c>
      <c r="K213" s="8">
        <v>44166.280798611115</v>
      </c>
      <c r="L213" s="1" t="s">
        <v>28</v>
      </c>
      <c r="M213" s="8">
        <v>44166</v>
      </c>
      <c r="N213" s="8">
        <v>44180</v>
      </c>
      <c r="O213" s="1" t="s">
        <v>502</v>
      </c>
      <c r="P213" s="1" t="s">
        <v>46</v>
      </c>
      <c r="Q213" s="1" t="s">
        <v>33</v>
      </c>
      <c r="R213" s="1" t="s">
        <v>34</v>
      </c>
      <c r="S213" s="1" t="s">
        <v>35</v>
      </c>
      <c r="T213" s="1" t="s">
        <v>36</v>
      </c>
      <c r="U213" s="8">
        <v>44166</v>
      </c>
      <c r="V213" s="1" t="s">
        <v>37</v>
      </c>
      <c r="W213" s="1" t="s">
        <v>38</v>
      </c>
      <c r="X213" s="1" t="s">
        <v>39</v>
      </c>
      <c r="Y213" t="str">
        <f t="shared" si="14"/>
        <v>OnTime</v>
      </c>
      <c r="Z213" t="str">
        <f t="shared" si="15"/>
        <v>Utilized</v>
      </c>
    </row>
    <row r="214" spans="1:26" x14ac:dyDescent="0.2">
      <c r="A214" s="15">
        <v>243.5</v>
      </c>
      <c r="B214" s="7">
        <f t="shared" si="12"/>
        <v>243.5</v>
      </c>
      <c r="C214" s="1" t="s">
        <v>20</v>
      </c>
      <c r="D214" s="1" t="s">
        <v>21</v>
      </c>
      <c r="E214" s="5">
        <v>4.87</v>
      </c>
      <c r="F214" s="5">
        <f t="shared" si="13"/>
        <v>4.87</v>
      </c>
      <c r="G214" s="1" t="s">
        <v>23</v>
      </c>
      <c r="H214" s="8">
        <v>44176</v>
      </c>
      <c r="I214" s="1" t="s">
        <v>25</v>
      </c>
      <c r="J214" s="1" t="s">
        <v>26</v>
      </c>
      <c r="K214" s="8">
        <v>44166.280775462961</v>
      </c>
      <c r="L214" s="1" t="s">
        <v>28</v>
      </c>
      <c r="M214" s="8">
        <v>44166</v>
      </c>
      <c r="N214" s="8">
        <v>44180</v>
      </c>
      <c r="O214" s="1" t="s">
        <v>504</v>
      </c>
      <c r="P214" s="1" t="s">
        <v>46</v>
      </c>
      <c r="Q214" s="1" t="s">
        <v>33</v>
      </c>
      <c r="R214" s="1" t="s">
        <v>34</v>
      </c>
      <c r="S214" s="1" t="s">
        <v>35</v>
      </c>
      <c r="T214" s="1" t="s">
        <v>36</v>
      </c>
      <c r="U214" s="8">
        <v>44166</v>
      </c>
      <c r="V214" s="1" t="s">
        <v>37</v>
      </c>
      <c r="W214" s="1" t="s">
        <v>38</v>
      </c>
      <c r="X214" s="1" t="s">
        <v>39</v>
      </c>
      <c r="Y214" t="str">
        <f t="shared" si="14"/>
        <v>OnTime</v>
      </c>
      <c r="Z214" t="str">
        <f t="shared" si="15"/>
        <v>Utilized</v>
      </c>
    </row>
    <row r="215" spans="1:26" x14ac:dyDescent="0.2">
      <c r="A215" s="15">
        <v>243.5</v>
      </c>
      <c r="B215" s="7">
        <f t="shared" si="12"/>
        <v>243.5</v>
      </c>
      <c r="C215" s="1" t="s">
        <v>20</v>
      </c>
      <c r="D215" s="1" t="s">
        <v>21</v>
      </c>
      <c r="E215" s="5">
        <v>4.87</v>
      </c>
      <c r="F215" s="5">
        <f t="shared" si="13"/>
        <v>4.87</v>
      </c>
      <c r="G215" s="1" t="s">
        <v>23</v>
      </c>
      <c r="H215" s="8">
        <v>44176</v>
      </c>
      <c r="I215" s="1" t="s">
        <v>25</v>
      </c>
      <c r="J215" s="1" t="s">
        <v>26</v>
      </c>
      <c r="K215" s="8">
        <v>44166.280752314815</v>
      </c>
      <c r="L215" s="1" t="s">
        <v>28</v>
      </c>
      <c r="M215" s="8">
        <v>44166</v>
      </c>
      <c r="N215" s="8">
        <v>44180</v>
      </c>
      <c r="O215" s="1" t="s">
        <v>506</v>
      </c>
      <c r="P215" s="1" t="s">
        <v>46</v>
      </c>
      <c r="Q215" s="1" t="s">
        <v>33</v>
      </c>
      <c r="R215" s="1" t="s">
        <v>34</v>
      </c>
      <c r="S215" s="1" t="s">
        <v>35</v>
      </c>
      <c r="T215" s="1" t="s">
        <v>36</v>
      </c>
      <c r="U215" s="8">
        <v>44166</v>
      </c>
      <c r="V215" s="1" t="s">
        <v>37</v>
      </c>
      <c r="W215" s="1" t="s">
        <v>38</v>
      </c>
      <c r="X215" s="1" t="s">
        <v>39</v>
      </c>
      <c r="Y215" t="str">
        <f t="shared" si="14"/>
        <v>OnTime</v>
      </c>
      <c r="Z215" t="str">
        <f t="shared" si="15"/>
        <v>Utilized</v>
      </c>
    </row>
    <row r="216" spans="1:26" x14ac:dyDescent="0.2">
      <c r="A216" s="15">
        <v>107.25</v>
      </c>
      <c r="B216" s="7">
        <f t="shared" si="12"/>
        <v>107.25</v>
      </c>
      <c r="C216" s="1" t="s">
        <v>20</v>
      </c>
      <c r="D216" s="1" t="s">
        <v>21</v>
      </c>
      <c r="E216" s="5">
        <v>3.96</v>
      </c>
      <c r="F216" s="5">
        <f t="shared" si="13"/>
        <v>3.96</v>
      </c>
      <c r="G216" s="1" t="s">
        <v>23</v>
      </c>
      <c r="H216" s="8">
        <v>44176</v>
      </c>
      <c r="I216" s="1" t="s">
        <v>25</v>
      </c>
      <c r="J216" s="1" t="s">
        <v>26</v>
      </c>
      <c r="K216" s="8">
        <v>44166.280717592592</v>
      </c>
      <c r="L216" s="1" t="s">
        <v>28</v>
      </c>
      <c r="M216" s="8">
        <v>44166</v>
      </c>
      <c r="N216" s="8">
        <v>44180</v>
      </c>
      <c r="O216" s="1" t="s">
        <v>508</v>
      </c>
      <c r="P216" s="1" t="s">
        <v>46</v>
      </c>
      <c r="Q216" s="1" t="s">
        <v>33</v>
      </c>
      <c r="R216" s="1" t="s">
        <v>34</v>
      </c>
      <c r="S216" s="1" t="s">
        <v>35</v>
      </c>
      <c r="T216" s="1" t="s">
        <v>36</v>
      </c>
      <c r="U216" s="8">
        <v>44166</v>
      </c>
      <c r="V216" s="1" t="s">
        <v>37</v>
      </c>
      <c r="W216" s="1" t="s">
        <v>38</v>
      </c>
      <c r="X216" s="1" t="s">
        <v>39</v>
      </c>
      <c r="Y216" t="str">
        <f t="shared" si="14"/>
        <v>OnTime</v>
      </c>
      <c r="Z216" t="str">
        <f t="shared" si="15"/>
        <v>Utilized</v>
      </c>
    </row>
    <row r="217" spans="1:26" x14ac:dyDescent="0.2">
      <c r="A217" s="15">
        <v>121.75</v>
      </c>
      <c r="B217" s="7">
        <f t="shared" si="12"/>
        <v>121.75</v>
      </c>
      <c r="C217" s="1" t="s">
        <v>20</v>
      </c>
      <c r="D217" s="1" t="s">
        <v>21</v>
      </c>
      <c r="E217" s="5">
        <v>3.96</v>
      </c>
      <c r="F217" s="5">
        <f t="shared" si="13"/>
        <v>3.96</v>
      </c>
      <c r="G217" s="1" t="s">
        <v>23</v>
      </c>
      <c r="H217" s="8">
        <v>44176</v>
      </c>
      <c r="I217" s="1" t="s">
        <v>25</v>
      </c>
      <c r="J217" s="1" t="s">
        <v>26</v>
      </c>
      <c r="K217" s="8">
        <v>44166.280694444446</v>
      </c>
      <c r="L217" s="1" t="s">
        <v>28</v>
      </c>
      <c r="M217" s="8">
        <v>44166</v>
      </c>
      <c r="N217" s="8">
        <v>44180</v>
      </c>
      <c r="O217" s="1" t="s">
        <v>510</v>
      </c>
      <c r="P217" s="1" t="s">
        <v>46</v>
      </c>
      <c r="Q217" s="1" t="s">
        <v>33</v>
      </c>
      <c r="R217" s="1" t="s">
        <v>34</v>
      </c>
      <c r="S217" s="1" t="s">
        <v>35</v>
      </c>
      <c r="T217" s="1" t="s">
        <v>36</v>
      </c>
      <c r="U217" s="8">
        <v>44166</v>
      </c>
      <c r="V217" s="1" t="s">
        <v>37</v>
      </c>
      <c r="W217" s="1" t="s">
        <v>38</v>
      </c>
      <c r="X217" s="1" t="s">
        <v>39</v>
      </c>
      <c r="Y217" t="str">
        <f t="shared" si="14"/>
        <v>OnTime</v>
      </c>
      <c r="Z217" t="str">
        <f t="shared" si="15"/>
        <v>Utilized</v>
      </c>
    </row>
    <row r="218" spans="1:26" x14ac:dyDescent="0.2">
      <c r="A218" s="15">
        <v>53.63</v>
      </c>
      <c r="B218" s="7">
        <f t="shared" si="12"/>
        <v>53.63</v>
      </c>
      <c r="C218" s="1" t="s">
        <v>20</v>
      </c>
      <c r="D218" s="1" t="s">
        <v>21</v>
      </c>
      <c r="E218" s="5">
        <v>3.96</v>
      </c>
      <c r="F218" s="5">
        <f t="shared" si="13"/>
        <v>3.96</v>
      </c>
      <c r="G218" s="1" t="s">
        <v>23</v>
      </c>
      <c r="H218" s="8">
        <v>44176</v>
      </c>
      <c r="I218" s="1" t="s">
        <v>25</v>
      </c>
      <c r="J218" s="1" t="s">
        <v>26</v>
      </c>
      <c r="K218" s="8">
        <v>44166.280671296299</v>
      </c>
      <c r="L218" s="1" t="s">
        <v>28</v>
      </c>
      <c r="M218" s="8">
        <v>44166</v>
      </c>
      <c r="N218" s="8">
        <v>44180</v>
      </c>
      <c r="O218" s="1" t="s">
        <v>512</v>
      </c>
      <c r="P218" s="1" t="s">
        <v>46</v>
      </c>
      <c r="Q218" s="1" t="s">
        <v>33</v>
      </c>
      <c r="R218" s="1" t="s">
        <v>34</v>
      </c>
      <c r="S218" s="1" t="s">
        <v>35</v>
      </c>
      <c r="T218" s="1" t="s">
        <v>36</v>
      </c>
      <c r="U218" s="8">
        <v>44166</v>
      </c>
      <c r="V218" s="1" t="s">
        <v>37</v>
      </c>
      <c r="W218" s="1" t="s">
        <v>38</v>
      </c>
      <c r="X218" s="1" t="s">
        <v>39</v>
      </c>
      <c r="Y218" t="str">
        <f t="shared" si="14"/>
        <v>OnTime</v>
      </c>
      <c r="Z218" t="str">
        <f t="shared" si="15"/>
        <v>Utilized</v>
      </c>
    </row>
    <row r="219" spans="1:26" x14ac:dyDescent="0.2">
      <c r="A219" s="15">
        <v>214.5</v>
      </c>
      <c r="B219" s="7">
        <f t="shared" si="12"/>
        <v>214.5</v>
      </c>
      <c r="C219" s="1" t="s">
        <v>20</v>
      </c>
      <c r="D219" s="1" t="s">
        <v>21</v>
      </c>
      <c r="E219" s="5">
        <v>3.96</v>
      </c>
      <c r="F219" s="5">
        <f t="shared" si="13"/>
        <v>3.96</v>
      </c>
      <c r="G219" s="1" t="s">
        <v>23</v>
      </c>
      <c r="H219" s="8">
        <v>44176</v>
      </c>
      <c r="I219" s="1" t="s">
        <v>25</v>
      </c>
      <c r="J219" s="1" t="s">
        <v>26</v>
      </c>
      <c r="K219" s="8">
        <v>44166.280648148146</v>
      </c>
      <c r="L219" s="1" t="s">
        <v>28</v>
      </c>
      <c r="M219" s="8">
        <v>44166</v>
      </c>
      <c r="N219" s="8">
        <v>44180</v>
      </c>
      <c r="O219" s="1" t="s">
        <v>514</v>
      </c>
      <c r="P219" s="1" t="s">
        <v>46</v>
      </c>
      <c r="Q219" s="1" t="s">
        <v>33</v>
      </c>
      <c r="R219" s="1" t="s">
        <v>34</v>
      </c>
      <c r="S219" s="1" t="s">
        <v>35</v>
      </c>
      <c r="T219" s="1" t="s">
        <v>36</v>
      </c>
      <c r="U219" s="8">
        <v>44166</v>
      </c>
      <c r="V219" s="1" t="s">
        <v>37</v>
      </c>
      <c r="W219" s="1" t="s">
        <v>38</v>
      </c>
      <c r="X219" s="1" t="s">
        <v>39</v>
      </c>
      <c r="Y219" t="str">
        <f t="shared" si="14"/>
        <v>OnTime</v>
      </c>
      <c r="Z219" t="str">
        <f t="shared" si="15"/>
        <v>Utilized</v>
      </c>
    </row>
    <row r="220" spans="1:26" x14ac:dyDescent="0.2">
      <c r="A220" s="15">
        <v>107.25</v>
      </c>
      <c r="B220" s="7">
        <f t="shared" si="12"/>
        <v>107.25</v>
      </c>
      <c r="C220" s="1" t="s">
        <v>20</v>
      </c>
      <c r="D220" s="1" t="s">
        <v>21</v>
      </c>
      <c r="E220" s="5">
        <v>3.96</v>
      </c>
      <c r="F220" s="5">
        <f t="shared" si="13"/>
        <v>3.96</v>
      </c>
      <c r="G220" s="1" t="s">
        <v>23</v>
      </c>
      <c r="H220" s="8">
        <v>44176</v>
      </c>
      <c r="I220" s="1" t="s">
        <v>25</v>
      </c>
      <c r="J220" s="1" t="s">
        <v>26</v>
      </c>
      <c r="K220" s="8">
        <v>44166.280624999999</v>
      </c>
      <c r="L220" s="1" t="s">
        <v>28</v>
      </c>
      <c r="M220" s="8">
        <v>44166</v>
      </c>
      <c r="N220" s="8">
        <v>44180</v>
      </c>
      <c r="O220" s="1" t="s">
        <v>516</v>
      </c>
      <c r="P220" s="1" t="s">
        <v>46</v>
      </c>
      <c r="Q220" s="1" t="s">
        <v>33</v>
      </c>
      <c r="R220" s="1" t="s">
        <v>34</v>
      </c>
      <c r="S220" s="1" t="s">
        <v>35</v>
      </c>
      <c r="T220" s="1" t="s">
        <v>36</v>
      </c>
      <c r="U220" s="8">
        <v>44166</v>
      </c>
      <c r="V220" s="1" t="s">
        <v>37</v>
      </c>
      <c r="W220" s="1" t="s">
        <v>38</v>
      </c>
      <c r="X220" s="1" t="s">
        <v>39</v>
      </c>
      <c r="Y220" t="str">
        <f t="shared" si="14"/>
        <v>OnTime</v>
      </c>
      <c r="Z220" t="str">
        <f t="shared" si="15"/>
        <v>Utilized</v>
      </c>
    </row>
    <row r="221" spans="1:26" x14ac:dyDescent="0.2">
      <c r="A221" s="15">
        <v>198.18</v>
      </c>
      <c r="B221" s="7">
        <f t="shared" si="12"/>
        <v>198.18</v>
      </c>
      <c r="C221" s="1" t="s">
        <v>42</v>
      </c>
      <c r="D221" s="1" t="s">
        <v>21</v>
      </c>
      <c r="E221" s="5">
        <v>3.96</v>
      </c>
      <c r="F221" s="5">
        <f t="shared" si="13"/>
        <v>3.96</v>
      </c>
      <c r="G221" s="1" t="s">
        <v>23</v>
      </c>
      <c r="H221" s="8">
        <v>44176</v>
      </c>
      <c r="I221" s="1" t="s">
        <v>25</v>
      </c>
      <c r="J221" s="1" t="s">
        <v>26</v>
      </c>
      <c r="K221" s="8">
        <v>44166.275069444448</v>
      </c>
      <c r="L221" s="1" t="s">
        <v>28</v>
      </c>
      <c r="M221" s="8">
        <v>44166</v>
      </c>
      <c r="N221" s="8">
        <v>44180</v>
      </c>
      <c r="O221" s="1" t="s">
        <v>518</v>
      </c>
      <c r="P221" s="1" t="s">
        <v>32</v>
      </c>
      <c r="Q221" s="1" t="s">
        <v>33</v>
      </c>
      <c r="R221" s="1" t="s">
        <v>34</v>
      </c>
      <c r="S221" s="1" t="s">
        <v>35</v>
      </c>
      <c r="T221" s="1" t="s">
        <v>36</v>
      </c>
      <c r="U221" s="8">
        <v>44166</v>
      </c>
      <c r="V221" s="1" t="s">
        <v>37</v>
      </c>
      <c r="W221" s="1" t="s">
        <v>38</v>
      </c>
      <c r="X221" s="1" t="s">
        <v>39</v>
      </c>
      <c r="Y221" t="str">
        <f t="shared" si="14"/>
        <v>OnTime</v>
      </c>
      <c r="Z221" t="str">
        <f t="shared" si="15"/>
        <v>Utilized</v>
      </c>
    </row>
    <row r="222" spans="1:26" x14ac:dyDescent="0.2">
      <c r="A222" s="15">
        <v>200</v>
      </c>
      <c r="B222" s="7">
        <f t="shared" si="12"/>
        <v>200</v>
      </c>
      <c r="C222" s="1" t="s">
        <v>20</v>
      </c>
      <c r="D222" s="1" t="s">
        <v>21</v>
      </c>
      <c r="E222" s="5">
        <v>3.96</v>
      </c>
      <c r="F222" s="5">
        <f t="shared" si="13"/>
        <v>3.96</v>
      </c>
      <c r="G222" s="1" t="s">
        <v>23</v>
      </c>
      <c r="H222" s="8">
        <v>44176</v>
      </c>
      <c r="I222" s="1" t="s">
        <v>25</v>
      </c>
      <c r="J222" s="1" t="s">
        <v>26</v>
      </c>
      <c r="K222" s="8">
        <v>44166.274942129632</v>
      </c>
      <c r="L222" s="1" t="s">
        <v>28</v>
      </c>
      <c r="M222" s="8">
        <v>44166</v>
      </c>
      <c r="N222" s="8">
        <v>44180</v>
      </c>
      <c r="O222" s="1" t="s">
        <v>520</v>
      </c>
      <c r="P222" s="1" t="s">
        <v>32</v>
      </c>
      <c r="Q222" s="1" t="s">
        <v>33</v>
      </c>
      <c r="R222" s="1" t="s">
        <v>34</v>
      </c>
      <c r="S222" s="1" t="s">
        <v>35</v>
      </c>
      <c r="T222" s="1" t="s">
        <v>36</v>
      </c>
      <c r="U222" s="8">
        <v>44166</v>
      </c>
      <c r="V222" s="1" t="s">
        <v>37</v>
      </c>
      <c r="W222" s="1" t="s">
        <v>38</v>
      </c>
      <c r="X222" s="1" t="s">
        <v>39</v>
      </c>
      <c r="Y222" t="str">
        <f t="shared" si="14"/>
        <v>OnTime</v>
      </c>
      <c r="Z222" t="str">
        <f t="shared" si="15"/>
        <v>Utilized</v>
      </c>
    </row>
    <row r="223" spans="1:26" x14ac:dyDescent="0.2">
      <c r="A223" s="15">
        <v>470</v>
      </c>
      <c r="B223" s="7">
        <f t="shared" si="12"/>
        <v>470</v>
      </c>
      <c r="C223" s="1" t="s">
        <v>20</v>
      </c>
      <c r="D223" s="1" t="s">
        <v>21</v>
      </c>
      <c r="E223" s="5">
        <v>3.96</v>
      </c>
      <c r="F223" s="5">
        <f t="shared" si="13"/>
        <v>3.96</v>
      </c>
      <c r="G223" s="1" t="s">
        <v>23</v>
      </c>
      <c r="H223" s="8">
        <v>44176</v>
      </c>
      <c r="I223" s="1" t="s">
        <v>25</v>
      </c>
      <c r="J223" s="1" t="s">
        <v>26</v>
      </c>
      <c r="K223" s="8">
        <v>44166.274918981479</v>
      </c>
      <c r="L223" s="1" t="s">
        <v>28</v>
      </c>
      <c r="M223" s="8">
        <v>44166</v>
      </c>
      <c r="N223" s="8">
        <v>44180</v>
      </c>
      <c r="O223" s="1" t="s">
        <v>522</v>
      </c>
      <c r="P223" s="1" t="s">
        <v>32</v>
      </c>
      <c r="Q223" s="1" t="s">
        <v>33</v>
      </c>
      <c r="R223" s="1" t="s">
        <v>34</v>
      </c>
      <c r="S223" s="1" t="s">
        <v>35</v>
      </c>
      <c r="T223" s="1" t="s">
        <v>36</v>
      </c>
      <c r="U223" s="8">
        <v>44166</v>
      </c>
      <c r="V223" s="1" t="s">
        <v>37</v>
      </c>
      <c r="W223" s="1" t="s">
        <v>38</v>
      </c>
      <c r="X223" s="1" t="s">
        <v>39</v>
      </c>
      <c r="Y223" t="str">
        <f t="shared" si="14"/>
        <v>OnTime</v>
      </c>
      <c r="Z223" t="str">
        <f t="shared" si="15"/>
        <v>Utilized</v>
      </c>
    </row>
    <row r="224" spans="1:26" x14ac:dyDescent="0.2">
      <c r="A224" s="15">
        <v>198.18</v>
      </c>
      <c r="B224" s="7">
        <f t="shared" si="12"/>
        <v>198.18</v>
      </c>
      <c r="C224" s="1" t="s">
        <v>20</v>
      </c>
      <c r="D224" s="1" t="s">
        <v>21</v>
      </c>
      <c r="E224" s="5">
        <v>3.96</v>
      </c>
      <c r="F224" s="5">
        <f t="shared" si="13"/>
        <v>3.96</v>
      </c>
      <c r="G224" s="1" t="s">
        <v>23</v>
      </c>
      <c r="H224" s="8">
        <v>44176</v>
      </c>
      <c r="I224" s="1" t="s">
        <v>25</v>
      </c>
      <c r="J224" s="1" t="s">
        <v>26</v>
      </c>
      <c r="K224" s="8">
        <v>44166.274895833332</v>
      </c>
      <c r="L224" s="1" t="s">
        <v>28</v>
      </c>
      <c r="M224" s="8">
        <v>44166</v>
      </c>
      <c r="N224" s="8">
        <v>44180</v>
      </c>
      <c r="O224" s="1" t="s">
        <v>524</v>
      </c>
      <c r="P224" s="1" t="s">
        <v>32</v>
      </c>
      <c r="Q224" s="1" t="s">
        <v>33</v>
      </c>
      <c r="R224" s="1" t="s">
        <v>34</v>
      </c>
      <c r="S224" s="1" t="s">
        <v>35</v>
      </c>
      <c r="T224" s="1" t="s">
        <v>49</v>
      </c>
      <c r="U224" s="8">
        <v>44166</v>
      </c>
      <c r="V224" s="1" t="s">
        <v>37</v>
      </c>
      <c r="W224" s="1" t="s">
        <v>38</v>
      </c>
      <c r="X224" s="1" t="s">
        <v>39</v>
      </c>
      <c r="Y224" t="str">
        <f t="shared" si="14"/>
        <v>OnTime</v>
      </c>
      <c r="Z224" t="str">
        <f t="shared" si="15"/>
        <v>Utilized</v>
      </c>
    </row>
    <row r="225" spans="1:26" x14ac:dyDescent="0.2">
      <c r="A225" s="15">
        <v>500</v>
      </c>
      <c r="B225" s="7">
        <f t="shared" si="12"/>
        <v>500</v>
      </c>
      <c r="C225" s="1" t="s">
        <v>20</v>
      </c>
      <c r="D225" s="1" t="s">
        <v>21</v>
      </c>
      <c r="E225" s="5">
        <v>3.96</v>
      </c>
      <c r="F225" s="5">
        <f t="shared" si="13"/>
        <v>3.96</v>
      </c>
      <c r="G225" s="1" t="s">
        <v>23</v>
      </c>
      <c r="H225" s="8">
        <v>44176</v>
      </c>
      <c r="I225" s="1" t="s">
        <v>25</v>
      </c>
      <c r="J225" s="1" t="s">
        <v>26</v>
      </c>
      <c r="K225" s="8">
        <v>44166.274745370371</v>
      </c>
      <c r="L225" s="1" t="s">
        <v>28</v>
      </c>
      <c r="M225" s="8">
        <v>44166</v>
      </c>
      <c r="N225" s="8">
        <v>44180</v>
      </c>
      <c r="O225" s="1" t="s">
        <v>526</v>
      </c>
      <c r="P225" s="1" t="s">
        <v>32</v>
      </c>
      <c r="Q225" s="1" t="s">
        <v>33</v>
      </c>
      <c r="R225" s="1" t="s">
        <v>34</v>
      </c>
      <c r="S225" s="1" t="s">
        <v>35</v>
      </c>
      <c r="T225" s="1" t="s">
        <v>36</v>
      </c>
      <c r="U225" s="8">
        <v>44166</v>
      </c>
      <c r="V225" s="1" t="s">
        <v>37</v>
      </c>
      <c r="W225" s="1" t="s">
        <v>38</v>
      </c>
      <c r="X225" s="1" t="s">
        <v>39</v>
      </c>
      <c r="Y225" t="str">
        <f t="shared" si="14"/>
        <v>OnTime</v>
      </c>
      <c r="Z225" t="str">
        <f t="shared" si="15"/>
        <v>Utilized</v>
      </c>
    </row>
    <row r="226" spans="1:26" x14ac:dyDescent="0.2">
      <c r="A226" s="15">
        <v>198.18</v>
      </c>
      <c r="B226" s="7">
        <f t="shared" si="12"/>
        <v>198.18</v>
      </c>
      <c r="C226" s="1" t="s">
        <v>20</v>
      </c>
      <c r="E226" s="5">
        <v>0</v>
      </c>
      <c r="F226" s="5">
        <f t="shared" si="13"/>
        <v>0</v>
      </c>
      <c r="I226" s="1" t="s">
        <v>25</v>
      </c>
      <c r="J226" s="1" t="s">
        <v>26</v>
      </c>
      <c r="K226" s="8">
        <v>44166.274722222224</v>
      </c>
      <c r="L226" s="1" t="s">
        <v>28</v>
      </c>
      <c r="M226" s="8">
        <v>44166</v>
      </c>
      <c r="N226" s="8">
        <v>44180</v>
      </c>
      <c r="O226" s="1" t="s">
        <v>528</v>
      </c>
      <c r="P226" s="1" t="s">
        <v>32</v>
      </c>
      <c r="Q226" s="1" t="s">
        <v>123</v>
      </c>
      <c r="R226" s="1" t="s">
        <v>124</v>
      </c>
      <c r="S226" s="1" t="s">
        <v>35</v>
      </c>
      <c r="T226" s="1" t="s">
        <v>36</v>
      </c>
      <c r="U226" s="8">
        <v>44166</v>
      </c>
      <c r="V226" s="1" t="s">
        <v>125</v>
      </c>
      <c r="W226" s="1" t="s">
        <v>125</v>
      </c>
      <c r="X226" s="1" t="s">
        <v>39</v>
      </c>
      <c r="Y226" t="str">
        <f t="shared" si="14"/>
        <v>OnTime</v>
      </c>
      <c r="Z226" t="str">
        <f t="shared" si="15"/>
        <v>No Discounts</v>
      </c>
    </row>
    <row r="227" spans="1:26" x14ac:dyDescent="0.2">
      <c r="A227" s="15">
        <v>198.18</v>
      </c>
      <c r="B227" s="7">
        <f t="shared" si="12"/>
        <v>198.18</v>
      </c>
      <c r="C227" s="1" t="s">
        <v>20</v>
      </c>
      <c r="D227" s="1" t="s">
        <v>21</v>
      </c>
      <c r="E227" s="5">
        <v>3.96</v>
      </c>
      <c r="F227" s="5">
        <f t="shared" si="13"/>
        <v>3.96</v>
      </c>
      <c r="G227" s="1" t="s">
        <v>23</v>
      </c>
      <c r="H227" s="8">
        <v>44176</v>
      </c>
      <c r="I227" s="1" t="s">
        <v>25</v>
      </c>
      <c r="J227" s="1" t="s">
        <v>26</v>
      </c>
      <c r="K227" s="8">
        <v>44166.274594907409</v>
      </c>
      <c r="L227" s="1" t="s">
        <v>28</v>
      </c>
      <c r="M227" s="8">
        <v>44166</v>
      </c>
      <c r="N227" s="8">
        <v>44180</v>
      </c>
      <c r="O227" s="1" t="s">
        <v>530</v>
      </c>
      <c r="P227" s="1" t="s">
        <v>32</v>
      </c>
      <c r="Q227" s="1" t="s">
        <v>33</v>
      </c>
      <c r="R227" s="1" t="s">
        <v>34</v>
      </c>
      <c r="S227" s="1" t="s">
        <v>35</v>
      </c>
      <c r="T227" s="1" t="s">
        <v>36</v>
      </c>
      <c r="U227" s="8">
        <v>44166</v>
      </c>
      <c r="V227" s="1" t="s">
        <v>37</v>
      </c>
      <c r="W227" s="1" t="s">
        <v>38</v>
      </c>
      <c r="X227" s="1" t="s">
        <v>39</v>
      </c>
      <c r="Y227" t="str">
        <f t="shared" si="14"/>
        <v>OnTime</v>
      </c>
      <c r="Z227" t="str">
        <f t="shared" si="15"/>
        <v>Utilized</v>
      </c>
    </row>
    <row r="228" spans="1:26" x14ac:dyDescent="0.2">
      <c r="A228" s="15">
        <v>198.18</v>
      </c>
      <c r="B228" s="7">
        <v>238.77</v>
      </c>
      <c r="C228" s="1" t="s">
        <v>20</v>
      </c>
      <c r="D228" s="1" t="s">
        <v>133</v>
      </c>
      <c r="E228" s="5">
        <v>0</v>
      </c>
      <c r="F228" s="5">
        <f t="shared" si="13"/>
        <v>0</v>
      </c>
      <c r="I228" s="1" t="s">
        <v>134</v>
      </c>
      <c r="J228" s="1" t="s">
        <v>26</v>
      </c>
      <c r="K228" s="8">
        <v>44166.274571759262</v>
      </c>
      <c r="L228" s="1" t="s">
        <v>136</v>
      </c>
      <c r="M228" s="8">
        <v>44166</v>
      </c>
      <c r="N228" s="8">
        <v>44180</v>
      </c>
      <c r="O228" s="1" t="s">
        <v>532</v>
      </c>
      <c r="P228" s="1" t="s">
        <v>32</v>
      </c>
      <c r="Q228" s="1" t="s">
        <v>138</v>
      </c>
      <c r="R228" s="1" t="s">
        <v>124</v>
      </c>
      <c r="S228" s="1" t="s">
        <v>35</v>
      </c>
      <c r="T228" s="1" t="s">
        <v>36</v>
      </c>
      <c r="U228" s="8">
        <v>44166</v>
      </c>
      <c r="V228" s="1" t="s">
        <v>139</v>
      </c>
      <c r="W228" s="1" t="s">
        <v>139</v>
      </c>
      <c r="X228" s="1" t="s">
        <v>39</v>
      </c>
      <c r="Y228" t="str">
        <f t="shared" si="14"/>
        <v>OnTime</v>
      </c>
      <c r="Z228" t="str">
        <f t="shared" si="15"/>
        <v>No Discounts</v>
      </c>
    </row>
    <row r="229" spans="1:26" x14ac:dyDescent="0.2">
      <c r="A229" s="15">
        <v>198.18</v>
      </c>
      <c r="B229" s="7">
        <f t="shared" si="12"/>
        <v>198.18</v>
      </c>
      <c r="C229" s="1" t="s">
        <v>20</v>
      </c>
      <c r="E229" s="5">
        <v>0</v>
      </c>
      <c r="F229" s="5">
        <f t="shared" si="13"/>
        <v>0</v>
      </c>
      <c r="I229" s="1" t="s">
        <v>140</v>
      </c>
      <c r="J229" s="1" t="s">
        <v>26</v>
      </c>
      <c r="K229" s="8">
        <v>44166.274548611109</v>
      </c>
      <c r="L229" s="1" t="s">
        <v>28</v>
      </c>
      <c r="M229" s="8">
        <v>44166</v>
      </c>
      <c r="N229" s="8">
        <v>44180</v>
      </c>
      <c r="O229" s="1" t="s">
        <v>534</v>
      </c>
      <c r="P229" s="1" t="s">
        <v>32</v>
      </c>
      <c r="Q229" s="1" t="s">
        <v>33</v>
      </c>
      <c r="R229" s="1" t="s">
        <v>124</v>
      </c>
      <c r="S229" s="1" t="s">
        <v>35</v>
      </c>
      <c r="T229" s="1" t="s">
        <v>36</v>
      </c>
      <c r="U229" s="8">
        <v>44166</v>
      </c>
      <c r="V229" s="1" t="s">
        <v>144</v>
      </c>
      <c r="W229" s="1" t="s">
        <v>145</v>
      </c>
      <c r="X229" s="1" t="s">
        <v>39</v>
      </c>
      <c r="Y229" t="str">
        <f t="shared" si="14"/>
        <v>OnTime</v>
      </c>
      <c r="Z229" t="str">
        <f t="shared" si="15"/>
        <v>No Discounts</v>
      </c>
    </row>
    <row r="230" spans="1:26" x14ac:dyDescent="0.2">
      <c r="A230" s="15">
        <v>198.18</v>
      </c>
      <c r="B230" s="7">
        <f t="shared" si="12"/>
        <v>198.18</v>
      </c>
      <c r="C230" s="1" t="s">
        <v>20</v>
      </c>
      <c r="E230" s="5">
        <v>0</v>
      </c>
      <c r="F230" s="5">
        <f t="shared" si="13"/>
        <v>0</v>
      </c>
      <c r="I230" s="1" t="s">
        <v>140</v>
      </c>
      <c r="J230" s="1" t="s">
        <v>26</v>
      </c>
      <c r="K230" s="8">
        <v>44166.274398148147</v>
      </c>
      <c r="L230" s="1" t="s">
        <v>28</v>
      </c>
      <c r="M230" s="8">
        <v>44166</v>
      </c>
      <c r="N230" s="8">
        <v>44180</v>
      </c>
      <c r="O230" s="1" t="s">
        <v>536</v>
      </c>
      <c r="P230" s="1" t="s">
        <v>32</v>
      </c>
      <c r="Q230" s="1" t="s">
        <v>33</v>
      </c>
      <c r="R230" s="1" t="s">
        <v>124</v>
      </c>
      <c r="S230" s="1" t="s">
        <v>35</v>
      </c>
      <c r="T230" s="1" t="s">
        <v>36</v>
      </c>
      <c r="U230" s="8">
        <v>44166</v>
      </c>
      <c r="V230" s="1" t="s">
        <v>144</v>
      </c>
      <c r="W230" s="1" t="s">
        <v>145</v>
      </c>
      <c r="X230" s="1" t="s">
        <v>39</v>
      </c>
      <c r="Y230" t="str">
        <f t="shared" si="14"/>
        <v>OnTime</v>
      </c>
      <c r="Z230" t="str">
        <f t="shared" si="15"/>
        <v>No Discounts</v>
      </c>
    </row>
    <row r="231" spans="1:26" x14ac:dyDescent="0.2">
      <c r="A231" s="15">
        <v>198.18</v>
      </c>
      <c r="B231" s="7">
        <f t="shared" si="12"/>
        <v>198.18</v>
      </c>
      <c r="C231" s="1" t="s">
        <v>20</v>
      </c>
      <c r="E231" s="5">
        <v>0</v>
      </c>
      <c r="F231" s="5">
        <f t="shared" si="13"/>
        <v>0</v>
      </c>
      <c r="I231" s="1" t="s">
        <v>140</v>
      </c>
      <c r="J231" s="1" t="s">
        <v>26</v>
      </c>
      <c r="K231" s="8">
        <v>44166.274363425924</v>
      </c>
      <c r="L231" s="1" t="s">
        <v>28</v>
      </c>
      <c r="M231" s="8">
        <v>44166</v>
      </c>
      <c r="N231" s="8">
        <v>44180</v>
      </c>
      <c r="O231" s="1" t="s">
        <v>538</v>
      </c>
      <c r="P231" s="1" t="s">
        <v>32</v>
      </c>
      <c r="Q231" s="1" t="s">
        <v>33</v>
      </c>
      <c r="R231" s="1" t="s">
        <v>124</v>
      </c>
      <c r="S231" s="1" t="s">
        <v>35</v>
      </c>
      <c r="T231" s="1" t="s">
        <v>36</v>
      </c>
      <c r="U231" s="8">
        <v>44166</v>
      </c>
      <c r="V231" s="1" t="s">
        <v>144</v>
      </c>
      <c r="W231" s="1" t="s">
        <v>145</v>
      </c>
      <c r="X231" s="1" t="s">
        <v>39</v>
      </c>
      <c r="Y231" t="str">
        <f t="shared" si="14"/>
        <v>OnTime</v>
      </c>
      <c r="Z231" t="str">
        <f t="shared" si="15"/>
        <v>No Discounts</v>
      </c>
    </row>
    <row r="232" spans="1:26" x14ac:dyDescent="0.2">
      <c r="A232" s="15">
        <v>198.18</v>
      </c>
      <c r="B232" s="7">
        <f t="shared" si="12"/>
        <v>198.18</v>
      </c>
      <c r="C232" s="1" t="s">
        <v>20</v>
      </c>
      <c r="D232" s="1" t="s">
        <v>21</v>
      </c>
      <c r="E232" s="5">
        <v>3.96</v>
      </c>
      <c r="F232" s="5">
        <f t="shared" si="13"/>
        <v>3.96</v>
      </c>
      <c r="G232" s="1" t="s">
        <v>23</v>
      </c>
      <c r="H232" s="8">
        <v>44176</v>
      </c>
      <c r="I232" s="1" t="s">
        <v>25</v>
      </c>
      <c r="J232" s="1" t="s">
        <v>26</v>
      </c>
      <c r="K232" s="8">
        <v>44166.274224537039</v>
      </c>
      <c r="L232" s="1" t="s">
        <v>28</v>
      </c>
      <c r="M232" s="8">
        <v>44166</v>
      </c>
      <c r="N232" s="8">
        <v>44180</v>
      </c>
      <c r="O232" s="1" t="s">
        <v>540</v>
      </c>
      <c r="P232" s="1" t="s">
        <v>32</v>
      </c>
      <c r="Q232" s="1" t="s">
        <v>33</v>
      </c>
      <c r="R232" s="1" t="s">
        <v>34</v>
      </c>
      <c r="S232" s="1" t="s">
        <v>35</v>
      </c>
      <c r="T232" s="1" t="s">
        <v>36</v>
      </c>
      <c r="U232" s="8">
        <v>44166</v>
      </c>
      <c r="V232" s="1" t="s">
        <v>37</v>
      </c>
      <c r="W232" s="1" t="s">
        <v>38</v>
      </c>
      <c r="X232" s="1" t="s">
        <v>39</v>
      </c>
      <c r="Y232" t="str">
        <f t="shared" si="14"/>
        <v>OnTime</v>
      </c>
      <c r="Z232" t="str">
        <f t="shared" si="15"/>
        <v>Utilized</v>
      </c>
    </row>
    <row r="233" spans="1:26" x14ac:dyDescent="0.2">
      <c r="A233" s="15">
        <v>198.18</v>
      </c>
      <c r="B233" s="7">
        <f t="shared" si="12"/>
        <v>198.18</v>
      </c>
      <c r="C233" s="1" t="s">
        <v>20</v>
      </c>
      <c r="E233" s="5">
        <v>0</v>
      </c>
      <c r="F233" s="5">
        <f t="shared" si="13"/>
        <v>0</v>
      </c>
      <c r="I233" s="1" t="s">
        <v>140</v>
      </c>
      <c r="J233" s="1" t="s">
        <v>26</v>
      </c>
      <c r="K233" s="8">
        <v>44166.274189814816</v>
      </c>
      <c r="L233" s="1" t="s">
        <v>28</v>
      </c>
      <c r="M233" s="8">
        <v>44166</v>
      </c>
      <c r="N233" s="8">
        <v>44180</v>
      </c>
      <c r="O233" s="1" t="s">
        <v>542</v>
      </c>
      <c r="P233" s="1" t="s">
        <v>32</v>
      </c>
      <c r="Q233" s="1" t="s">
        <v>33</v>
      </c>
      <c r="R233" s="1" t="s">
        <v>124</v>
      </c>
      <c r="S233" s="1" t="s">
        <v>35</v>
      </c>
      <c r="T233" s="1" t="s">
        <v>36</v>
      </c>
      <c r="U233" s="8">
        <v>44166</v>
      </c>
      <c r="V233" s="1" t="s">
        <v>144</v>
      </c>
      <c r="W233" s="1" t="s">
        <v>145</v>
      </c>
      <c r="X233" s="1" t="s">
        <v>39</v>
      </c>
      <c r="Y233" t="str">
        <f t="shared" si="14"/>
        <v>OnTime</v>
      </c>
      <c r="Z233" t="str">
        <f t="shared" si="15"/>
        <v>No Discounts</v>
      </c>
    </row>
    <row r="234" spans="1:26" x14ac:dyDescent="0.2">
      <c r="A234" s="15">
        <v>198.18</v>
      </c>
      <c r="B234" s="7">
        <f t="shared" si="12"/>
        <v>198.18</v>
      </c>
      <c r="C234" s="1" t="s">
        <v>20</v>
      </c>
      <c r="E234" s="5">
        <v>0</v>
      </c>
      <c r="F234" s="5">
        <f t="shared" si="13"/>
        <v>0</v>
      </c>
      <c r="I234" s="1" t="s">
        <v>140</v>
      </c>
      <c r="J234" s="1" t="s">
        <v>26</v>
      </c>
      <c r="K234" s="8">
        <v>44166.274074074077</v>
      </c>
      <c r="L234" s="1" t="s">
        <v>28</v>
      </c>
      <c r="M234" s="8">
        <v>44166</v>
      </c>
      <c r="N234" s="8">
        <v>44180</v>
      </c>
      <c r="O234" s="1" t="s">
        <v>544</v>
      </c>
      <c r="P234" s="1" t="s">
        <v>32</v>
      </c>
      <c r="Q234" s="1" t="s">
        <v>33</v>
      </c>
      <c r="R234" s="1" t="s">
        <v>168</v>
      </c>
      <c r="S234" s="1" t="s">
        <v>35</v>
      </c>
      <c r="T234" s="1" t="s">
        <v>36</v>
      </c>
      <c r="U234" s="8">
        <v>44166</v>
      </c>
      <c r="V234" s="1" t="s">
        <v>169</v>
      </c>
      <c r="W234" s="1" t="s">
        <v>170</v>
      </c>
      <c r="X234" s="1" t="s">
        <v>39</v>
      </c>
      <c r="Y234" t="str">
        <f t="shared" si="14"/>
        <v>OnTime</v>
      </c>
      <c r="Z234" t="str">
        <f t="shared" si="15"/>
        <v>No Discounts</v>
      </c>
    </row>
    <row r="235" spans="1:26" x14ac:dyDescent="0.2">
      <c r="A235" s="15">
        <v>198.18</v>
      </c>
      <c r="B235" s="7">
        <f t="shared" si="12"/>
        <v>198.18</v>
      </c>
      <c r="C235" s="1" t="s">
        <v>20</v>
      </c>
      <c r="D235" s="1" t="s">
        <v>21</v>
      </c>
      <c r="E235" s="5">
        <v>3.96</v>
      </c>
      <c r="F235" s="5">
        <f t="shared" si="13"/>
        <v>3.96</v>
      </c>
      <c r="G235" s="1" t="s">
        <v>23</v>
      </c>
      <c r="H235" s="8">
        <v>44176</v>
      </c>
      <c r="I235" s="1" t="s">
        <v>25</v>
      </c>
      <c r="J235" s="1" t="s">
        <v>26</v>
      </c>
      <c r="K235" s="8">
        <v>44166.274039351854</v>
      </c>
      <c r="L235" s="1" t="s">
        <v>28</v>
      </c>
      <c r="M235" s="8">
        <v>44166</v>
      </c>
      <c r="N235" s="8">
        <v>44180</v>
      </c>
      <c r="O235" s="1" t="s">
        <v>546</v>
      </c>
      <c r="P235" s="1" t="s">
        <v>32</v>
      </c>
      <c r="Q235" s="1" t="s">
        <v>33</v>
      </c>
      <c r="R235" s="1" t="s">
        <v>34</v>
      </c>
      <c r="S235" s="1" t="s">
        <v>35</v>
      </c>
      <c r="T235" s="1" t="s">
        <v>36</v>
      </c>
      <c r="U235" s="8">
        <v>44166</v>
      </c>
      <c r="V235" s="1" t="s">
        <v>37</v>
      </c>
      <c r="W235" s="1" t="s">
        <v>38</v>
      </c>
      <c r="X235" s="1" t="s">
        <v>39</v>
      </c>
      <c r="Y235" t="str">
        <f t="shared" si="14"/>
        <v>OnTime</v>
      </c>
      <c r="Z235" t="str">
        <f t="shared" si="15"/>
        <v>Utilized</v>
      </c>
    </row>
    <row r="236" spans="1:26" x14ac:dyDescent="0.2">
      <c r="A236" s="15">
        <v>198.18</v>
      </c>
      <c r="B236" s="7">
        <f t="shared" si="12"/>
        <v>198.18</v>
      </c>
      <c r="C236" s="1" t="s">
        <v>20</v>
      </c>
      <c r="D236" s="1" t="s">
        <v>21</v>
      </c>
      <c r="E236" s="5">
        <v>0</v>
      </c>
      <c r="F236" s="5">
        <f t="shared" si="13"/>
        <v>0</v>
      </c>
      <c r="I236" s="1" t="s">
        <v>25</v>
      </c>
      <c r="J236" s="1" t="s">
        <v>26</v>
      </c>
      <c r="K236" s="8">
        <v>44166.274016203701</v>
      </c>
      <c r="L236" s="1" t="s">
        <v>28</v>
      </c>
      <c r="M236" s="8">
        <v>44166</v>
      </c>
      <c r="N236" s="8">
        <v>44180</v>
      </c>
      <c r="O236" s="1" t="s">
        <v>548</v>
      </c>
      <c r="P236" s="1" t="s">
        <v>32</v>
      </c>
      <c r="Q236" s="1" t="s">
        <v>156</v>
      </c>
      <c r="R236" s="1" t="s">
        <v>124</v>
      </c>
      <c r="S236" s="1" t="s">
        <v>35</v>
      </c>
      <c r="T236" s="1" t="s">
        <v>36</v>
      </c>
      <c r="U236" s="8">
        <v>44166</v>
      </c>
      <c r="V236" s="1" t="s">
        <v>157</v>
      </c>
      <c r="W236" s="1" t="s">
        <v>158</v>
      </c>
      <c r="X236" s="1" t="s">
        <v>39</v>
      </c>
      <c r="Y236" t="str">
        <f t="shared" si="14"/>
        <v>OnTime</v>
      </c>
      <c r="Z236" t="str">
        <f t="shared" si="15"/>
        <v>No Discounts</v>
      </c>
    </row>
    <row r="237" spans="1:26" x14ac:dyDescent="0.2">
      <c r="A237" s="15">
        <v>198.18</v>
      </c>
      <c r="B237" s="7">
        <f t="shared" si="12"/>
        <v>198.18</v>
      </c>
      <c r="C237" s="1" t="s">
        <v>20</v>
      </c>
      <c r="D237" s="1" t="s">
        <v>21</v>
      </c>
      <c r="E237" s="5">
        <v>3.96</v>
      </c>
      <c r="F237" s="5">
        <f t="shared" si="13"/>
        <v>3.96</v>
      </c>
      <c r="G237" s="1" t="s">
        <v>23</v>
      </c>
      <c r="H237" s="8">
        <v>44176</v>
      </c>
      <c r="I237" s="1" t="s">
        <v>25</v>
      </c>
      <c r="J237" s="1" t="s">
        <v>26</v>
      </c>
      <c r="K237" s="8">
        <v>44166.273900462962</v>
      </c>
      <c r="L237" s="1" t="s">
        <v>28</v>
      </c>
      <c r="M237" s="8">
        <v>44166</v>
      </c>
      <c r="N237" s="8">
        <v>44180</v>
      </c>
      <c r="O237" s="1" t="s">
        <v>550</v>
      </c>
      <c r="P237" s="1" t="s">
        <v>32</v>
      </c>
      <c r="Q237" s="1" t="s">
        <v>33</v>
      </c>
      <c r="R237" s="1" t="s">
        <v>34</v>
      </c>
      <c r="S237" s="1" t="s">
        <v>35</v>
      </c>
      <c r="T237" s="1" t="s">
        <v>81</v>
      </c>
      <c r="U237" s="8">
        <v>44166</v>
      </c>
      <c r="V237" s="1" t="s">
        <v>37</v>
      </c>
      <c r="W237" s="1" t="s">
        <v>38</v>
      </c>
      <c r="X237" s="1" t="s">
        <v>39</v>
      </c>
      <c r="Y237" t="str">
        <f t="shared" si="14"/>
        <v>OnTime</v>
      </c>
      <c r="Z237" t="str">
        <f t="shared" si="15"/>
        <v>Utilized</v>
      </c>
    </row>
    <row r="238" spans="1:26" x14ac:dyDescent="0.2">
      <c r="A238" s="15">
        <v>198.18</v>
      </c>
      <c r="B238" s="7">
        <f t="shared" si="12"/>
        <v>198.18</v>
      </c>
      <c r="C238" s="1" t="s">
        <v>20</v>
      </c>
      <c r="D238" s="1" t="s">
        <v>21</v>
      </c>
      <c r="E238" s="5">
        <v>3.96</v>
      </c>
      <c r="F238" s="5">
        <f t="shared" si="13"/>
        <v>3.96</v>
      </c>
      <c r="G238" s="1" t="s">
        <v>23</v>
      </c>
      <c r="H238" s="8">
        <v>44176</v>
      </c>
      <c r="I238" s="1" t="s">
        <v>25</v>
      </c>
      <c r="J238" s="1" t="s">
        <v>26</v>
      </c>
      <c r="K238" s="8">
        <v>44166.273877314816</v>
      </c>
      <c r="L238" s="1" t="s">
        <v>28</v>
      </c>
      <c r="M238" s="8">
        <v>44166</v>
      </c>
      <c r="N238" s="8">
        <v>44180</v>
      </c>
      <c r="O238" s="1" t="s">
        <v>552</v>
      </c>
      <c r="P238" s="1" t="s">
        <v>32</v>
      </c>
      <c r="Q238" s="1" t="s">
        <v>33</v>
      </c>
      <c r="R238" s="1" t="s">
        <v>34</v>
      </c>
      <c r="S238" s="1" t="s">
        <v>35</v>
      </c>
      <c r="T238" s="1" t="s">
        <v>36</v>
      </c>
      <c r="U238" s="8">
        <v>44166</v>
      </c>
      <c r="V238" s="1" t="s">
        <v>37</v>
      </c>
      <c r="W238" s="1" t="s">
        <v>38</v>
      </c>
      <c r="X238" s="1" t="s">
        <v>39</v>
      </c>
      <c r="Y238" t="str">
        <f t="shared" si="14"/>
        <v>OnTime</v>
      </c>
      <c r="Z238" t="str">
        <f t="shared" si="15"/>
        <v>Utilized</v>
      </c>
    </row>
    <row r="239" spans="1:26" x14ac:dyDescent="0.2">
      <c r="A239" s="15">
        <v>198.18</v>
      </c>
      <c r="B239" s="7">
        <f t="shared" si="12"/>
        <v>198.18</v>
      </c>
      <c r="C239" s="1" t="s">
        <v>20</v>
      </c>
      <c r="D239" s="1" t="s">
        <v>21</v>
      </c>
      <c r="E239" s="5">
        <v>3.96</v>
      </c>
      <c r="F239" s="5">
        <f t="shared" si="13"/>
        <v>3.96</v>
      </c>
      <c r="G239" s="1" t="s">
        <v>23</v>
      </c>
      <c r="H239" s="8">
        <v>44176</v>
      </c>
      <c r="I239" s="1" t="s">
        <v>25</v>
      </c>
      <c r="J239" s="1" t="s">
        <v>26</v>
      </c>
      <c r="K239" s="8">
        <v>44166.273842592593</v>
      </c>
      <c r="L239" s="1" t="s">
        <v>28</v>
      </c>
      <c r="M239" s="8">
        <v>44166</v>
      </c>
      <c r="N239" s="8">
        <v>44180</v>
      </c>
      <c r="O239" s="1" t="s">
        <v>554</v>
      </c>
      <c r="P239" s="1" t="s">
        <v>32</v>
      </c>
      <c r="Q239" s="1" t="s">
        <v>33</v>
      </c>
      <c r="R239" s="1" t="s">
        <v>34</v>
      </c>
      <c r="S239" s="1" t="s">
        <v>35</v>
      </c>
      <c r="T239" s="1" t="s">
        <v>36</v>
      </c>
      <c r="U239" s="8">
        <v>44166</v>
      </c>
      <c r="V239" s="1" t="s">
        <v>37</v>
      </c>
      <c r="W239" s="1" t="s">
        <v>38</v>
      </c>
      <c r="X239" s="1" t="s">
        <v>39</v>
      </c>
      <c r="Y239" t="str">
        <f t="shared" si="14"/>
        <v>OnTime</v>
      </c>
      <c r="Z239" t="str">
        <f t="shared" si="15"/>
        <v>Utilized</v>
      </c>
    </row>
    <row r="240" spans="1:26" x14ac:dyDescent="0.2">
      <c r="A240" s="15">
        <v>198.18</v>
      </c>
      <c r="B240" s="7">
        <f t="shared" si="12"/>
        <v>198.18</v>
      </c>
      <c r="C240" s="1" t="s">
        <v>20</v>
      </c>
      <c r="D240" s="1" t="s">
        <v>21</v>
      </c>
      <c r="E240" s="5">
        <v>3.96</v>
      </c>
      <c r="F240" s="5">
        <f t="shared" si="13"/>
        <v>3.96</v>
      </c>
      <c r="G240" s="1" t="s">
        <v>23</v>
      </c>
      <c r="H240" s="8">
        <v>44176</v>
      </c>
      <c r="I240" s="1" t="s">
        <v>25</v>
      </c>
      <c r="J240" s="1" t="s">
        <v>26</v>
      </c>
      <c r="K240" s="8">
        <v>44166.273692129631</v>
      </c>
      <c r="L240" s="1" t="s">
        <v>28</v>
      </c>
      <c r="M240" s="8">
        <v>44166</v>
      </c>
      <c r="N240" s="8">
        <v>44180</v>
      </c>
      <c r="O240" s="1" t="s">
        <v>556</v>
      </c>
      <c r="P240" s="1" t="s">
        <v>32</v>
      </c>
      <c r="Q240" s="1" t="s">
        <v>33</v>
      </c>
      <c r="R240" s="1" t="s">
        <v>34</v>
      </c>
      <c r="S240" s="1" t="s">
        <v>35</v>
      </c>
      <c r="T240" s="1" t="s">
        <v>36</v>
      </c>
      <c r="U240" s="8">
        <v>44166</v>
      </c>
      <c r="V240" s="1" t="s">
        <v>37</v>
      </c>
      <c r="W240" s="1" t="s">
        <v>38</v>
      </c>
      <c r="X240" s="1" t="s">
        <v>39</v>
      </c>
      <c r="Y240" t="str">
        <f t="shared" si="14"/>
        <v>OnTime</v>
      </c>
      <c r="Z240" t="str">
        <f t="shared" si="15"/>
        <v>Utilized</v>
      </c>
    </row>
    <row r="241" spans="1:26" x14ac:dyDescent="0.2">
      <c r="A241" s="15">
        <v>198.18</v>
      </c>
      <c r="B241" s="7">
        <f t="shared" si="12"/>
        <v>198.18</v>
      </c>
      <c r="C241" s="1" t="s">
        <v>20</v>
      </c>
      <c r="D241" s="1" t="s">
        <v>21</v>
      </c>
      <c r="E241" s="5">
        <v>3.96</v>
      </c>
      <c r="F241" s="5">
        <f t="shared" si="13"/>
        <v>3.96</v>
      </c>
      <c r="G241" s="1" t="s">
        <v>23</v>
      </c>
      <c r="H241" s="8">
        <v>44176</v>
      </c>
      <c r="I241" s="1" t="s">
        <v>25</v>
      </c>
      <c r="J241" s="1" t="s">
        <v>26</v>
      </c>
      <c r="K241" s="8">
        <v>44166.273668981485</v>
      </c>
      <c r="L241" s="1" t="s">
        <v>28</v>
      </c>
      <c r="M241" s="8">
        <v>44166</v>
      </c>
      <c r="N241" s="8">
        <v>44180</v>
      </c>
      <c r="O241" s="1" t="s">
        <v>558</v>
      </c>
      <c r="P241" s="1" t="s">
        <v>32</v>
      </c>
      <c r="Q241" s="1" t="s">
        <v>33</v>
      </c>
      <c r="R241" s="1" t="s">
        <v>34</v>
      </c>
      <c r="S241" s="1" t="s">
        <v>35</v>
      </c>
      <c r="T241" s="1" t="s">
        <v>49</v>
      </c>
      <c r="U241" s="8">
        <v>44166</v>
      </c>
      <c r="V241" s="1" t="s">
        <v>37</v>
      </c>
      <c r="W241" s="1" t="s">
        <v>38</v>
      </c>
      <c r="X241" s="1" t="s">
        <v>39</v>
      </c>
      <c r="Y241" t="str">
        <f t="shared" si="14"/>
        <v>OnTime</v>
      </c>
      <c r="Z241" t="str">
        <f t="shared" si="15"/>
        <v>Utilized</v>
      </c>
    </row>
    <row r="242" spans="1:26" x14ac:dyDescent="0.2">
      <c r="A242" s="15">
        <v>198.18</v>
      </c>
      <c r="B242" s="7">
        <f t="shared" si="12"/>
        <v>198.18</v>
      </c>
      <c r="C242" s="1" t="s">
        <v>20</v>
      </c>
      <c r="D242" s="1" t="s">
        <v>21</v>
      </c>
      <c r="E242" s="5">
        <v>3.96</v>
      </c>
      <c r="F242" s="5">
        <f t="shared" si="13"/>
        <v>3.96</v>
      </c>
      <c r="G242" s="1" t="s">
        <v>23</v>
      </c>
      <c r="H242" s="8">
        <v>44176</v>
      </c>
      <c r="I242" s="1" t="s">
        <v>25</v>
      </c>
      <c r="J242" s="1" t="s">
        <v>26</v>
      </c>
      <c r="K242" s="8">
        <v>44166.273506944446</v>
      </c>
      <c r="L242" s="1" t="s">
        <v>28</v>
      </c>
      <c r="M242" s="8">
        <v>44166</v>
      </c>
      <c r="N242" s="8">
        <v>44180</v>
      </c>
      <c r="O242" s="1" t="s">
        <v>560</v>
      </c>
      <c r="P242" s="1" t="s">
        <v>32</v>
      </c>
      <c r="Q242" s="1" t="s">
        <v>33</v>
      </c>
      <c r="R242" s="1" t="s">
        <v>34</v>
      </c>
      <c r="S242" s="1" t="s">
        <v>35</v>
      </c>
      <c r="T242" s="1" t="s">
        <v>36</v>
      </c>
      <c r="U242" s="8">
        <v>44166</v>
      </c>
      <c r="V242" s="1" t="s">
        <v>37</v>
      </c>
      <c r="W242" s="1" t="s">
        <v>38</v>
      </c>
      <c r="X242" s="1" t="s">
        <v>39</v>
      </c>
      <c r="Y242" t="str">
        <f t="shared" si="14"/>
        <v>OnTime</v>
      </c>
      <c r="Z242" t="str">
        <f t="shared" si="15"/>
        <v>Utilized</v>
      </c>
    </row>
    <row r="243" spans="1:26" x14ac:dyDescent="0.2">
      <c r="A243" s="15">
        <v>198.18</v>
      </c>
      <c r="B243" s="7">
        <f t="shared" si="12"/>
        <v>198.18</v>
      </c>
      <c r="C243" s="1" t="s">
        <v>20</v>
      </c>
      <c r="D243" s="1" t="s">
        <v>180</v>
      </c>
      <c r="E243" s="5">
        <v>0</v>
      </c>
      <c r="F243" s="5">
        <f t="shared" si="13"/>
        <v>0</v>
      </c>
      <c r="I243" s="1" t="s">
        <v>25</v>
      </c>
      <c r="J243" s="1" t="s">
        <v>26</v>
      </c>
      <c r="K243" s="8">
        <v>44166.273402777777</v>
      </c>
      <c r="L243" s="1" t="s">
        <v>28</v>
      </c>
      <c r="M243" s="8">
        <v>44166</v>
      </c>
      <c r="N243" s="8">
        <v>44180</v>
      </c>
      <c r="O243" s="1" t="s">
        <v>562</v>
      </c>
      <c r="P243" s="1" t="s">
        <v>32</v>
      </c>
      <c r="Q243" s="1" t="s">
        <v>33</v>
      </c>
      <c r="R243" s="1" t="s">
        <v>124</v>
      </c>
      <c r="S243" s="1" t="s">
        <v>35</v>
      </c>
      <c r="T243" s="1" t="s">
        <v>36</v>
      </c>
      <c r="U243" s="8">
        <v>44166</v>
      </c>
      <c r="V243" s="1" t="s">
        <v>183</v>
      </c>
      <c r="W243" s="1" t="s">
        <v>183</v>
      </c>
      <c r="X243" s="1" t="s">
        <v>39</v>
      </c>
      <c r="Y243" t="str">
        <f t="shared" si="14"/>
        <v>OnTime</v>
      </c>
      <c r="Z243" t="str">
        <f t="shared" si="15"/>
        <v>No Discounts</v>
      </c>
    </row>
    <row r="244" spans="1:26" x14ac:dyDescent="0.2">
      <c r="A244" s="15">
        <v>198.18</v>
      </c>
      <c r="B244" s="7">
        <f t="shared" si="12"/>
        <v>198.18</v>
      </c>
      <c r="C244" s="1" t="s">
        <v>20</v>
      </c>
      <c r="D244" s="1" t="s">
        <v>21</v>
      </c>
      <c r="E244" s="5">
        <v>3.96</v>
      </c>
      <c r="F244" s="5">
        <f t="shared" si="13"/>
        <v>3.96</v>
      </c>
      <c r="G244" s="1" t="s">
        <v>23</v>
      </c>
      <c r="H244" s="8">
        <v>44176</v>
      </c>
      <c r="I244" s="1" t="s">
        <v>25</v>
      </c>
      <c r="J244" s="1" t="s">
        <v>26</v>
      </c>
      <c r="K244" s="8">
        <v>44166.273368055554</v>
      </c>
      <c r="L244" s="1" t="s">
        <v>28</v>
      </c>
      <c r="M244" s="8">
        <v>44166</v>
      </c>
      <c r="N244" s="8">
        <v>44180</v>
      </c>
      <c r="O244" s="1" t="s">
        <v>564</v>
      </c>
      <c r="P244" s="1" t="s">
        <v>32</v>
      </c>
      <c r="Q244" s="1" t="s">
        <v>33</v>
      </c>
      <c r="R244" s="1" t="s">
        <v>34</v>
      </c>
      <c r="S244" s="1" t="s">
        <v>35</v>
      </c>
      <c r="T244" s="1" t="s">
        <v>36</v>
      </c>
      <c r="U244" s="8">
        <v>44166</v>
      </c>
      <c r="V244" s="1" t="s">
        <v>37</v>
      </c>
      <c r="W244" s="1" t="s">
        <v>38</v>
      </c>
      <c r="X244" s="1" t="s">
        <v>39</v>
      </c>
      <c r="Y244" t="str">
        <f t="shared" si="14"/>
        <v>OnTime</v>
      </c>
      <c r="Z244" t="str">
        <f t="shared" si="15"/>
        <v>Utilized</v>
      </c>
    </row>
    <row r="245" spans="1:26" x14ac:dyDescent="0.2">
      <c r="A245" s="15">
        <v>198.18</v>
      </c>
      <c r="B245" s="7">
        <f t="shared" si="12"/>
        <v>198.18</v>
      </c>
      <c r="C245" s="1" t="s">
        <v>20</v>
      </c>
      <c r="D245" s="1" t="s">
        <v>21</v>
      </c>
      <c r="E245" s="5">
        <v>3.96</v>
      </c>
      <c r="F245" s="5">
        <f t="shared" si="13"/>
        <v>3.96</v>
      </c>
      <c r="G245" s="1" t="s">
        <v>23</v>
      </c>
      <c r="H245" s="8">
        <v>44176</v>
      </c>
      <c r="I245" s="1" t="s">
        <v>25</v>
      </c>
      <c r="J245" s="1" t="s">
        <v>26</v>
      </c>
      <c r="K245" s="8">
        <v>44166.273344907408</v>
      </c>
      <c r="L245" s="1" t="s">
        <v>28</v>
      </c>
      <c r="M245" s="8">
        <v>44166</v>
      </c>
      <c r="N245" s="8">
        <v>44180</v>
      </c>
      <c r="O245" s="1" t="s">
        <v>566</v>
      </c>
      <c r="P245" s="1" t="s">
        <v>32</v>
      </c>
      <c r="Q245" s="1" t="s">
        <v>33</v>
      </c>
      <c r="R245" s="1" t="s">
        <v>34</v>
      </c>
      <c r="S245" s="1" t="s">
        <v>35</v>
      </c>
      <c r="T245" s="1" t="s">
        <v>36</v>
      </c>
      <c r="U245" s="8">
        <v>44166</v>
      </c>
      <c r="V245" s="1" t="s">
        <v>37</v>
      </c>
      <c r="W245" s="1" t="s">
        <v>38</v>
      </c>
      <c r="X245" s="1" t="s">
        <v>39</v>
      </c>
      <c r="Y245" t="str">
        <f t="shared" si="14"/>
        <v>OnTime</v>
      </c>
      <c r="Z245" t="str">
        <f t="shared" si="15"/>
        <v>Utilized</v>
      </c>
    </row>
    <row r="246" spans="1:26" x14ac:dyDescent="0.2">
      <c r="A246" s="15">
        <v>198.18</v>
      </c>
      <c r="B246" s="7">
        <f t="shared" si="12"/>
        <v>198.18</v>
      </c>
      <c r="C246" s="1" t="s">
        <v>20</v>
      </c>
      <c r="D246" s="1" t="s">
        <v>21</v>
      </c>
      <c r="E246" s="5">
        <v>3.96</v>
      </c>
      <c r="F246" s="5">
        <f t="shared" si="13"/>
        <v>3.96</v>
      </c>
      <c r="G246" s="1" t="s">
        <v>23</v>
      </c>
      <c r="H246" s="8">
        <v>44176</v>
      </c>
      <c r="I246" s="1" t="s">
        <v>25</v>
      </c>
      <c r="J246" s="1" t="s">
        <v>26</v>
      </c>
      <c r="K246" s="8">
        <v>44166.273321759261</v>
      </c>
      <c r="L246" s="1" t="s">
        <v>28</v>
      </c>
      <c r="M246" s="8">
        <v>44166</v>
      </c>
      <c r="N246" s="8">
        <v>44180</v>
      </c>
      <c r="O246" s="1" t="s">
        <v>568</v>
      </c>
      <c r="P246" s="1" t="s">
        <v>32</v>
      </c>
      <c r="Q246" s="1" t="s">
        <v>33</v>
      </c>
      <c r="R246" s="1" t="s">
        <v>34</v>
      </c>
      <c r="S246" s="1" t="s">
        <v>35</v>
      </c>
      <c r="T246" s="1" t="s">
        <v>49</v>
      </c>
      <c r="U246" s="8">
        <v>44166</v>
      </c>
      <c r="V246" s="1" t="s">
        <v>37</v>
      </c>
      <c r="W246" s="1" t="s">
        <v>38</v>
      </c>
      <c r="X246" s="1" t="s">
        <v>39</v>
      </c>
      <c r="Y246" t="str">
        <f t="shared" si="14"/>
        <v>OnTime</v>
      </c>
      <c r="Z246" t="str">
        <f t="shared" si="15"/>
        <v>Utilized</v>
      </c>
    </row>
    <row r="247" spans="1:26" x14ac:dyDescent="0.2">
      <c r="A247" s="15">
        <v>198.18</v>
      </c>
      <c r="B247" s="7">
        <f t="shared" si="12"/>
        <v>198.18</v>
      </c>
      <c r="C247" s="1" t="s">
        <v>20</v>
      </c>
      <c r="D247" s="1" t="s">
        <v>21</v>
      </c>
      <c r="E247" s="5">
        <v>3.96</v>
      </c>
      <c r="F247" s="5">
        <f t="shared" si="13"/>
        <v>3.96</v>
      </c>
      <c r="G247" s="1" t="s">
        <v>23</v>
      </c>
      <c r="H247" s="8">
        <v>44176</v>
      </c>
      <c r="I247" s="1" t="s">
        <v>25</v>
      </c>
      <c r="J247" s="1" t="s">
        <v>26</v>
      </c>
      <c r="K247" s="8">
        <v>44166.2731712963</v>
      </c>
      <c r="L247" s="1" t="s">
        <v>28</v>
      </c>
      <c r="M247" s="8">
        <v>44166</v>
      </c>
      <c r="N247" s="8">
        <v>44180</v>
      </c>
      <c r="O247" s="1" t="s">
        <v>570</v>
      </c>
      <c r="P247" s="1" t="s">
        <v>32</v>
      </c>
      <c r="Q247" s="1" t="s">
        <v>33</v>
      </c>
      <c r="R247" s="1" t="s">
        <v>34</v>
      </c>
      <c r="S247" s="1" t="s">
        <v>35</v>
      </c>
      <c r="T247" s="1" t="s">
        <v>49</v>
      </c>
      <c r="U247" s="8">
        <v>44166</v>
      </c>
      <c r="V247" s="1" t="s">
        <v>37</v>
      </c>
      <c r="W247" s="1" t="s">
        <v>38</v>
      </c>
      <c r="X247" s="1" t="s">
        <v>39</v>
      </c>
      <c r="Y247" t="str">
        <f t="shared" si="14"/>
        <v>OnTime</v>
      </c>
      <c r="Z247" t="str">
        <f t="shared" si="15"/>
        <v>Utilized</v>
      </c>
    </row>
    <row r="248" spans="1:26" x14ac:dyDescent="0.2">
      <c r="A248" s="15">
        <v>198.18</v>
      </c>
      <c r="B248" s="7">
        <f t="shared" si="12"/>
        <v>198.18</v>
      </c>
      <c r="C248" s="1" t="s">
        <v>20</v>
      </c>
      <c r="D248" s="1" t="s">
        <v>21</v>
      </c>
      <c r="E248" s="5">
        <v>3.96</v>
      </c>
      <c r="F248" s="5">
        <f t="shared" si="13"/>
        <v>3.96</v>
      </c>
      <c r="G248" s="1" t="s">
        <v>23</v>
      </c>
      <c r="H248" s="8">
        <v>44176</v>
      </c>
      <c r="I248" s="1" t="s">
        <v>25</v>
      </c>
      <c r="J248" s="1" t="s">
        <v>26</v>
      </c>
      <c r="K248" s="8">
        <v>44166.273148148146</v>
      </c>
      <c r="L248" s="1" t="s">
        <v>28</v>
      </c>
      <c r="M248" s="8">
        <v>44166</v>
      </c>
      <c r="N248" s="8">
        <v>44180</v>
      </c>
      <c r="O248" s="1" t="s">
        <v>558</v>
      </c>
      <c r="P248" s="1" t="s">
        <v>32</v>
      </c>
      <c r="Q248" s="1" t="s">
        <v>33</v>
      </c>
      <c r="R248" s="1" t="s">
        <v>34</v>
      </c>
      <c r="S248" s="1" t="s">
        <v>35</v>
      </c>
      <c r="T248" s="1" t="s">
        <v>193</v>
      </c>
      <c r="U248" s="8">
        <v>44166</v>
      </c>
      <c r="V248" s="1" t="s">
        <v>37</v>
      </c>
      <c r="W248" s="1" t="s">
        <v>38</v>
      </c>
      <c r="X248" s="1" t="s">
        <v>39</v>
      </c>
      <c r="Y248" t="str">
        <f t="shared" si="14"/>
        <v>OnTime</v>
      </c>
      <c r="Z248" t="str">
        <f t="shared" si="15"/>
        <v>Utilized</v>
      </c>
    </row>
    <row r="249" spans="1:26" x14ac:dyDescent="0.2">
      <c r="A249" s="15">
        <v>198.18</v>
      </c>
      <c r="B249" s="7">
        <f t="shared" si="12"/>
        <v>198.18</v>
      </c>
      <c r="C249" s="1" t="s">
        <v>20</v>
      </c>
      <c r="D249" s="1" t="s">
        <v>21</v>
      </c>
      <c r="E249" s="5">
        <v>3.96</v>
      </c>
      <c r="F249" s="5">
        <f t="shared" si="13"/>
        <v>3.96</v>
      </c>
      <c r="G249" s="1" t="s">
        <v>23</v>
      </c>
      <c r="H249" s="8">
        <v>44176</v>
      </c>
      <c r="I249" s="1" t="s">
        <v>25</v>
      </c>
      <c r="J249" s="1" t="s">
        <v>26</v>
      </c>
      <c r="K249" s="8">
        <v>44166.273009259261</v>
      </c>
      <c r="L249" s="1" t="s">
        <v>28</v>
      </c>
      <c r="M249" s="8">
        <v>44166</v>
      </c>
      <c r="N249" s="8">
        <v>44180</v>
      </c>
      <c r="O249" s="1" t="s">
        <v>573</v>
      </c>
      <c r="P249" s="1" t="s">
        <v>32</v>
      </c>
      <c r="Q249" s="1" t="s">
        <v>33</v>
      </c>
      <c r="R249" s="1" t="s">
        <v>34</v>
      </c>
      <c r="S249" s="1" t="s">
        <v>35</v>
      </c>
      <c r="T249" s="1" t="s">
        <v>36</v>
      </c>
      <c r="U249" s="8">
        <v>44166</v>
      </c>
      <c r="V249" s="1" t="s">
        <v>37</v>
      </c>
      <c r="W249" s="1" t="s">
        <v>38</v>
      </c>
      <c r="X249" s="1" t="s">
        <v>39</v>
      </c>
      <c r="Y249" t="str">
        <f t="shared" si="14"/>
        <v>OnTime</v>
      </c>
      <c r="Z249" t="str">
        <f t="shared" si="15"/>
        <v>Utilized</v>
      </c>
    </row>
    <row r="250" spans="1:26" x14ac:dyDescent="0.2">
      <c r="A250" s="15">
        <v>198.18</v>
      </c>
      <c r="B250" s="7">
        <f t="shared" si="12"/>
        <v>198.18</v>
      </c>
      <c r="C250" s="1" t="s">
        <v>20</v>
      </c>
      <c r="D250" s="1" t="s">
        <v>21</v>
      </c>
      <c r="E250" s="5">
        <v>3.96</v>
      </c>
      <c r="F250" s="5">
        <f t="shared" si="13"/>
        <v>3.96</v>
      </c>
      <c r="G250" s="1" t="s">
        <v>23</v>
      </c>
      <c r="H250" s="8">
        <v>44176</v>
      </c>
      <c r="I250" s="1" t="s">
        <v>25</v>
      </c>
      <c r="J250" s="1" t="s">
        <v>26</v>
      </c>
      <c r="K250" s="8">
        <v>44166.27270833333</v>
      </c>
      <c r="L250" s="1" t="s">
        <v>28</v>
      </c>
      <c r="M250" s="8">
        <v>44166</v>
      </c>
      <c r="N250" s="8">
        <v>44180</v>
      </c>
      <c r="O250" s="1" t="s">
        <v>575</v>
      </c>
      <c r="P250" s="1" t="s">
        <v>32</v>
      </c>
      <c r="Q250" s="1" t="s">
        <v>33</v>
      </c>
      <c r="R250" s="1" t="s">
        <v>34</v>
      </c>
      <c r="S250" s="1" t="s">
        <v>35</v>
      </c>
      <c r="T250" s="1" t="s">
        <v>36</v>
      </c>
      <c r="U250" s="8">
        <v>44166</v>
      </c>
      <c r="V250" s="1" t="s">
        <v>37</v>
      </c>
      <c r="W250" s="1" t="s">
        <v>38</v>
      </c>
      <c r="X250" s="1" t="s">
        <v>39</v>
      </c>
      <c r="Y250" t="str">
        <f t="shared" si="14"/>
        <v>OnTime</v>
      </c>
      <c r="Z250" t="str">
        <f t="shared" si="15"/>
        <v>Utilized</v>
      </c>
    </row>
    <row r="251" spans="1:26" x14ac:dyDescent="0.2">
      <c r="A251" s="15">
        <v>198.18</v>
      </c>
      <c r="B251" s="7">
        <f t="shared" si="12"/>
        <v>198.18</v>
      </c>
      <c r="C251" s="1" t="s">
        <v>20</v>
      </c>
      <c r="D251" s="1" t="s">
        <v>21</v>
      </c>
      <c r="E251" s="5">
        <v>3.96</v>
      </c>
      <c r="F251" s="5">
        <f t="shared" si="13"/>
        <v>3.96</v>
      </c>
      <c r="G251" s="1" t="s">
        <v>23</v>
      </c>
      <c r="H251" s="8">
        <v>44176</v>
      </c>
      <c r="I251" s="1" t="s">
        <v>25</v>
      </c>
      <c r="J251" s="1" t="s">
        <v>26</v>
      </c>
      <c r="K251" s="8">
        <v>44166.272685185184</v>
      </c>
      <c r="L251" s="1" t="s">
        <v>136</v>
      </c>
      <c r="M251" s="8">
        <v>44166</v>
      </c>
      <c r="N251" s="8">
        <v>44180</v>
      </c>
      <c r="O251" s="1" t="s">
        <v>577</v>
      </c>
      <c r="P251" s="1" t="s">
        <v>32</v>
      </c>
      <c r="Q251" s="1" t="s">
        <v>33</v>
      </c>
      <c r="R251" s="1" t="s">
        <v>34</v>
      </c>
      <c r="S251" s="1" t="s">
        <v>35</v>
      </c>
      <c r="T251" s="1" t="s">
        <v>36</v>
      </c>
      <c r="U251" s="8">
        <v>44166</v>
      </c>
      <c r="V251" s="1" t="s">
        <v>37</v>
      </c>
      <c r="W251" s="1" t="s">
        <v>38</v>
      </c>
      <c r="X251" s="1" t="s">
        <v>39</v>
      </c>
      <c r="Y251" t="str">
        <f t="shared" si="14"/>
        <v>OnTime</v>
      </c>
      <c r="Z251" t="str">
        <f t="shared" si="15"/>
        <v>Utilized</v>
      </c>
    </row>
    <row r="252" spans="1:26" x14ac:dyDescent="0.2">
      <c r="A252" s="15">
        <v>198.18</v>
      </c>
      <c r="B252" s="7">
        <f t="shared" si="12"/>
        <v>198.18</v>
      </c>
      <c r="C252" s="1" t="s">
        <v>20</v>
      </c>
      <c r="D252" s="1" t="s">
        <v>21</v>
      </c>
      <c r="E252" s="5">
        <v>3.96</v>
      </c>
      <c r="F252" s="5">
        <f t="shared" si="13"/>
        <v>3.96</v>
      </c>
      <c r="G252" s="1" t="s">
        <v>23</v>
      </c>
      <c r="H252" s="8">
        <v>44176</v>
      </c>
      <c r="I252" s="1" t="s">
        <v>25</v>
      </c>
      <c r="J252" s="1" t="s">
        <v>26</v>
      </c>
      <c r="K252" s="8">
        <v>44166.272650462961</v>
      </c>
      <c r="L252" s="1" t="s">
        <v>28</v>
      </c>
      <c r="M252" s="8">
        <v>44166</v>
      </c>
      <c r="N252" s="8">
        <v>44180</v>
      </c>
      <c r="O252" s="1" t="s">
        <v>579</v>
      </c>
      <c r="P252" s="1" t="s">
        <v>32</v>
      </c>
      <c r="Q252" s="1" t="s">
        <v>33</v>
      </c>
      <c r="R252" s="1" t="s">
        <v>34</v>
      </c>
      <c r="S252" s="1" t="s">
        <v>35</v>
      </c>
      <c r="T252" s="1" t="s">
        <v>36</v>
      </c>
      <c r="U252" s="8">
        <v>44166</v>
      </c>
      <c r="V252" s="1" t="s">
        <v>37</v>
      </c>
      <c r="W252" s="1" t="s">
        <v>38</v>
      </c>
      <c r="X252" s="1" t="s">
        <v>39</v>
      </c>
      <c r="Y252" t="str">
        <f t="shared" si="14"/>
        <v>OnTime</v>
      </c>
      <c r="Z252" t="str">
        <f t="shared" si="15"/>
        <v>Utilized</v>
      </c>
    </row>
    <row r="253" spans="1:26" x14ac:dyDescent="0.2">
      <c r="A253" s="15">
        <v>198.18</v>
      </c>
      <c r="B253" s="7">
        <f t="shared" si="12"/>
        <v>198.18</v>
      </c>
      <c r="C253" s="1" t="s">
        <v>20</v>
      </c>
      <c r="D253" s="1" t="s">
        <v>21</v>
      </c>
      <c r="E253" s="5">
        <v>3.96</v>
      </c>
      <c r="F253" s="5">
        <f t="shared" si="13"/>
        <v>3.96</v>
      </c>
      <c r="G253" s="1" t="s">
        <v>23</v>
      </c>
      <c r="H253" s="8">
        <v>44176</v>
      </c>
      <c r="I253" s="1" t="s">
        <v>25</v>
      </c>
      <c r="J253" s="1" t="s">
        <v>26</v>
      </c>
      <c r="K253" s="8">
        <v>44166.272627314815</v>
      </c>
      <c r="L253" s="1" t="s">
        <v>136</v>
      </c>
      <c r="M253" s="8">
        <v>44166</v>
      </c>
      <c r="N253" s="8">
        <v>44180</v>
      </c>
      <c r="O253" s="1" t="s">
        <v>581</v>
      </c>
      <c r="P253" s="1" t="s">
        <v>32</v>
      </c>
      <c r="Q253" s="1" t="s">
        <v>33</v>
      </c>
      <c r="R253" s="1" t="s">
        <v>34</v>
      </c>
      <c r="S253" s="1" t="s">
        <v>35</v>
      </c>
      <c r="T253" s="1" t="s">
        <v>36</v>
      </c>
      <c r="U253" s="8">
        <v>44166</v>
      </c>
      <c r="V253" s="1" t="s">
        <v>37</v>
      </c>
      <c r="W253" s="1" t="s">
        <v>38</v>
      </c>
      <c r="X253" s="1" t="s">
        <v>39</v>
      </c>
      <c r="Y253" t="str">
        <f t="shared" si="14"/>
        <v>OnTime</v>
      </c>
      <c r="Z253" t="str">
        <f t="shared" si="15"/>
        <v>Utilized</v>
      </c>
    </row>
    <row r="254" spans="1:26" x14ac:dyDescent="0.2">
      <c r="A254" s="15">
        <v>198.18</v>
      </c>
      <c r="B254" s="7">
        <f t="shared" si="12"/>
        <v>198.18</v>
      </c>
      <c r="C254" s="1" t="s">
        <v>20</v>
      </c>
      <c r="D254" s="1" t="s">
        <v>21</v>
      </c>
      <c r="E254" s="5">
        <v>3.96</v>
      </c>
      <c r="F254" s="5">
        <f t="shared" si="13"/>
        <v>3.96</v>
      </c>
      <c r="G254" s="1" t="s">
        <v>23</v>
      </c>
      <c r="H254" s="8">
        <v>44176</v>
      </c>
      <c r="I254" s="1" t="s">
        <v>25</v>
      </c>
      <c r="J254" s="1" t="s">
        <v>26</v>
      </c>
      <c r="K254" s="8">
        <v>44166.272604166668</v>
      </c>
      <c r="L254" s="1" t="s">
        <v>28</v>
      </c>
      <c r="M254" s="8">
        <v>44166</v>
      </c>
      <c r="N254" s="8">
        <v>44180</v>
      </c>
      <c r="O254" s="1" t="s">
        <v>583</v>
      </c>
      <c r="P254" s="1" t="s">
        <v>32</v>
      </c>
      <c r="Q254" s="1" t="s">
        <v>33</v>
      </c>
      <c r="R254" s="1" t="s">
        <v>34</v>
      </c>
      <c r="S254" s="1" t="s">
        <v>35</v>
      </c>
      <c r="T254" s="1" t="s">
        <v>36</v>
      </c>
      <c r="U254" s="8">
        <v>44166</v>
      </c>
      <c r="V254" s="1" t="s">
        <v>37</v>
      </c>
      <c r="W254" s="1" t="s">
        <v>38</v>
      </c>
      <c r="X254" s="1" t="s">
        <v>39</v>
      </c>
      <c r="Y254" t="str">
        <f t="shared" si="14"/>
        <v>OnTime</v>
      </c>
      <c r="Z254" t="str">
        <f t="shared" si="15"/>
        <v>Utilized</v>
      </c>
    </row>
    <row r="255" spans="1:26" x14ac:dyDescent="0.2">
      <c r="A255" s="15">
        <v>198.18</v>
      </c>
      <c r="B255" s="7">
        <f t="shared" si="12"/>
        <v>198.18</v>
      </c>
      <c r="C255" s="1" t="s">
        <v>20</v>
      </c>
      <c r="D255" s="1" t="s">
        <v>21</v>
      </c>
      <c r="E255" s="5">
        <v>3.96</v>
      </c>
      <c r="F255" s="5">
        <f t="shared" si="13"/>
        <v>3.96</v>
      </c>
      <c r="G255" s="1" t="s">
        <v>23</v>
      </c>
      <c r="H255" s="8">
        <v>44176</v>
      </c>
      <c r="I255" s="1" t="s">
        <v>25</v>
      </c>
      <c r="J255" s="1" t="s">
        <v>26</v>
      </c>
      <c r="K255" s="8">
        <v>44166.272581018522</v>
      </c>
      <c r="L255" s="1" t="s">
        <v>28</v>
      </c>
      <c r="M255" s="8">
        <v>44166</v>
      </c>
      <c r="N255" s="8">
        <v>44180</v>
      </c>
      <c r="O255" s="1" t="s">
        <v>585</v>
      </c>
      <c r="P255" s="1" t="s">
        <v>32</v>
      </c>
      <c r="Q255" s="1" t="s">
        <v>33</v>
      </c>
      <c r="R255" s="1" t="s">
        <v>34</v>
      </c>
      <c r="S255" s="1" t="s">
        <v>35</v>
      </c>
      <c r="T255" s="1" t="s">
        <v>36</v>
      </c>
      <c r="U255" s="8">
        <v>44166</v>
      </c>
      <c r="V255" s="1" t="s">
        <v>37</v>
      </c>
      <c r="W255" s="1" t="s">
        <v>38</v>
      </c>
      <c r="X255" s="1" t="s">
        <v>39</v>
      </c>
      <c r="Y255" t="str">
        <f t="shared" si="14"/>
        <v>OnTime</v>
      </c>
      <c r="Z255" t="str">
        <f t="shared" si="15"/>
        <v>Utilized</v>
      </c>
    </row>
    <row r="256" spans="1:26" x14ac:dyDescent="0.2">
      <c r="A256" s="15">
        <v>198.18</v>
      </c>
      <c r="B256" s="7">
        <f t="shared" si="12"/>
        <v>198.18</v>
      </c>
      <c r="C256" s="1" t="s">
        <v>20</v>
      </c>
      <c r="D256" s="1" t="s">
        <v>21</v>
      </c>
      <c r="E256" s="5">
        <v>3.96</v>
      </c>
      <c r="F256" s="5">
        <f t="shared" si="13"/>
        <v>3.96</v>
      </c>
      <c r="G256" s="1" t="s">
        <v>23</v>
      </c>
      <c r="H256" s="8">
        <v>44176</v>
      </c>
      <c r="I256" s="1" t="s">
        <v>25</v>
      </c>
      <c r="J256" s="1" t="s">
        <v>26</v>
      </c>
      <c r="K256" s="8">
        <v>44166.272557870368</v>
      </c>
      <c r="L256" s="1" t="s">
        <v>136</v>
      </c>
      <c r="M256" s="8">
        <v>44166</v>
      </c>
      <c r="N256" s="8">
        <v>44180</v>
      </c>
      <c r="O256" s="1" t="s">
        <v>587</v>
      </c>
      <c r="P256" s="1" t="s">
        <v>32</v>
      </c>
      <c r="Q256" s="1" t="s">
        <v>33</v>
      </c>
      <c r="R256" s="1" t="s">
        <v>34</v>
      </c>
      <c r="S256" s="1" t="s">
        <v>35</v>
      </c>
      <c r="T256" s="1" t="s">
        <v>36</v>
      </c>
      <c r="U256" s="8">
        <v>44166</v>
      </c>
      <c r="V256" s="1" t="s">
        <v>37</v>
      </c>
      <c r="W256" s="1" t="s">
        <v>38</v>
      </c>
      <c r="X256" s="1" t="s">
        <v>39</v>
      </c>
      <c r="Y256" t="str">
        <f t="shared" si="14"/>
        <v>OnTime</v>
      </c>
      <c r="Z256" t="str">
        <f t="shared" si="15"/>
        <v>Utilized</v>
      </c>
    </row>
    <row r="257" spans="1:26" x14ac:dyDescent="0.2">
      <c r="A257" s="15">
        <v>198.18</v>
      </c>
      <c r="B257" s="7">
        <f t="shared" si="12"/>
        <v>198.18</v>
      </c>
      <c r="C257" s="1" t="s">
        <v>20</v>
      </c>
      <c r="D257" s="1" t="s">
        <v>21</v>
      </c>
      <c r="E257" s="5">
        <v>3.96</v>
      </c>
      <c r="F257" s="5">
        <f t="shared" si="13"/>
        <v>3.96</v>
      </c>
      <c r="G257" s="1" t="s">
        <v>23</v>
      </c>
      <c r="H257" s="8">
        <v>44176</v>
      </c>
      <c r="I257" s="1" t="s">
        <v>25</v>
      </c>
      <c r="J257" s="1" t="s">
        <v>26</v>
      </c>
      <c r="K257" s="8">
        <v>44166.272523148145</v>
      </c>
      <c r="L257" s="1" t="s">
        <v>28</v>
      </c>
      <c r="M257" s="8">
        <v>44166</v>
      </c>
      <c r="N257" s="8">
        <v>44180</v>
      </c>
      <c r="O257" s="1" t="s">
        <v>589</v>
      </c>
      <c r="P257" s="1" t="s">
        <v>32</v>
      </c>
      <c r="Q257" s="1" t="s">
        <v>33</v>
      </c>
      <c r="R257" s="1" t="s">
        <v>34</v>
      </c>
      <c r="S257" s="1" t="s">
        <v>35</v>
      </c>
      <c r="T257" s="1" t="s">
        <v>36</v>
      </c>
      <c r="U257" s="8">
        <v>44166</v>
      </c>
      <c r="V257" s="1" t="s">
        <v>37</v>
      </c>
      <c r="W257" s="1" t="s">
        <v>38</v>
      </c>
      <c r="X257" s="1" t="s">
        <v>39</v>
      </c>
      <c r="Y257" t="str">
        <f t="shared" si="14"/>
        <v>OnTime</v>
      </c>
      <c r="Z257" t="str">
        <f t="shared" si="15"/>
        <v>Utilized</v>
      </c>
    </row>
    <row r="258" spans="1:26" x14ac:dyDescent="0.2">
      <c r="A258" s="15">
        <v>90</v>
      </c>
      <c r="B258" s="7">
        <f t="shared" si="12"/>
        <v>90</v>
      </c>
      <c r="C258" s="1" t="s">
        <v>20</v>
      </c>
      <c r="D258" s="1" t="s">
        <v>21</v>
      </c>
      <c r="E258" s="5">
        <v>1.8</v>
      </c>
      <c r="F258" s="5">
        <f t="shared" si="13"/>
        <v>1.8</v>
      </c>
      <c r="G258" s="1" t="s">
        <v>23</v>
      </c>
      <c r="H258" s="8">
        <v>44175</v>
      </c>
      <c r="I258" s="1" t="s">
        <v>25</v>
      </c>
      <c r="J258" s="1" t="s">
        <v>26</v>
      </c>
      <c r="K258" s="8">
        <v>44165.9684375</v>
      </c>
      <c r="L258" s="1" t="s">
        <v>28</v>
      </c>
      <c r="M258" s="8">
        <v>44165</v>
      </c>
      <c r="N258" s="8">
        <v>44179</v>
      </c>
      <c r="O258" s="1" t="s">
        <v>594</v>
      </c>
      <c r="P258" s="1" t="s">
        <v>46</v>
      </c>
      <c r="Q258" s="1" t="s">
        <v>33</v>
      </c>
      <c r="R258" s="1" t="s">
        <v>34</v>
      </c>
      <c r="S258" s="1" t="s">
        <v>35</v>
      </c>
      <c r="T258" s="1" t="s">
        <v>36</v>
      </c>
      <c r="U258" s="8">
        <v>44165</v>
      </c>
      <c r="V258" s="1" t="s">
        <v>37</v>
      </c>
      <c r="W258" s="1" t="s">
        <v>38</v>
      </c>
      <c r="X258" s="1" t="s">
        <v>39</v>
      </c>
      <c r="Y258" t="str">
        <f t="shared" si="14"/>
        <v>OnTime</v>
      </c>
      <c r="Z258" t="str">
        <f t="shared" si="15"/>
        <v>Utilized</v>
      </c>
    </row>
    <row r="259" spans="1:26" x14ac:dyDescent="0.2">
      <c r="A259" s="15">
        <v>90</v>
      </c>
      <c r="B259" s="7">
        <f t="shared" ref="B259:B322" si="16">A259</f>
        <v>90</v>
      </c>
      <c r="C259" s="1" t="s">
        <v>20</v>
      </c>
      <c r="D259" s="1" t="s">
        <v>21</v>
      </c>
      <c r="E259" s="5">
        <v>1.8</v>
      </c>
      <c r="F259" s="5">
        <f t="shared" ref="F259:F322" si="17">E259</f>
        <v>1.8</v>
      </c>
      <c r="G259" s="1" t="s">
        <v>23</v>
      </c>
      <c r="H259" s="8">
        <v>44175</v>
      </c>
      <c r="I259" s="1" t="s">
        <v>25</v>
      </c>
      <c r="J259" s="1" t="s">
        <v>26</v>
      </c>
      <c r="K259" s="8">
        <v>44165.968414351853</v>
      </c>
      <c r="L259" s="1" t="s">
        <v>28</v>
      </c>
      <c r="M259" s="8">
        <v>44165</v>
      </c>
      <c r="N259" s="8">
        <v>44179</v>
      </c>
      <c r="O259" s="1" t="s">
        <v>596</v>
      </c>
      <c r="P259" s="1" t="s">
        <v>46</v>
      </c>
      <c r="Q259" s="1" t="s">
        <v>33</v>
      </c>
      <c r="R259" s="1" t="s">
        <v>34</v>
      </c>
      <c r="S259" s="1" t="s">
        <v>35</v>
      </c>
      <c r="T259" s="1" t="s">
        <v>36</v>
      </c>
      <c r="U259" s="8">
        <v>44165</v>
      </c>
      <c r="V259" s="1" t="s">
        <v>37</v>
      </c>
      <c r="W259" s="1" t="s">
        <v>38</v>
      </c>
      <c r="X259" s="1" t="s">
        <v>39</v>
      </c>
      <c r="Y259" t="str">
        <f t="shared" ref="Y259:Y322" si="18">IF(U259&gt;N259,"Late",IF(A259=0,"NoPayment","OnTime"))</f>
        <v>OnTime</v>
      </c>
      <c r="Z259" t="str">
        <f t="shared" ref="Z259:Z322" si="19">IF(U259&lt;H259,"Utilized",IF(ISBLANK(H259),"No Discounts","Lost"))</f>
        <v>Utilized</v>
      </c>
    </row>
    <row r="260" spans="1:26" x14ac:dyDescent="0.2">
      <c r="A260" s="15">
        <v>121.75</v>
      </c>
      <c r="B260" s="7">
        <f t="shared" si="16"/>
        <v>121.75</v>
      </c>
      <c r="C260" s="1" t="s">
        <v>20</v>
      </c>
      <c r="D260" s="1" t="s">
        <v>21</v>
      </c>
      <c r="E260" s="5">
        <v>3.96</v>
      </c>
      <c r="F260" s="5">
        <f t="shared" si="17"/>
        <v>3.96</v>
      </c>
      <c r="G260" s="1" t="s">
        <v>23</v>
      </c>
      <c r="H260" s="8">
        <v>44175</v>
      </c>
      <c r="I260" s="1" t="s">
        <v>25</v>
      </c>
      <c r="J260" s="1" t="s">
        <v>26</v>
      </c>
      <c r="K260" s="8">
        <v>44165.966238425928</v>
      </c>
      <c r="L260" s="1" t="s">
        <v>28</v>
      </c>
      <c r="M260" s="8">
        <v>44165</v>
      </c>
      <c r="N260" s="8">
        <v>44179</v>
      </c>
      <c r="O260" s="1" t="s">
        <v>598</v>
      </c>
      <c r="P260" s="1" t="s">
        <v>46</v>
      </c>
      <c r="Q260" s="1" t="s">
        <v>33</v>
      </c>
      <c r="R260" s="1" t="s">
        <v>34</v>
      </c>
      <c r="S260" s="1" t="s">
        <v>35</v>
      </c>
      <c r="T260" s="1" t="s">
        <v>36</v>
      </c>
      <c r="U260" s="8">
        <v>44165</v>
      </c>
      <c r="V260" s="1" t="s">
        <v>37</v>
      </c>
      <c r="W260" s="1" t="s">
        <v>38</v>
      </c>
      <c r="X260" s="1" t="s">
        <v>39</v>
      </c>
      <c r="Y260" t="str">
        <f t="shared" si="18"/>
        <v>OnTime</v>
      </c>
      <c r="Z260" t="str">
        <f t="shared" si="19"/>
        <v>Utilized</v>
      </c>
    </row>
    <row r="261" spans="1:26" x14ac:dyDescent="0.2">
      <c r="A261" s="15">
        <v>243.5</v>
      </c>
      <c r="B261" s="7">
        <f t="shared" si="16"/>
        <v>243.5</v>
      </c>
      <c r="C261" s="1" t="s">
        <v>20</v>
      </c>
      <c r="D261" s="1" t="s">
        <v>21</v>
      </c>
      <c r="E261" s="5">
        <v>4.87</v>
      </c>
      <c r="F261" s="5">
        <f t="shared" si="17"/>
        <v>4.87</v>
      </c>
      <c r="G261" s="1" t="s">
        <v>23</v>
      </c>
      <c r="H261" s="8">
        <v>44175</v>
      </c>
      <c r="I261" s="1" t="s">
        <v>25</v>
      </c>
      <c r="J261" s="1" t="s">
        <v>26</v>
      </c>
      <c r="K261" s="8">
        <v>44165.966215277775</v>
      </c>
      <c r="L261" s="1" t="s">
        <v>28</v>
      </c>
      <c r="M261" s="8">
        <v>44165</v>
      </c>
      <c r="N261" s="8">
        <v>44179</v>
      </c>
      <c r="O261" s="1" t="s">
        <v>600</v>
      </c>
      <c r="P261" s="1" t="s">
        <v>46</v>
      </c>
      <c r="Q261" s="1" t="s">
        <v>33</v>
      </c>
      <c r="R261" s="1" t="s">
        <v>34</v>
      </c>
      <c r="S261" s="1" t="s">
        <v>35</v>
      </c>
      <c r="T261" s="1" t="s">
        <v>36</v>
      </c>
      <c r="U261" s="8">
        <v>44165</v>
      </c>
      <c r="V261" s="1" t="s">
        <v>37</v>
      </c>
      <c r="W261" s="1" t="s">
        <v>38</v>
      </c>
      <c r="X261" s="1" t="s">
        <v>39</v>
      </c>
      <c r="Y261" t="str">
        <f t="shared" si="18"/>
        <v>OnTime</v>
      </c>
      <c r="Z261" t="str">
        <f t="shared" si="19"/>
        <v>Utilized</v>
      </c>
    </row>
    <row r="262" spans="1:26" x14ac:dyDescent="0.2">
      <c r="A262" s="15">
        <v>53.63</v>
      </c>
      <c r="B262" s="7">
        <f t="shared" si="16"/>
        <v>53.63</v>
      </c>
      <c r="C262" s="1" t="s">
        <v>20</v>
      </c>
      <c r="D262" s="1" t="s">
        <v>21</v>
      </c>
      <c r="E262" s="5">
        <v>3.96</v>
      </c>
      <c r="F262" s="5">
        <f t="shared" si="17"/>
        <v>3.96</v>
      </c>
      <c r="G262" s="1" t="s">
        <v>23</v>
      </c>
      <c r="H262" s="8">
        <v>44175</v>
      </c>
      <c r="I262" s="1" t="s">
        <v>25</v>
      </c>
      <c r="J262" s="1" t="s">
        <v>26</v>
      </c>
      <c r="K262" s="8">
        <v>44165.966192129628</v>
      </c>
      <c r="L262" s="1" t="s">
        <v>28</v>
      </c>
      <c r="M262" s="8">
        <v>44165</v>
      </c>
      <c r="N262" s="8">
        <v>44179</v>
      </c>
      <c r="O262" s="1" t="s">
        <v>602</v>
      </c>
      <c r="P262" s="1" t="s">
        <v>46</v>
      </c>
      <c r="Q262" s="1" t="s">
        <v>33</v>
      </c>
      <c r="R262" s="1" t="s">
        <v>34</v>
      </c>
      <c r="S262" s="1" t="s">
        <v>35</v>
      </c>
      <c r="T262" s="1" t="s">
        <v>36</v>
      </c>
      <c r="U262" s="8">
        <v>44165</v>
      </c>
      <c r="V262" s="1" t="s">
        <v>37</v>
      </c>
      <c r="W262" s="1" t="s">
        <v>38</v>
      </c>
      <c r="X262" s="1" t="s">
        <v>39</v>
      </c>
      <c r="Y262" t="str">
        <f t="shared" si="18"/>
        <v>OnTime</v>
      </c>
      <c r="Z262" t="str">
        <f t="shared" si="19"/>
        <v>Utilized</v>
      </c>
    </row>
    <row r="263" spans="1:26" x14ac:dyDescent="0.2">
      <c r="A263" s="15">
        <v>214.5</v>
      </c>
      <c r="B263" s="7">
        <f t="shared" si="16"/>
        <v>214.5</v>
      </c>
      <c r="C263" s="1" t="s">
        <v>20</v>
      </c>
      <c r="D263" s="1" t="s">
        <v>21</v>
      </c>
      <c r="E263" s="5">
        <v>3.96</v>
      </c>
      <c r="F263" s="5">
        <f t="shared" si="17"/>
        <v>3.96</v>
      </c>
      <c r="G263" s="1" t="s">
        <v>23</v>
      </c>
      <c r="H263" s="8">
        <v>44175</v>
      </c>
      <c r="I263" s="1" t="s">
        <v>25</v>
      </c>
      <c r="J263" s="1" t="s">
        <v>26</v>
      </c>
      <c r="K263" s="8">
        <v>44165.966168981482</v>
      </c>
      <c r="L263" s="1" t="s">
        <v>28</v>
      </c>
      <c r="M263" s="8">
        <v>44165</v>
      </c>
      <c r="N263" s="8">
        <v>44179</v>
      </c>
      <c r="O263" s="1" t="s">
        <v>604</v>
      </c>
      <c r="P263" s="1" t="s">
        <v>46</v>
      </c>
      <c r="Q263" s="1" t="s">
        <v>33</v>
      </c>
      <c r="R263" s="1" t="s">
        <v>34</v>
      </c>
      <c r="S263" s="1" t="s">
        <v>35</v>
      </c>
      <c r="T263" s="1" t="s">
        <v>36</v>
      </c>
      <c r="U263" s="8">
        <v>44165</v>
      </c>
      <c r="V263" s="1" t="s">
        <v>37</v>
      </c>
      <c r="W263" s="1" t="s">
        <v>38</v>
      </c>
      <c r="X263" s="1" t="s">
        <v>39</v>
      </c>
      <c r="Y263" t="str">
        <f t="shared" si="18"/>
        <v>OnTime</v>
      </c>
      <c r="Z263" t="str">
        <f t="shared" si="19"/>
        <v>Utilized</v>
      </c>
    </row>
    <row r="264" spans="1:26" x14ac:dyDescent="0.2">
      <c r="A264" s="15">
        <v>107.25</v>
      </c>
      <c r="B264" s="7">
        <f t="shared" si="16"/>
        <v>107.25</v>
      </c>
      <c r="C264" s="1" t="s">
        <v>20</v>
      </c>
      <c r="D264" s="1" t="s">
        <v>21</v>
      </c>
      <c r="E264" s="5">
        <v>3.96</v>
      </c>
      <c r="F264" s="5">
        <f t="shared" si="17"/>
        <v>3.96</v>
      </c>
      <c r="G264" s="1" t="s">
        <v>23</v>
      </c>
      <c r="H264" s="8">
        <v>44175</v>
      </c>
      <c r="I264" s="1" t="s">
        <v>25</v>
      </c>
      <c r="J264" s="1" t="s">
        <v>26</v>
      </c>
      <c r="K264" s="8">
        <v>44165.966134259259</v>
      </c>
      <c r="L264" s="1" t="s">
        <v>28</v>
      </c>
      <c r="M264" s="8">
        <v>44165</v>
      </c>
      <c r="N264" s="8">
        <v>44179</v>
      </c>
      <c r="O264" s="1" t="s">
        <v>606</v>
      </c>
      <c r="P264" s="1" t="s">
        <v>46</v>
      </c>
      <c r="Q264" s="1" t="s">
        <v>33</v>
      </c>
      <c r="R264" s="1" t="s">
        <v>34</v>
      </c>
      <c r="S264" s="1" t="s">
        <v>35</v>
      </c>
      <c r="T264" s="1" t="s">
        <v>36</v>
      </c>
      <c r="U264" s="8">
        <v>44165</v>
      </c>
      <c r="V264" s="1" t="s">
        <v>37</v>
      </c>
      <c r="W264" s="1" t="s">
        <v>38</v>
      </c>
      <c r="X264" s="1" t="s">
        <v>39</v>
      </c>
      <c r="Y264" t="str">
        <f t="shared" si="18"/>
        <v>OnTime</v>
      </c>
      <c r="Z264" t="str">
        <f t="shared" si="19"/>
        <v>Utilized</v>
      </c>
    </row>
    <row r="265" spans="1:26" x14ac:dyDescent="0.2">
      <c r="A265" s="15">
        <v>243.5</v>
      </c>
      <c r="B265" s="7">
        <f t="shared" si="16"/>
        <v>243.5</v>
      </c>
      <c r="C265" s="1" t="s">
        <v>20</v>
      </c>
      <c r="D265" s="1" t="s">
        <v>21</v>
      </c>
      <c r="E265" s="5">
        <v>4.87</v>
      </c>
      <c r="F265" s="5">
        <f t="shared" si="17"/>
        <v>4.87</v>
      </c>
      <c r="G265" s="1" t="s">
        <v>23</v>
      </c>
      <c r="H265" s="8">
        <v>44175</v>
      </c>
      <c r="I265" s="1" t="s">
        <v>25</v>
      </c>
      <c r="J265" s="1" t="s">
        <v>26</v>
      </c>
      <c r="K265" s="8">
        <v>44165.966111111113</v>
      </c>
      <c r="L265" s="1" t="s">
        <v>28</v>
      </c>
      <c r="M265" s="8">
        <v>44165</v>
      </c>
      <c r="N265" s="8">
        <v>44179</v>
      </c>
      <c r="O265" s="1" t="s">
        <v>608</v>
      </c>
      <c r="P265" s="1" t="s">
        <v>46</v>
      </c>
      <c r="Q265" s="1" t="s">
        <v>33</v>
      </c>
      <c r="R265" s="1" t="s">
        <v>34</v>
      </c>
      <c r="S265" s="1" t="s">
        <v>35</v>
      </c>
      <c r="T265" s="1" t="s">
        <v>36</v>
      </c>
      <c r="U265" s="8">
        <v>44165</v>
      </c>
      <c r="V265" s="1" t="s">
        <v>37</v>
      </c>
      <c r="W265" s="1" t="s">
        <v>38</v>
      </c>
      <c r="X265" s="1" t="s">
        <v>39</v>
      </c>
      <c r="Y265" t="str">
        <f t="shared" si="18"/>
        <v>OnTime</v>
      </c>
      <c r="Z265" t="str">
        <f t="shared" si="19"/>
        <v>Utilized</v>
      </c>
    </row>
    <row r="266" spans="1:26" x14ac:dyDescent="0.2">
      <c r="A266" s="15">
        <v>107.25</v>
      </c>
      <c r="B266" s="7">
        <f t="shared" si="16"/>
        <v>107.25</v>
      </c>
      <c r="C266" s="1" t="s">
        <v>20</v>
      </c>
      <c r="D266" s="1" t="s">
        <v>21</v>
      </c>
      <c r="E266" s="5">
        <v>3.96</v>
      </c>
      <c r="F266" s="5">
        <f t="shared" si="17"/>
        <v>3.96</v>
      </c>
      <c r="G266" s="1" t="s">
        <v>23</v>
      </c>
      <c r="H266" s="8">
        <v>44175</v>
      </c>
      <c r="I266" s="1" t="s">
        <v>25</v>
      </c>
      <c r="J266" s="1" t="s">
        <v>26</v>
      </c>
      <c r="K266" s="8">
        <v>44165.966087962966</v>
      </c>
      <c r="L266" s="1" t="s">
        <v>28</v>
      </c>
      <c r="M266" s="8">
        <v>44165</v>
      </c>
      <c r="N266" s="8">
        <v>44179</v>
      </c>
      <c r="O266" s="1" t="s">
        <v>610</v>
      </c>
      <c r="P266" s="1" t="s">
        <v>46</v>
      </c>
      <c r="Q266" s="1" t="s">
        <v>33</v>
      </c>
      <c r="R266" s="1" t="s">
        <v>34</v>
      </c>
      <c r="S266" s="1" t="s">
        <v>35</v>
      </c>
      <c r="T266" s="1" t="s">
        <v>36</v>
      </c>
      <c r="U266" s="8">
        <v>44165</v>
      </c>
      <c r="V266" s="1" t="s">
        <v>37</v>
      </c>
      <c r="W266" s="1" t="s">
        <v>38</v>
      </c>
      <c r="X266" s="1" t="s">
        <v>39</v>
      </c>
      <c r="Y266" t="str">
        <f t="shared" si="18"/>
        <v>OnTime</v>
      </c>
      <c r="Z266" t="str">
        <f t="shared" si="19"/>
        <v>Utilized</v>
      </c>
    </row>
    <row r="267" spans="1:26" x14ac:dyDescent="0.2">
      <c r="A267" s="15">
        <v>121.75</v>
      </c>
      <c r="B267" s="7">
        <f t="shared" si="16"/>
        <v>121.75</v>
      </c>
      <c r="C267" s="1" t="s">
        <v>20</v>
      </c>
      <c r="D267" s="1" t="s">
        <v>21</v>
      </c>
      <c r="E267" s="5">
        <v>2.44</v>
      </c>
      <c r="F267" s="5">
        <f t="shared" si="17"/>
        <v>2.44</v>
      </c>
      <c r="G267" s="1" t="s">
        <v>23</v>
      </c>
      <c r="H267" s="8">
        <v>44175</v>
      </c>
      <c r="I267" s="1" t="s">
        <v>25</v>
      </c>
      <c r="J267" s="1" t="s">
        <v>26</v>
      </c>
      <c r="K267" s="8">
        <v>44165.966064814813</v>
      </c>
      <c r="L267" s="1" t="s">
        <v>28</v>
      </c>
      <c r="M267" s="8">
        <v>44165</v>
      </c>
      <c r="N267" s="8">
        <v>44179</v>
      </c>
      <c r="O267" s="1" t="s">
        <v>612</v>
      </c>
      <c r="P267" s="1" t="s">
        <v>46</v>
      </c>
      <c r="Q267" s="1" t="s">
        <v>33</v>
      </c>
      <c r="R267" s="1" t="s">
        <v>34</v>
      </c>
      <c r="S267" s="1" t="s">
        <v>35</v>
      </c>
      <c r="T267" s="1" t="s">
        <v>36</v>
      </c>
      <c r="U267" s="8">
        <v>44165</v>
      </c>
      <c r="V267" s="1" t="s">
        <v>37</v>
      </c>
      <c r="W267" s="1" t="s">
        <v>38</v>
      </c>
      <c r="X267" s="1" t="s">
        <v>39</v>
      </c>
      <c r="Y267" t="str">
        <f t="shared" si="18"/>
        <v>OnTime</v>
      </c>
      <c r="Z267" t="str">
        <f t="shared" si="19"/>
        <v>Utilized</v>
      </c>
    </row>
    <row r="268" spans="1:26" x14ac:dyDescent="0.2">
      <c r="A268" s="15">
        <v>90</v>
      </c>
      <c r="B268" s="7">
        <f t="shared" si="16"/>
        <v>90</v>
      </c>
      <c r="C268" s="1" t="s">
        <v>20</v>
      </c>
      <c r="D268" s="1" t="s">
        <v>21</v>
      </c>
      <c r="E268" s="5">
        <v>1.8</v>
      </c>
      <c r="F268" s="5">
        <f t="shared" si="17"/>
        <v>1.8</v>
      </c>
      <c r="G268" s="1" t="s">
        <v>23</v>
      </c>
      <c r="H268" s="8">
        <v>44175</v>
      </c>
      <c r="I268" s="1" t="s">
        <v>25</v>
      </c>
      <c r="J268" s="1" t="s">
        <v>26</v>
      </c>
      <c r="K268" s="8">
        <v>44165.738171296296</v>
      </c>
      <c r="L268" s="1" t="s">
        <v>28</v>
      </c>
      <c r="M268" s="8">
        <v>44165</v>
      </c>
      <c r="N268" s="8">
        <v>44179</v>
      </c>
      <c r="O268" s="1" t="s">
        <v>614</v>
      </c>
      <c r="P268" s="1" t="s">
        <v>46</v>
      </c>
      <c r="Q268" s="1" t="s">
        <v>33</v>
      </c>
      <c r="R268" s="1" t="s">
        <v>34</v>
      </c>
      <c r="S268" s="1" t="s">
        <v>35</v>
      </c>
      <c r="T268" s="1" t="s">
        <v>36</v>
      </c>
      <c r="U268" s="8">
        <v>44165</v>
      </c>
      <c r="V268" s="1" t="s">
        <v>37</v>
      </c>
      <c r="W268" s="1" t="s">
        <v>38</v>
      </c>
      <c r="X268" s="1" t="s">
        <v>39</v>
      </c>
      <c r="Y268" t="str">
        <f t="shared" si="18"/>
        <v>OnTime</v>
      </c>
      <c r="Z268" t="str">
        <f t="shared" si="19"/>
        <v>Utilized</v>
      </c>
    </row>
    <row r="269" spans="1:26" x14ac:dyDescent="0.2">
      <c r="A269" s="15">
        <v>90</v>
      </c>
      <c r="B269" s="7">
        <f t="shared" si="16"/>
        <v>90</v>
      </c>
      <c r="C269" s="1" t="s">
        <v>20</v>
      </c>
      <c r="D269" s="1" t="s">
        <v>21</v>
      </c>
      <c r="E269" s="5">
        <v>1.8</v>
      </c>
      <c r="F269" s="5">
        <f t="shared" si="17"/>
        <v>1.8</v>
      </c>
      <c r="G269" s="1" t="s">
        <v>23</v>
      </c>
      <c r="H269" s="8">
        <v>44175</v>
      </c>
      <c r="I269" s="1" t="s">
        <v>25</v>
      </c>
      <c r="J269" s="1" t="s">
        <v>26</v>
      </c>
      <c r="K269" s="8">
        <v>44165.738067129627</v>
      </c>
      <c r="L269" s="1" t="s">
        <v>28</v>
      </c>
      <c r="M269" s="8">
        <v>44165</v>
      </c>
      <c r="N269" s="8">
        <v>44179</v>
      </c>
      <c r="O269" s="1" t="s">
        <v>616</v>
      </c>
      <c r="P269" s="1" t="s">
        <v>46</v>
      </c>
      <c r="Q269" s="1" t="s">
        <v>33</v>
      </c>
      <c r="R269" s="1" t="s">
        <v>34</v>
      </c>
      <c r="S269" s="1" t="s">
        <v>35</v>
      </c>
      <c r="T269" s="1" t="s">
        <v>36</v>
      </c>
      <c r="U269" s="8">
        <v>44165</v>
      </c>
      <c r="V269" s="1" t="s">
        <v>37</v>
      </c>
      <c r="W269" s="1" t="s">
        <v>38</v>
      </c>
      <c r="X269" s="1" t="s">
        <v>39</v>
      </c>
      <c r="Y269" t="str">
        <f t="shared" si="18"/>
        <v>OnTime</v>
      </c>
      <c r="Z269" t="str">
        <f t="shared" si="19"/>
        <v>Utilized</v>
      </c>
    </row>
    <row r="270" spans="1:26" x14ac:dyDescent="0.2">
      <c r="A270" s="15">
        <v>214.5</v>
      </c>
      <c r="B270" s="7">
        <f t="shared" si="16"/>
        <v>214.5</v>
      </c>
      <c r="C270" s="1" t="s">
        <v>20</v>
      </c>
      <c r="D270" s="1" t="s">
        <v>21</v>
      </c>
      <c r="E270" s="5">
        <v>3.96</v>
      </c>
      <c r="F270" s="5">
        <f t="shared" si="17"/>
        <v>3.96</v>
      </c>
      <c r="G270" s="1" t="s">
        <v>23</v>
      </c>
      <c r="H270" s="8">
        <v>44175</v>
      </c>
      <c r="I270" s="1" t="s">
        <v>25</v>
      </c>
      <c r="J270" s="1" t="s">
        <v>26</v>
      </c>
      <c r="K270" s="8">
        <v>44165.736354166664</v>
      </c>
      <c r="L270" s="1" t="s">
        <v>28</v>
      </c>
      <c r="M270" s="8">
        <v>44165</v>
      </c>
      <c r="N270" s="8">
        <v>44179</v>
      </c>
      <c r="O270" s="1" t="s">
        <v>618</v>
      </c>
      <c r="P270" s="1" t="s">
        <v>46</v>
      </c>
      <c r="Q270" s="1" t="s">
        <v>33</v>
      </c>
      <c r="R270" s="1" t="s">
        <v>34</v>
      </c>
      <c r="S270" s="1" t="s">
        <v>35</v>
      </c>
      <c r="T270" s="1" t="s">
        <v>36</v>
      </c>
      <c r="U270" s="8">
        <v>44165</v>
      </c>
      <c r="V270" s="1" t="s">
        <v>37</v>
      </c>
      <c r="W270" s="1" t="s">
        <v>38</v>
      </c>
      <c r="X270" s="1" t="s">
        <v>39</v>
      </c>
      <c r="Y270" t="str">
        <f t="shared" si="18"/>
        <v>OnTime</v>
      </c>
      <c r="Z270" t="str">
        <f t="shared" si="19"/>
        <v>Utilized</v>
      </c>
    </row>
    <row r="271" spans="1:26" x14ac:dyDescent="0.2">
      <c r="A271" s="15">
        <v>107.25</v>
      </c>
      <c r="B271" s="7">
        <f t="shared" si="16"/>
        <v>107.25</v>
      </c>
      <c r="C271" s="1" t="s">
        <v>20</v>
      </c>
      <c r="D271" s="1" t="s">
        <v>21</v>
      </c>
      <c r="E271" s="5">
        <v>3.96</v>
      </c>
      <c r="F271" s="5">
        <f t="shared" si="17"/>
        <v>3.96</v>
      </c>
      <c r="G271" s="1" t="s">
        <v>23</v>
      </c>
      <c r="H271" s="8">
        <v>44175</v>
      </c>
      <c r="I271" s="1" t="s">
        <v>25</v>
      </c>
      <c r="J271" s="1" t="s">
        <v>26</v>
      </c>
      <c r="K271" s="8">
        <v>44165.736319444448</v>
      </c>
      <c r="L271" s="1" t="s">
        <v>28</v>
      </c>
      <c r="M271" s="8">
        <v>44165</v>
      </c>
      <c r="N271" s="8">
        <v>44179</v>
      </c>
      <c r="O271" s="1" t="s">
        <v>620</v>
      </c>
      <c r="P271" s="1" t="s">
        <v>46</v>
      </c>
      <c r="Q271" s="1" t="s">
        <v>33</v>
      </c>
      <c r="R271" s="1" t="s">
        <v>34</v>
      </c>
      <c r="S271" s="1" t="s">
        <v>35</v>
      </c>
      <c r="T271" s="1" t="s">
        <v>36</v>
      </c>
      <c r="U271" s="8">
        <v>44165</v>
      </c>
      <c r="V271" s="1" t="s">
        <v>37</v>
      </c>
      <c r="W271" s="1" t="s">
        <v>38</v>
      </c>
      <c r="X271" s="1" t="s">
        <v>39</v>
      </c>
      <c r="Y271" t="str">
        <f t="shared" si="18"/>
        <v>OnTime</v>
      </c>
      <c r="Z271" t="str">
        <f t="shared" si="19"/>
        <v>Utilized</v>
      </c>
    </row>
    <row r="272" spans="1:26" x14ac:dyDescent="0.2">
      <c r="A272" s="15">
        <v>243.5</v>
      </c>
      <c r="B272" s="7">
        <f t="shared" si="16"/>
        <v>243.5</v>
      </c>
      <c r="C272" s="1" t="s">
        <v>20</v>
      </c>
      <c r="D272" s="1" t="s">
        <v>21</v>
      </c>
      <c r="E272" s="5">
        <v>4.87</v>
      </c>
      <c r="F272" s="5">
        <f t="shared" si="17"/>
        <v>4.87</v>
      </c>
      <c r="G272" s="1" t="s">
        <v>23</v>
      </c>
      <c r="H272" s="8">
        <v>44175</v>
      </c>
      <c r="I272" s="1" t="s">
        <v>25</v>
      </c>
      <c r="J272" s="1" t="s">
        <v>26</v>
      </c>
      <c r="K272" s="8">
        <v>44165.736296296294</v>
      </c>
      <c r="L272" s="1" t="s">
        <v>28</v>
      </c>
      <c r="M272" s="8">
        <v>44165</v>
      </c>
      <c r="N272" s="8">
        <v>44179</v>
      </c>
      <c r="O272" s="1" t="s">
        <v>622</v>
      </c>
      <c r="P272" s="1" t="s">
        <v>46</v>
      </c>
      <c r="Q272" s="1" t="s">
        <v>33</v>
      </c>
      <c r="R272" s="1" t="s">
        <v>34</v>
      </c>
      <c r="S272" s="1" t="s">
        <v>35</v>
      </c>
      <c r="T272" s="1" t="s">
        <v>36</v>
      </c>
      <c r="U272" s="8">
        <v>44165</v>
      </c>
      <c r="V272" s="1" t="s">
        <v>37</v>
      </c>
      <c r="W272" s="1" t="s">
        <v>38</v>
      </c>
      <c r="X272" s="1" t="s">
        <v>39</v>
      </c>
      <c r="Y272" t="str">
        <f t="shared" si="18"/>
        <v>OnTime</v>
      </c>
      <c r="Z272" t="str">
        <f t="shared" si="19"/>
        <v>Utilized</v>
      </c>
    </row>
    <row r="273" spans="1:26" x14ac:dyDescent="0.2">
      <c r="A273" s="15">
        <v>53.63</v>
      </c>
      <c r="B273" s="7">
        <f t="shared" si="16"/>
        <v>53.63</v>
      </c>
      <c r="C273" s="1" t="s">
        <v>20</v>
      </c>
      <c r="D273" s="1" t="s">
        <v>21</v>
      </c>
      <c r="E273" s="5">
        <v>3.96</v>
      </c>
      <c r="F273" s="5">
        <f t="shared" si="17"/>
        <v>3.96</v>
      </c>
      <c r="G273" s="1" t="s">
        <v>23</v>
      </c>
      <c r="H273" s="8">
        <v>44175</v>
      </c>
      <c r="I273" s="1" t="s">
        <v>25</v>
      </c>
      <c r="J273" s="1" t="s">
        <v>26</v>
      </c>
      <c r="K273" s="8">
        <v>44165.736273148148</v>
      </c>
      <c r="L273" s="1" t="s">
        <v>28</v>
      </c>
      <c r="M273" s="8">
        <v>44165</v>
      </c>
      <c r="N273" s="8">
        <v>44179</v>
      </c>
      <c r="O273" s="1" t="s">
        <v>624</v>
      </c>
      <c r="P273" s="1" t="s">
        <v>46</v>
      </c>
      <c r="Q273" s="1" t="s">
        <v>33</v>
      </c>
      <c r="R273" s="1" t="s">
        <v>34</v>
      </c>
      <c r="S273" s="1" t="s">
        <v>35</v>
      </c>
      <c r="T273" s="1" t="s">
        <v>36</v>
      </c>
      <c r="U273" s="8">
        <v>44165</v>
      </c>
      <c r="V273" s="1" t="s">
        <v>37</v>
      </c>
      <c r="W273" s="1" t="s">
        <v>38</v>
      </c>
      <c r="X273" s="1" t="s">
        <v>39</v>
      </c>
      <c r="Y273" t="str">
        <f t="shared" si="18"/>
        <v>OnTime</v>
      </c>
      <c r="Z273" t="str">
        <f t="shared" si="19"/>
        <v>Utilized</v>
      </c>
    </row>
    <row r="274" spans="1:26" x14ac:dyDescent="0.2">
      <c r="A274" s="15">
        <v>107.25</v>
      </c>
      <c r="B274" s="7">
        <f t="shared" si="16"/>
        <v>107.25</v>
      </c>
      <c r="C274" s="1" t="s">
        <v>20</v>
      </c>
      <c r="D274" s="1" t="s">
        <v>21</v>
      </c>
      <c r="E274" s="5">
        <v>3.96</v>
      </c>
      <c r="F274" s="5">
        <f t="shared" si="17"/>
        <v>3.96</v>
      </c>
      <c r="G274" s="1" t="s">
        <v>23</v>
      </c>
      <c r="H274" s="8">
        <v>44175</v>
      </c>
      <c r="I274" s="1" t="s">
        <v>25</v>
      </c>
      <c r="J274" s="1" t="s">
        <v>26</v>
      </c>
      <c r="K274" s="8">
        <v>44165.736250000002</v>
      </c>
      <c r="L274" s="1" t="s">
        <v>28</v>
      </c>
      <c r="M274" s="8">
        <v>44165</v>
      </c>
      <c r="N274" s="8">
        <v>44179</v>
      </c>
      <c r="O274" s="1" t="s">
        <v>626</v>
      </c>
      <c r="P274" s="1" t="s">
        <v>46</v>
      </c>
      <c r="Q274" s="1" t="s">
        <v>33</v>
      </c>
      <c r="R274" s="1" t="s">
        <v>34</v>
      </c>
      <c r="S274" s="1" t="s">
        <v>35</v>
      </c>
      <c r="T274" s="1" t="s">
        <v>36</v>
      </c>
      <c r="U274" s="8">
        <v>44165</v>
      </c>
      <c r="V274" s="1" t="s">
        <v>37</v>
      </c>
      <c r="W274" s="1" t="s">
        <v>38</v>
      </c>
      <c r="X274" s="1" t="s">
        <v>39</v>
      </c>
      <c r="Y274" t="str">
        <f t="shared" si="18"/>
        <v>OnTime</v>
      </c>
      <c r="Z274" t="str">
        <f t="shared" si="19"/>
        <v>Utilized</v>
      </c>
    </row>
    <row r="275" spans="1:26" x14ac:dyDescent="0.2">
      <c r="A275" s="15">
        <v>121.75</v>
      </c>
      <c r="B275" s="7">
        <f t="shared" si="16"/>
        <v>121.75</v>
      </c>
      <c r="C275" s="1" t="s">
        <v>20</v>
      </c>
      <c r="D275" s="1" t="s">
        <v>21</v>
      </c>
      <c r="E275" s="5">
        <v>2.44</v>
      </c>
      <c r="F275" s="5">
        <f t="shared" si="17"/>
        <v>2.44</v>
      </c>
      <c r="G275" s="1" t="s">
        <v>23</v>
      </c>
      <c r="H275" s="8">
        <v>44175</v>
      </c>
      <c r="I275" s="1" t="s">
        <v>25</v>
      </c>
      <c r="J275" s="1" t="s">
        <v>26</v>
      </c>
      <c r="K275" s="8">
        <v>44165.736226851855</v>
      </c>
      <c r="L275" s="1" t="s">
        <v>28</v>
      </c>
      <c r="M275" s="8">
        <v>44165</v>
      </c>
      <c r="N275" s="8">
        <v>44179</v>
      </c>
      <c r="O275" s="1" t="s">
        <v>628</v>
      </c>
      <c r="P275" s="1" t="s">
        <v>46</v>
      </c>
      <c r="Q275" s="1" t="s">
        <v>33</v>
      </c>
      <c r="R275" s="1" t="s">
        <v>34</v>
      </c>
      <c r="S275" s="1" t="s">
        <v>35</v>
      </c>
      <c r="T275" s="1" t="s">
        <v>36</v>
      </c>
      <c r="U275" s="8">
        <v>44165</v>
      </c>
      <c r="V275" s="1" t="s">
        <v>37</v>
      </c>
      <c r="W275" s="1" t="s">
        <v>38</v>
      </c>
      <c r="X275" s="1" t="s">
        <v>39</v>
      </c>
      <c r="Y275" t="str">
        <f t="shared" si="18"/>
        <v>OnTime</v>
      </c>
      <c r="Z275" t="str">
        <f t="shared" si="19"/>
        <v>Utilized</v>
      </c>
    </row>
    <row r="276" spans="1:26" x14ac:dyDescent="0.2">
      <c r="A276" s="15">
        <v>121.75</v>
      </c>
      <c r="B276" s="7">
        <f t="shared" si="16"/>
        <v>121.75</v>
      </c>
      <c r="C276" s="1" t="s">
        <v>20</v>
      </c>
      <c r="D276" s="1" t="s">
        <v>21</v>
      </c>
      <c r="E276" s="5">
        <v>3.96</v>
      </c>
      <c r="F276" s="5">
        <f t="shared" si="17"/>
        <v>3.96</v>
      </c>
      <c r="G276" s="1" t="s">
        <v>23</v>
      </c>
      <c r="H276" s="8">
        <v>44175</v>
      </c>
      <c r="I276" s="1" t="s">
        <v>25</v>
      </c>
      <c r="J276" s="1" t="s">
        <v>26</v>
      </c>
      <c r="K276" s="8">
        <v>44165.736192129632</v>
      </c>
      <c r="L276" s="1" t="s">
        <v>28</v>
      </c>
      <c r="M276" s="8">
        <v>44165</v>
      </c>
      <c r="N276" s="8">
        <v>44179</v>
      </c>
      <c r="O276" s="1" t="s">
        <v>630</v>
      </c>
      <c r="P276" s="1" t="s">
        <v>46</v>
      </c>
      <c r="Q276" s="1" t="s">
        <v>33</v>
      </c>
      <c r="R276" s="1" t="s">
        <v>34</v>
      </c>
      <c r="S276" s="1" t="s">
        <v>35</v>
      </c>
      <c r="T276" s="1" t="s">
        <v>36</v>
      </c>
      <c r="U276" s="8">
        <v>44165</v>
      </c>
      <c r="V276" s="1" t="s">
        <v>37</v>
      </c>
      <c r="W276" s="1" t="s">
        <v>38</v>
      </c>
      <c r="X276" s="1" t="s">
        <v>39</v>
      </c>
      <c r="Y276" t="str">
        <f t="shared" si="18"/>
        <v>OnTime</v>
      </c>
      <c r="Z276" t="str">
        <f t="shared" si="19"/>
        <v>Utilized</v>
      </c>
    </row>
    <row r="277" spans="1:26" x14ac:dyDescent="0.2">
      <c r="A277" s="15">
        <v>243.5</v>
      </c>
      <c r="B277" s="7">
        <f t="shared" si="16"/>
        <v>243.5</v>
      </c>
      <c r="C277" s="1" t="s">
        <v>20</v>
      </c>
      <c r="D277" s="1" t="s">
        <v>21</v>
      </c>
      <c r="E277" s="5">
        <v>4.87</v>
      </c>
      <c r="F277" s="5">
        <f t="shared" si="17"/>
        <v>4.87</v>
      </c>
      <c r="G277" s="1" t="s">
        <v>23</v>
      </c>
      <c r="H277" s="8">
        <v>44175</v>
      </c>
      <c r="I277" s="1" t="s">
        <v>25</v>
      </c>
      <c r="J277" s="1" t="s">
        <v>26</v>
      </c>
      <c r="K277" s="8">
        <v>44165.736157407409</v>
      </c>
      <c r="L277" s="1" t="s">
        <v>28</v>
      </c>
      <c r="M277" s="8">
        <v>44165</v>
      </c>
      <c r="N277" s="8">
        <v>44179</v>
      </c>
      <c r="O277" s="1" t="s">
        <v>632</v>
      </c>
      <c r="P277" s="1" t="s">
        <v>46</v>
      </c>
      <c r="Q277" s="1" t="s">
        <v>33</v>
      </c>
      <c r="R277" s="1" t="s">
        <v>34</v>
      </c>
      <c r="S277" s="1" t="s">
        <v>35</v>
      </c>
      <c r="T277" s="1" t="s">
        <v>36</v>
      </c>
      <c r="U277" s="8">
        <v>44165</v>
      </c>
      <c r="V277" s="1" t="s">
        <v>37</v>
      </c>
      <c r="W277" s="1" t="s">
        <v>38</v>
      </c>
      <c r="X277" s="1" t="s">
        <v>39</v>
      </c>
      <c r="Y277" t="str">
        <f t="shared" si="18"/>
        <v>OnTime</v>
      </c>
      <c r="Z277" t="str">
        <f t="shared" si="19"/>
        <v>Utilized</v>
      </c>
    </row>
    <row r="278" spans="1:26" x14ac:dyDescent="0.2">
      <c r="A278" s="15">
        <v>100</v>
      </c>
      <c r="B278" s="7">
        <f t="shared" si="16"/>
        <v>100</v>
      </c>
      <c r="C278" s="1" t="s">
        <v>42</v>
      </c>
      <c r="D278" s="1" t="s">
        <v>21</v>
      </c>
      <c r="E278" s="5">
        <v>2</v>
      </c>
      <c r="F278" s="5">
        <f t="shared" si="17"/>
        <v>2</v>
      </c>
      <c r="G278" s="1" t="s">
        <v>23</v>
      </c>
      <c r="H278" s="8">
        <v>44175</v>
      </c>
      <c r="I278" s="1" t="s">
        <v>25</v>
      </c>
      <c r="J278" s="1" t="s">
        <v>26</v>
      </c>
      <c r="K278" s="8">
        <v>44165.650405092594</v>
      </c>
      <c r="L278" s="1" t="s">
        <v>28</v>
      </c>
      <c r="M278" s="8">
        <v>44165</v>
      </c>
      <c r="N278" s="8">
        <v>44179</v>
      </c>
      <c r="O278" s="1" t="s">
        <v>634</v>
      </c>
      <c r="P278" s="1" t="s">
        <v>46</v>
      </c>
      <c r="Q278" s="1" t="s">
        <v>33</v>
      </c>
      <c r="R278" s="1" t="s">
        <v>34</v>
      </c>
      <c r="S278" s="1" t="s">
        <v>35</v>
      </c>
      <c r="T278" s="1" t="s">
        <v>36</v>
      </c>
      <c r="U278" s="8">
        <v>44165</v>
      </c>
      <c r="V278" s="1" t="s">
        <v>37</v>
      </c>
      <c r="W278" s="1" t="s">
        <v>38</v>
      </c>
      <c r="X278" s="1" t="s">
        <v>39</v>
      </c>
      <c r="Y278" t="str">
        <f t="shared" si="18"/>
        <v>OnTime</v>
      </c>
      <c r="Z278" t="str">
        <f t="shared" si="19"/>
        <v>Utilized</v>
      </c>
    </row>
    <row r="279" spans="1:26" x14ac:dyDescent="0.2">
      <c r="A279" s="15">
        <v>100</v>
      </c>
      <c r="B279" s="7">
        <f t="shared" si="16"/>
        <v>100</v>
      </c>
      <c r="C279" s="1" t="s">
        <v>20</v>
      </c>
      <c r="D279" s="1" t="s">
        <v>21</v>
      </c>
      <c r="E279" s="5">
        <v>2</v>
      </c>
      <c r="F279" s="5">
        <f t="shared" si="17"/>
        <v>2</v>
      </c>
      <c r="G279" s="1" t="s">
        <v>23</v>
      </c>
      <c r="H279" s="8">
        <v>44175</v>
      </c>
      <c r="I279" s="1" t="s">
        <v>25</v>
      </c>
      <c r="J279" s="1" t="s">
        <v>26</v>
      </c>
      <c r="K279" s="8">
        <v>44165.649884259263</v>
      </c>
      <c r="L279" s="1" t="s">
        <v>28</v>
      </c>
      <c r="M279" s="8">
        <v>44165</v>
      </c>
      <c r="N279" s="8">
        <v>44179</v>
      </c>
      <c r="O279" s="1" t="s">
        <v>636</v>
      </c>
      <c r="P279" s="1" t="s">
        <v>46</v>
      </c>
      <c r="Q279" s="1" t="s">
        <v>33</v>
      </c>
      <c r="R279" s="1" t="s">
        <v>34</v>
      </c>
      <c r="S279" s="1" t="s">
        <v>35</v>
      </c>
      <c r="T279" s="1" t="s">
        <v>36</v>
      </c>
      <c r="U279" s="8">
        <v>44165</v>
      </c>
      <c r="V279" s="1" t="s">
        <v>37</v>
      </c>
      <c r="W279" s="1" t="s">
        <v>38</v>
      </c>
      <c r="X279" s="1" t="s">
        <v>39</v>
      </c>
      <c r="Y279" t="str">
        <f t="shared" si="18"/>
        <v>OnTime</v>
      </c>
      <c r="Z279" t="str">
        <f t="shared" si="19"/>
        <v>Utilized</v>
      </c>
    </row>
    <row r="280" spans="1:26" x14ac:dyDescent="0.2">
      <c r="A280" s="15">
        <v>100</v>
      </c>
      <c r="B280" s="7">
        <f t="shared" si="16"/>
        <v>100</v>
      </c>
      <c r="C280" s="1" t="s">
        <v>20</v>
      </c>
      <c r="D280" s="1" t="s">
        <v>21</v>
      </c>
      <c r="E280" s="5">
        <v>2</v>
      </c>
      <c r="F280" s="5">
        <f t="shared" si="17"/>
        <v>2</v>
      </c>
      <c r="G280" s="1" t="s">
        <v>23</v>
      </c>
      <c r="H280" s="8">
        <v>44175</v>
      </c>
      <c r="I280" s="1" t="s">
        <v>25</v>
      </c>
      <c r="J280" s="1" t="s">
        <v>26</v>
      </c>
      <c r="K280" s="8">
        <v>44165.649363425924</v>
      </c>
      <c r="L280" s="1" t="s">
        <v>28</v>
      </c>
      <c r="M280" s="8">
        <v>44165</v>
      </c>
      <c r="N280" s="8">
        <v>44179</v>
      </c>
      <c r="O280" s="1" t="s">
        <v>638</v>
      </c>
      <c r="P280" s="1" t="s">
        <v>46</v>
      </c>
      <c r="Q280" s="1" t="s">
        <v>33</v>
      </c>
      <c r="R280" s="1" t="s">
        <v>34</v>
      </c>
      <c r="S280" s="1" t="s">
        <v>35</v>
      </c>
      <c r="T280" s="1" t="s">
        <v>36</v>
      </c>
      <c r="U280" s="8">
        <v>44165</v>
      </c>
      <c r="V280" s="1" t="s">
        <v>37</v>
      </c>
      <c r="W280" s="1" t="s">
        <v>38</v>
      </c>
      <c r="X280" s="1" t="s">
        <v>39</v>
      </c>
      <c r="Y280" t="str">
        <f t="shared" si="18"/>
        <v>OnTime</v>
      </c>
      <c r="Z280" t="str">
        <f t="shared" si="19"/>
        <v>Utilized</v>
      </c>
    </row>
    <row r="281" spans="1:26" x14ac:dyDescent="0.2">
      <c r="A281" s="15">
        <v>100</v>
      </c>
      <c r="B281" s="7">
        <f t="shared" si="16"/>
        <v>100</v>
      </c>
      <c r="C281" s="1" t="s">
        <v>20</v>
      </c>
      <c r="D281" s="1" t="s">
        <v>21</v>
      </c>
      <c r="E281" s="5">
        <v>2</v>
      </c>
      <c r="F281" s="5">
        <f t="shared" si="17"/>
        <v>2</v>
      </c>
      <c r="G281" s="1" t="s">
        <v>23</v>
      </c>
      <c r="H281" s="8">
        <v>44175</v>
      </c>
      <c r="I281" s="1" t="s">
        <v>25</v>
      </c>
      <c r="J281" s="1" t="s">
        <v>26</v>
      </c>
      <c r="K281" s="8">
        <v>44165.646747685183</v>
      </c>
      <c r="L281" s="1" t="s">
        <v>28</v>
      </c>
      <c r="M281" s="8">
        <v>44165</v>
      </c>
      <c r="N281" s="8">
        <v>44179</v>
      </c>
      <c r="O281" s="1" t="s">
        <v>640</v>
      </c>
      <c r="P281" s="1" t="s">
        <v>46</v>
      </c>
      <c r="Q281" s="1" t="s">
        <v>33</v>
      </c>
      <c r="R281" s="1" t="s">
        <v>34</v>
      </c>
      <c r="S281" s="1" t="s">
        <v>35</v>
      </c>
      <c r="T281" s="1" t="s">
        <v>36</v>
      </c>
      <c r="U281" s="8">
        <v>44165</v>
      </c>
      <c r="V281" s="1" t="s">
        <v>37</v>
      </c>
      <c r="W281" s="1" t="s">
        <v>38</v>
      </c>
      <c r="X281" s="1" t="s">
        <v>39</v>
      </c>
      <c r="Y281" t="str">
        <f t="shared" si="18"/>
        <v>OnTime</v>
      </c>
      <c r="Z281" t="str">
        <f t="shared" si="19"/>
        <v>Utilized</v>
      </c>
    </row>
    <row r="282" spans="1:26" x14ac:dyDescent="0.2">
      <c r="A282" s="15">
        <v>100</v>
      </c>
      <c r="B282" s="7">
        <f t="shared" si="16"/>
        <v>100</v>
      </c>
      <c r="C282" s="1" t="s">
        <v>20</v>
      </c>
      <c r="D282" s="1" t="s">
        <v>21</v>
      </c>
      <c r="E282" s="5">
        <v>2</v>
      </c>
      <c r="F282" s="5">
        <f t="shared" si="17"/>
        <v>2</v>
      </c>
      <c r="G282" s="1" t="s">
        <v>23</v>
      </c>
      <c r="H282" s="8">
        <v>44175</v>
      </c>
      <c r="I282" s="1" t="s">
        <v>25</v>
      </c>
      <c r="J282" s="1" t="s">
        <v>26</v>
      </c>
      <c r="K282" s="8">
        <v>44165.646238425928</v>
      </c>
      <c r="L282" s="1" t="s">
        <v>28</v>
      </c>
      <c r="M282" s="8">
        <v>44165</v>
      </c>
      <c r="N282" s="8">
        <v>44179</v>
      </c>
      <c r="O282" s="1" t="s">
        <v>642</v>
      </c>
      <c r="P282" s="1" t="s">
        <v>46</v>
      </c>
      <c r="Q282" s="1" t="s">
        <v>33</v>
      </c>
      <c r="R282" s="1" t="s">
        <v>34</v>
      </c>
      <c r="S282" s="1" t="s">
        <v>35</v>
      </c>
      <c r="T282" s="1" t="s">
        <v>36</v>
      </c>
      <c r="U282" s="8">
        <v>44165</v>
      </c>
      <c r="V282" s="1" t="s">
        <v>37</v>
      </c>
      <c r="W282" s="1" t="s">
        <v>38</v>
      </c>
      <c r="X282" s="1" t="s">
        <v>39</v>
      </c>
      <c r="Y282" t="str">
        <f t="shared" si="18"/>
        <v>OnTime</v>
      </c>
      <c r="Z282" t="str">
        <f t="shared" si="19"/>
        <v>Utilized</v>
      </c>
    </row>
    <row r="283" spans="1:26" x14ac:dyDescent="0.2">
      <c r="A283" s="15">
        <v>90</v>
      </c>
      <c r="B283" s="7">
        <f t="shared" si="16"/>
        <v>90</v>
      </c>
      <c r="C283" s="1" t="s">
        <v>20</v>
      </c>
      <c r="D283" s="1" t="s">
        <v>21</v>
      </c>
      <c r="E283" s="5">
        <v>1.8</v>
      </c>
      <c r="F283" s="5">
        <f t="shared" si="17"/>
        <v>1.8</v>
      </c>
      <c r="G283" s="1" t="s">
        <v>23</v>
      </c>
      <c r="H283" s="8">
        <v>44175</v>
      </c>
      <c r="I283" s="1" t="s">
        <v>25</v>
      </c>
      <c r="J283" s="1" t="s">
        <v>26</v>
      </c>
      <c r="K283" s="8">
        <v>44165.617083333331</v>
      </c>
      <c r="L283" s="1" t="s">
        <v>28</v>
      </c>
      <c r="M283" s="8">
        <v>44165</v>
      </c>
      <c r="N283" s="8">
        <v>44179</v>
      </c>
      <c r="O283" s="1" t="s">
        <v>644</v>
      </c>
      <c r="P283" s="1" t="s">
        <v>46</v>
      </c>
      <c r="Q283" s="1" t="s">
        <v>33</v>
      </c>
      <c r="R283" s="1" t="s">
        <v>34</v>
      </c>
      <c r="S283" s="1" t="s">
        <v>35</v>
      </c>
      <c r="T283" s="1" t="s">
        <v>36</v>
      </c>
      <c r="U283" s="8">
        <v>44165</v>
      </c>
      <c r="V283" s="1" t="s">
        <v>37</v>
      </c>
      <c r="W283" s="1" t="s">
        <v>38</v>
      </c>
      <c r="X283" s="1" t="s">
        <v>39</v>
      </c>
      <c r="Y283" t="str">
        <f t="shared" si="18"/>
        <v>OnTime</v>
      </c>
      <c r="Z283" t="str">
        <f t="shared" si="19"/>
        <v>Utilized</v>
      </c>
    </row>
    <row r="284" spans="1:26" x14ac:dyDescent="0.2">
      <c r="A284" s="15">
        <v>90</v>
      </c>
      <c r="B284" s="7">
        <f t="shared" si="16"/>
        <v>90</v>
      </c>
      <c r="C284" s="1" t="s">
        <v>20</v>
      </c>
      <c r="D284" s="1" t="s">
        <v>21</v>
      </c>
      <c r="E284" s="5">
        <v>1.8</v>
      </c>
      <c r="F284" s="5">
        <f t="shared" si="17"/>
        <v>1.8</v>
      </c>
      <c r="G284" s="1" t="s">
        <v>23</v>
      </c>
      <c r="H284" s="8">
        <v>44175</v>
      </c>
      <c r="I284" s="1" t="s">
        <v>25</v>
      </c>
      <c r="J284" s="1" t="s">
        <v>26</v>
      </c>
      <c r="K284" s="8">
        <v>44165.617060185185</v>
      </c>
      <c r="L284" s="1" t="s">
        <v>28</v>
      </c>
      <c r="M284" s="8">
        <v>44165</v>
      </c>
      <c r="N284" s="8">
        <v>44179</v>
      </c>
      <c r="O284" s="1" t="s">
        <v>646</v>
      </c>
      <c r="P284" s="1" t="s">
        <v>46</v>
      </c>
      <c r="Q284" s="1" t="s">
        <v>33</v>
      </c>
      <c r="R284" s="1" t="s">
        <v>34</v>
      </c>
      <c r="S284" s="1" t="s">
        <v>35</v>
      </c>
      <c r="T284" s="1" t="s">
        <v>36</v>
      </c>
      <c r="U284" s="8">
        <v>44165</v>
      </c>
      <c r="V284" s="1" t="s">
        <v>37</v>
      </c>
      <c r="W284" s="1" t="s">
        <v>38</v>
      </c>
      <c r="X284" s="1" t="s">
        <v>39</v>
      </c>
      <c r="Y284" t="str">
        <f t="shared" si="18"/>
        <v>OnTime</v>
      </c>
      <c r="Z284" t="str">
        <f t="shared" si="19"/>
        <v>Utilized</v>
      </c>
    </row>
    <row r="285" spans="1:26" x14ac:dyDescent="0.2">
      <c r="A285" s="15">
        <v>121.75</v>
      </c>
      <c r="B285" s="7">
        <f t="shared" si="16"/>
        <v>121.75</v>
      </c>
      <c r="C285" s="1" t="s">
        <v>20</v>
      </c>
      <c r="D285" s="1" t="s">
        <v>21</v>
      </c>
      <c r="E285" s="5">
        <v>2.44</v>
      </c>
      <c r="F285" s="5">
        <f t="shared" si="17"/>
        <v>2.44</v>
      </c>
      <c r="G285" s="1" t="s">
        <v>23</v>
      </c>
      <c r="H285" s="8">
        <v>44175</v>
      </c>
      <c r="I285" s="1" t="s">
        <v>25</v>
      </c>
      <c r="J285" s="1" t="s">
        <v>26</v>
      </c>
      <c r="K285" s="8">
        <v>44165.616712962961</v>
      </c>
      <c r="L285" s="1" t="s">
        <v>28</v>
      </c>
      <c r="M285" s="8">
        <v>44165</v>
      </c>
      <c r="N285" s="8">
        <v>44179</v>
      </c>
      <c r="O285" s="1" t="s">
        <v>648</v>
      </c>
      <c r="P285" s="1" t="s">
        <v>46</v>
      </c>
      <c r="Q285" s="1" t="s">
        <v>33</v>
      </c>
      <c r="R285" s="1" t="s">
        <v>34</v>
      </c>
      <c r="S285" s="1" t="s">
        <v>35</v>
      </c>
      <c r="T285" s="1" t="s">
        <v>49</v>
      </c>
      <c r="U285" s="8">
        <v>44165</v>
      </c>
      <c r="V285" s="1" t="s">
        <v>37</v>
      </c>
      <c r="W285" s="1" t="s">
        <v>38</v>
      </c>
      <c r="X285" s="1" t="s">
        <v>39</v>
      </c>
      <c r="Y285" t="str">
        <f t="shared" si="18"/>
        <v>OnTime</v>
      </c>
      <c r="Z285" t="str">
        <f t="shared" si="19"/>
        <v>Utilized</v>
      </c>
    </row>
    <row r="286" spans="1:26" x14ac:dyDescent="0.2">
      <c r="A286" s="15">
        <v>243.5</v>
      </c>
      <c r="B286" s="7">
        <f t="shared" si="16"/>
        <v>243.5</v>
      </c>
      <c r="C286" s="1" t="s">
        <v>20</v>
      </c>
      <c r="D286" s="1" t="s">
        <v>21</v>
      </c>
      <c r="E286" s="5">
        <v>4.87</v>
      </c>
      <c r="F286" s="5">
        <f t="shared" si="17"/>
        <v>4.87</v>
      </c>
      <c r="G286" s="1" t="s">
        <v>23</v>
      </c>
      <c r="H286" s="8">
        <v>44175</v>
      </c>
      <c r="I286" s="1" t="s">
        <v>25</v>
      </c>
      <c r="J286" s="1" t="s">
        <v>26</v>
      </c>
      <c r="K286" s="8">
        <v>44165.615844907406</v>
      </c>
      <c r="L286" s="1" t="s">
        <v>28</v>
      </c>
      <c r="M286" s="8">
        <v>44165</v>
      </c>
      <c r="N286" s="8">
        <v>44179</v>
      </c>
      <c r="O286" s="1" t="s">
        <v>650</v>
      </c>
      <c r="P286" s="1" t="s">
        <v>46</v>
      </c>
      <c r="Q286" s="1" t="s">
        <v>33</v>
      </c>
      <c r="R286" s="1" t="s">
        <v>34</v>
      </c>
      <c r="S286" s="1" t="s">
        <v>35</v>
      </c>
      <c r="T286" s="1" t="s">
        <v>36</v>
      </c>
      <c r="U286" s="8">
        <v>44165</v>
      </c>
      <c r="V286" s="1" t="s">
        <v>37</v>
      </c>
      <c r="W286" s="1" t="s">
        <v>38</v>
      </c>
      <c r="X286" s="1" t="s">
        <v>39</v>
      </c>
      <c r="Y286" t="str">
        <f t="shared" si="18"/>
        <v>OnTime</v>
      </c>
      <c r="Z286" t="str">
        <f t="shared" si="19"/>
        <v>Utilized</v>
      </c>
    </row>
    <row r="287" spans="1:26" x14ac:dyDescent="0.2">
      <c r="A287" s="15">
        <v>107.25</v>
      </c>
      <c r="B287" s="7">
        <f t="shared" si="16"/>
        <v>107.25</v>
      </c>
      <c r="C287" s="1" t="s">
        <v>20</v>
      </c>
      <c r="D287" s="1" t="s">
        <v>21</v>
      </c>
      <c r="E287" s="5">
        <v>3.96</v>
      </c>
      <c r="F287" s="5">
        <f t="shared" si="17"/>
        <v>3.96</v>
      </c>
      <c r="G287" s="1" t="s">
        <v>23</v>
      </c>
      <c r="H287" s="8">
        <v>44175</v>
      </c>
      <c r="I287" s="1" t="s">
        <v>25</v>
      </c>
      <c r="J287" s="1" t="s">
        <v>26</v>
      </c>
      <c r="K287" s="8">
        <v>44165.615706018521</v>
      </c>
      <c r="L287" s="1" t="s">
        <v>28</v>
      </c>
      <c r="M287" s="8">
        <v>44165</v>
      </c>
      <c r="N287" s="8">
        <v>44179</v>
      </c>
      <c r="O287" s="1" t="s">
        <v>652</v>
      </c>
      <c r="P287" s="1" t="s">
        <v>46</v>
      </c>
      <c r="Q287" s="1" t="s">
        <v>33</v>
      </c>
      <c r="R287" s="1" t="s">
        <v>34</v>
      </c>
      <c r="S287" s="1" t="s">
        <v>35</v>
      </c>
      <c r="T287" s="1" t="s">
        <v>36</v>
      </c>
      <c r="U287" s="8">
        <v>44165</v>
      </c>
      <c r="V287" s="1" t="s">
        <v>37</v>
      </c>
      <c r="W287" s="1" t="s">
        <v>38</v>
      </c>
      <c r="X287" s="1" t="s">
        <v>39</v>
      </c>
      <c r="Y287" t="str">
        <f t="shared" si="18"/>
        <v>OnTime</v>
      </c>
      <c r="Z287" t="str">
        <f t="shared" si="19"/>
        <v>Utilized</v>
      </c>
    </row>
    <row r="288" spans="1:26" x14ac:dyDescent="0.2">
      <c r="A288" s="15">
        <v>121.75</v>
      </c>
      <c r="B288" s="7">
        <f t="shared" si="16"/>
        <v>121.75</v>
      </c>
      <c r="C288" s="1" t="s">
        <v>20</v>
      </c>
      <c r="D288" s="1" t="s">
        <v>21</v>
      </c>
      <c r="E288" s="5">
        <v>3.96</v>
      </c>
      <c r="F288" s="5">
        <f t="shared" si="17"/>
        <v>3.96</v>
      </c>
      <c r="G288" s="1" t="s">
        <v>23</v>
      </c>
      <c r="H288" s="8">
        <v>44175</v>
      </c>
      <c r="I288" s="1" t="s">
        <v>25</v>
      </c>
      <c r="J288" s="1" t="s">
        <v>26</v>
      </c>
      <c r="K288" s="8">
        <v>44165.615682870368</v>
      </c>
      <c r="L288" s="1" t="s">
        <v>28</v>
      </c>
      <c r="M288" s="8">
        <v>44165</v>
      </c>
      <c r="N288" s="8">
        <v>44179</v>
      </c>
      <c r="O288" s="1" t="s">
        <v>654</v>
      </c>
      <c r="P288" s="1" t="s">
        <v>46</v>
      </c>
      <c r="Q288" s="1" t="s">
        <v>33</v>
      </c>
      <c r="R288" s="1" t="s">
        <v>34</v>
      </c>
      <c r="S288" s="1" t="s">
        <v>35</v>
      </c>
      <c r="T288" s="1" t="s">
        <v>36</v>
      </c>
      <c r="U288" s="8">
        <v>44165</v>
      </c>
      <c r="V288" s="1" t="s">
        <v>37</v>
      </c>
      <c r="W288" s="1" t="s">
        <v>38</v>
      </c>
      <c r="X288" s="1" t="s">
        <v>39</v>
      </c>
      <c r="Y288" t="str">
        <f t="shared" si="18"/>
        <v>OnTime</v>
      </c>
      <c r="Z288" t="str">
        <f t="shared" si="19"/>
        <v>Utilized</v>
      </c>
    </row>
    <row r="289" spans="1:26" x14ac:dyDescent="0.2">
      <c r="A289" s="15">
        <v>107.25</v>
      </c>
      <c r="B289" s="7">
        <f t="shared" si="16"/>
        <v>107.25</v>
      </c>
      <c r="C289" s="1" t="s">
        <v>20</v>
      </c>
      <c r="D289" s="1" t="s">
        <v>21</v>
      </c>
      <c r="E289" s="5">
        <v>3.96</v>
      </c>
      <c r="F289" s="5">
        <f t="shared" si="17"/>
        <v>3.96</v>
      </c>
      <c r="G289" s="1" t="s">
        <v>23</v>
      </c>
      <c r="H289" s="8">
        <v>44175</v>
      </c>
      <c r="I289" s="1" t="s">
        <v>25</v>
      </c>
      <c r="J289" s="1" t="s">
        <v>26</v>
      </c>
      <c r="K289" s="8">
        <v>44165.615659722222</v>
      </c>
      <c r="L289" s="1" t="s">
        <v>28</v>
      </c>
      <c r="M289" s="8">
        <v>44165</v>
      </c>
      <c r="N289" s="8">
        <v>44179</v>
      </c>
      <c r="O289" s="1" t="s">
        <v>656</v>
      </c>
      <c r="P289" s="1" t="s">
        <v>46</v>
      </c>
      <c r="Q289" s="1" t="s">
        <v>33</v>
      </c>
      <c r="R289" s="1" t="s">
        <v>34</v>
      </c>
      <c r="S289" s="1" t="s">
        <v>35</v>
      </c>
      <c r="T289" s="1" t="s">
        <v>36</v>
      </c>
      <c r="U289" s="8">
        <v>44165</v>
      </c>
      <c r="V289" s="1" t="s">
        <v>37</v>
      </c>
      <c r="W289" s="1" t="s">
        <v>38</v>
      </c>
      <c r="X289" s="1" t="s">
        <v>39</v>
      </c>
      <c r="Y289" t="str">
        <f t="shared" si="18"/>
        <v>OnTime</v>
      </c>
      <c r="Z289" t="str">
        <f t="shared" si="19"/>
        <v>Utilized</v>
      </c>
    </row>
    <row r="290" spans="1:26" x14ac:dyDescent="0.2">
      <c r="A290" s="15">
        <v>53.63</v>
      </c>
      <c r="B290" s="7">
        <f t="shared" si="16"/>
        <v>53.63</v>
      </c>
      <c r="C290" s="1" t="s">
        <v>20</v>
      </c>
      <c r="D290" s="1" t="s">
        <v>21</v>
      </c>
      <c r="E290" s="5">
        <v>3.96</v>
      </c>
      <c r="F290" s="5">
        <f t="shared" si="17"/>
        <v>3.96</v>
      </c>
      <c r="G290" s="1" t="s">
        <v>23</v>
      </c>
      <c r="H290" s="8">
        <v>44175</v>
      </c>
      <c r="I290" s="1" t="s">
        <v>25</v>
      </c>
      <c r="J290" s="1" t="s">
        <v>26</v>
      </c>
      <c r="K290" s="8">
        <v>44165.615636574075</v>
      </c>
      <c r="L290" s="1" t="s">
        <v>28</v>
      </c>
      <c r="M290" s="8">
        <v>44165</v>
      </c>
      <c r="N290" s="8">
        <v>44179</v>
      </c>
      <c r="O290" s="1" t="s">
        <v>658</v>
      </c>
      <c r="P290" s="1" t="s">
        <v>46</v>
      </c>
      <c r="Q290" s="1" t="s">
        <v>33</v>
      </c>
      <c r="R290" s="1" t="s">
        <v>34</v>
      </c>
      <c r="S290" s="1" t="s">
        <v>35</v>
      </c>
      <c r="T290" s="1" t="s">
        <v>36</v>
      </c>
      <c r="U290" s="8">
        <v>44165</v>
      </c>
      <c r="V290" s="1" t="s">
        <v>37</v>
      </c>
      <c r="W290" s="1" t="s">
        <v>38</v>
      </c>
      <c r="X290" s="1" t="s">
        <v>39</v>
      </c>
      <c r="Y290" t="str">
        <f t="shared" si="18"/>
        <v>OnTime</v>
      </c>
      <c r="Z290" t="str">
        <f t="shared" si="19"/>
        <v>Utilized</v>
      </c>
    </row>
    <row r="291" spans="1:26" x14ac:dyDescent="0.2">
      <c r="A291" s="15">
        <v>214.5</v>
      </c>
      <c r="B291" s="7">
        <f t="shared" si="16"/>
        <v>214.5</v>
      </c>
      <c r="C291" s="1" t="s">
        <v>20</v>
      </c>
      <c r="D291" s="1" t="s">
        <v>21</v>
      </c>
      <c r="E291" s="5">
        <v>3.96</v>
      </c>
      <c r="F291" s="5">
        <f t="shared" si="17"/>
        <v>3.96</v>
      </c>
      <c r="G291" s="1" t="s">
        <v>23</v>
      </c>
      <c r="H291" s="8">
        <v>44175</v>
      </c>
      <c r="I291" s="1" t="s">
        <v>25</v>
      </c>
      <c r="J291" s="1" t="s">
        <v>26</v>
      </c>
      <c r="K291" s="8">
        <v>44165.615601851852</v>
      </c>
      <c r="L291" s="1" t="s">
        <v>28</v>
      </c>
      <c r="M291" s="8">
        <v>44165</v>
      </c>
      <c r="N291" s="8">
        <v>44179</v>
      </c>
      <c r="O291" s="1" t="s">
        <v>660</v>
      </c>
      <c r="P291" s="1" t="s">
        <v>46</v>
      </c>
      <c r="Q291" s="1" t="s">
        <v>33</v>
      </c>
      <c r="R291" s="1" t="s">
        <v>34</v>
      </c>
      <c r="S291" s="1" t="s">
        <v>35</v>
      </c>
      <c r="T291" s="1" t="s">
        <v>36</v>
      </c>
      <c r="U291" s="8">
        <v>44165</v>
      </c>
      <c r="V291" s="1" t="s">
        <v>37</v>
      </c>
      <c r="W291" s="1" t="s">
        <v>38</v>
      </c>
      <c r="X291" s="1" t="s">
        <v>39</v>
      </c>
      <c r="Y291" t="str">
        <f t="shared" si="18"/>
        <v>OnTime</v>
      </c>
      <c r="Z291" t="str">
        <f t="shared" si="19"/>
        <v>Utilized</v>
      </c>
    </row>
    <row r="292" spans="1:26" x14ac:dyDescent="0.2">
      <c r="A292" s="15">
        <v>243.5</v>
      </c>
      <c r="B292" s="7">
        <f t="shared" si="16"/>
        <v>243.5</v>
      </c>
      <c r="C292" s="1" t="s">
        <v>20</v>
      </c>
      <c r="D292" s="1" t="s">
        <v>21</v>
      </c>
      <c r="E292" s="5">
        <v>4.87</v>
      </c>
      <c r="F292" s="5">
        <f t="shared" si="17"/>
        <v>4.87</v>
      </c>
      <c r="G292" s="1" t="s">
        <v>23</v>
      </c>
      <c r="H292" s="8">
        <v>44175</v>
      </c>
      <c r="I292" s="1" t="s">
        <v>25</v>
      </c>
      <c r="J292" s="1" t="s">
        <v>26</v>
      </c>
      <c r="K292" s="8">
        <v>44165.615578703706</v>
      </c>
      <c r="L292" s="1" t="s">
        <v>28</v>
      </c>
      <c r="M292" s="8">
        <v>44165</v>
      </c>
      <c r="N292" s="8">
        <v>44179</v>
      </c>
      <c r="O292" s="1" t="s">
        <v>662</v>
      </c>
      <c r="P292" s="1" t="s">
        <v>46</v>
      </c>
      <c r="Q292" s="1" t="s">
        <v>33</v>
      </c>
      <c r="R292" s="1" t="s">
        <v>34</v>
      </c>
      <c r="S292" s="1" t="s">
        <v>35</v>
      </c>
      <c r="T292" s="1" t="s">
        <v>36</v>
      </c>
      <c r="U292" s="8">
        <v>44165</v>
      </c>
      <c r="V292" s="1" t="s">
        <v>37</v>
      </c>
      <c r="W292" s="1" t="s">
        <v>38</v>
      </c>
      <c r="X292" s="1" t="s">
        <v>39</v>
      </c>
      <c r="Y292" t="str">
        <f t="shared" si="18"/>
        <v>OnTime</v>
      </c>
      <c r="Z292" t="str">
        <f t="shared" si="19"/>
        <v>Utilized</v>
      </c>
    </row>
    <row r="293" spans="1:26" x14ac:dyDescent="0.2">
      <c r="A293" s="15">
        <v>90</v>
      </c>
      <c r="B293" s="7">
        <f t="shared" si="16"/>
        <v>90</v>
      </c>
      <c r="C293" s="1" t="s">
        <v>20</v>
      </c>
      <c r="D293" s="1" t="s">
        <v>21</v>
      </c>
      <c r="E293" s="5">
        <v>1.8</v>
      </c>
      <c r="F293" s="5">
        <f t="shared" si="17"/>
        <v>1.8</v>
      </c>
      <c r="G293" s="1" t="s">
        <v>23</v>
      </c>
      <c r="H293" s="8">
        <v>44175</v>
      </c>
      <c r="I293" s="1" t="s">
        <v>25</v>
      </c>
      <c r="J293" s="1" t="s">
        <v>26</v>
      </c>
      <c r="K293" s="8">
        <v>44165.609351851854</v>
      </c>
      <c r="L293" s="1" t="s">
        <v>28</v>
      </c>
      <c r="M293" s="8">
        <v>44165</v>
      </c>
      <c r="N293" s="8">
        <v>44179</v>
      </c>
      <c r="O293" s="1" t="s">
        <v>664</v>
      </c>
      <c r="P293" s="1" t="s">
        <v>46</v>
      </c>
      <c r="Q293" s="1" t="s">
        <v>33</v>
      </c>
      <c r="R293" s="1" t="s">
        <v>34</v>
      </c>
      <c r="S293" s="1" t="s">
        <v>35</v>
      </c>
      <c r="T293" s="1" t="s">
        <v>36</v>
      </c>
      <c r="U293" s="8">
        <v>44165</v>
      </c>
      <c r="V293" s="1" t="s">
        <v>37</v>
      </c>
      <c r="W293" s="1" t="s">
        <v>38</v>
      </c>
      <c r="X293" s="1" t="s">
        <v>39</v>
      </c>
      <c r="Y293" t="str">
        <f t="shared" si="18"/>
        <v>OnTime</v>
      </c>
      <c r="Z293" t="str">
        <f t="shared" si="19"/>
        <v>Utilized</v>
      </c>
    </row>
    <row r="294" spans="1:26" x14ac:dyDescent="0.2">
      <c r="A294" s="15">
        <v>90</v>
      </c>
      <c r="B294" s="7">
        <f t="shared" si="16"/>
        <v>90</v>
      </c>
      <c r="C294" s="1" t="s">
        <v>20</v>
      </c>
      <c r="D294" s="1" t="s">
        <v>21</v>
      </c>
      <c r="E294" s="5">
        <v>1.8</v>
      </c>
      <c r="F294" s="5">
        <f t="shared" si="17"/>
        <v>1.8</v>
      </c>
      <c r="G294" s="1" t="s">
        <v>23</v>
      </c>
      <c r="H294" s="8">
        <v>44175</v>
      </c>
      <c r="I294" s="1" t="s">
        <v>25</v>
      </c>
      <c r="J294" s="1" t="s">
        <v>26</v>
      </c>
      <c r="K294" s="8">
        <v>44165.6093287037</v>
      </c>
      <c r="L294" s="1" t="s">
        <v>28</v>
      </c>
      <c r="M294" s="8">
        <v>44165</v>
      </c>
      <c r="N294" s="8">
        <v>44179</v>
      </c>
      <c r="O294" s="1" t="s">
        <v>666</v>
      </c>
      <c r="P294" s="1" t="s">
        <v>46</v>
      </c>
      <c r="Q294" s="1" t="s">
        <v>33</v>
      </c>
      <c r="R294" s="1" t="s">
        <v>34</v>
      </c>
      <c r="S294" s="1" t="s">
        <v>35</v>
      </c>
      <c r="T294" s="1" t="s">
        <v>36</v>
      </c>
      <c r="U294" s="8">
        <v>44165</v>
      </c>
      <c r="V294" s="1" t="s">
        <v>37</v>
      </c>
      <c r="W294" s="1" t="s">
        <v>38</v>
      </c>
      <c r="X294" s="1" t="s">
        <v>39</v>
      </c>
      <c r="Y294" t="str">
        <f t="shared" si="18"/>
        <v>OnTime</v>
      </c>
      <c r="Z294" t="str">
        <f t="shared" si="19"/>
        <v>Utilized</v>
      </c>
    </row>
    <row r="295" spans="1:26" x14ac:dyDescent="0.2">
      <c r="A295" s="15">
        <v>121.75</v>
      </c>
      <c r="B295" s="7">
        <f t="shared" si="16"/>
        <v>121.75</v>
      </c>
      <c r="C295" s="1" t="s">
        <v>20</v>
      </c>
      <c r="D295" s="1" t="s">
        <v>21</v>
      </c>
      <c r="E295" s="5">
        <v>3.96</v>
      </c>
      <c r="F295" s="5">
        <f t="shared" si="17"/>
        <v>3.96</v>
      </c>
      <c r="G295" s="1" t="s">
        <v>23</v>
      </c>
      <c r="H295" s="8">
        <v>44175</v>
      </c>
      <c r="I295" s="1" t="s">
        <v>25</v>
      </c>
      <c r="J295" s="1" t="s">
        <v>26</v>
      </c>
      <c r="K295" s="8">
        <v>44165.608634259261</v>
      </c>
      <c r="L295" s="1" t="s">
        <v>28</v>
      </c>
      <c r="M295" s="8">
        <v>44165</v>
      </c>
      <c r="N295" s="8">
        <v>44179</v>
      </c>
      <c r="O295" s="1" t="s">
        <v>668</v>
      </c>
      <c r="P295" s="1" t="s">
        <v>46</v>
      </c>
      <c r="Q295" s="1" t="s">
        <v>33</v>
      </c>
      <c r="R295" s="1" t="s">
        <v>34</v>
      </c>
      <c r="S295" s="1" t="s">
        <v>35</v>
      </c>
      <c r="T295" s="1" t="s">
        <v>81</v>
      </c>
      <c r="U295" s="8">
        <v>44165</v>
      </c>
      <c r="V295" s="1" t="s">
        <v>37</v>
      </c>
      <c r="W295" s="1" t="s">
        <v>38</v>
      </c>
      <c r="X295" s="1" t="s">
        <v>39</v>
      </c>
      <c r="Y295" t="str">
        <f t="shared" si="18"/>
        <v>OnTime</v>
      </c>
      <c r="Z295" t="str">
        <f t="shared" si="19"/>
        <v>Utilized</v>
      </c>
    </row>
    <row r="296" spans="1:26" x14ac:dyDescent="0.2">
      <c r="A296" s="15">
        <v>243.5</v>
      </c>
      <c r="B296" s="7">
        <f t="shared" si="16"/>
        <v>243.5</v>
      </c>
      <c r="C296" s="1" t="s">
        <v>20</v>
      </c>
      <c r="D296" s="1" t="s">
        <v>21</v>
      </c>
      <c r="E296" s="5">
        <v>4.87</v>
      </c>
      <c r="F296" s="5">
        <f t="shared" si="17"/>
        <v>4.87</v>
      </c>
      <c r="G296" s="1" t="s">
        <v>23</v>
      </c>
      <c r="H296" s="8">
        <v>44175</v>
      </c>
      <c r="I296" s="1" t="s">
        <v>25</v>
      </c>
      <c r="J296" s="1" t="s">
        <v>26</v>
      </c>
      <c r="K296" s="8">
        <v>44165.607766203706</v>
      </c>
      <c r="L296" s="1" t="s">
        <v>28</v>
      </c>
      <c r="M296" s="8">
        <v>44165</v>
      </c>
      <c r="N296" s="8">
        <v>44179</v>
      </c>
      <c r="O296" s="1" t="s">
        <v>670</v>
      </c>
      <c r="P296" s="1" t="s">
        <v>46</v>
      </c>
      <c r="Q296" s="1" t="s">
        <v>33</v>
      </c>
      <c r="R296" s="1" t="s">
        <v>34</v>
      </c>
      <c r="S296" s="1" t="s">
        <v>35</v>
      </c>
      <c r="T296" s="1" t="s">
        <v>36</v>
      </c>
      <c r="U296" s="8">
        <v>44165</v>
      </c>
      <c r="V296" s="1" t="s">
        <v>37</v>
      </c>
      <c r="W296" s="1" t="s">
        <v>38</v>
      </c>
      <c r="X296" s="1" t="s">
        <v>39</v>
      </c>
      <c r="Y296" t="str">
        <f t="shared" si="18"/>
        <v>OnTime</v>
      </c>
      <c r="Z296" t="str">
        <f t="shared" si="19"/>
        <v>Utilized</v>
      </c>
    </row>
    <row r="297" spans="1:26" x14ac:dyDescent="0.2">
      <c r="A297" s="15">
        <v>214.5</v>
      </c>
      <c r="B297" s="7">
        <f t="shared" si="16"/>
        <v>214.5</v>
      </c>
      <c r="C297" s="1" t="s">
        <v>20</v>
      </c>
      <c r="D297" s="1" t="s">
        <v>21</v>
      </c>
      <c r="E297" s="5">
        <v>3.96</v>
      </c>
      <c r="F297" s="5">
        <f t="shared" si="17"/>
        <v>3.96</v>
      </c>
      <c r="G297" s="1" t="s">
        <v>23</v>
      </c>
      <c r="H297" s="8">
        <v>44175</v>
      </c>
      <c r="I297" s="1" t="s">
        <v>25</v>
      </c>
      <c r="J297" s="1" t="s">
        <v>26</v>
      </c>
      <c r="K297" s="8">
        <v>44165.607662037037</v>
      </c>
      <c r="L297" s="1" t="s">
        <v>28</v>
      </c>
      <c r="M297" s="8">
        <v>44165</v>
      </c>
      <c r="N297" s="8">
        <v>44179</v>
      </c>
      <c r="O297" s="1" t="s">
        <v>672</v>
      </c>
      <c r="P297" s="1" t="s">
        <v>46</v>
      </c>
      <c r="Q297" s="1" t="s">
        <v>33</v>
      </c>
      <c r="R297" s="1" t="s">
        <v>34</v>
      </c>
      <c r="S297" s="1" t="s">
        <v>35</v>
      </c>
      <c r="T297" s="1" t="s">
        <v>36</v>
      </c>
      <c r="U297" s="8">
        <v>44165</v>
      </c>
      <c r="V297" s="1" t="s">
        <v>37</v>
      </c>
      <c r="W297" s="1" t="s">
        <v>38</v>
      </c>
      <c r="X297" s="1" t="s">
        <v>39</v>
      </c>
      <c r="Y297" t="str">
        <f t="shared" si="18"/>
        <v>OnTime</v>
      </c>
      <c r="Z297" t="str">
        <f t="shared" si="19"/>
        <v>Utilized</v>
      </c>
    </row>
    <row r="298" spans="1:26" x14ac:dyDescent="0.2">
      <c r="A298" s="15">
        <v>121.75</v>
      </c>
      <c r="B298" s="7">
        <f t="shared" si="16"/>
        <v>121.75</v>
      </c>
      <c r="C298" s="1" t="s">
        <v>20</v>
      </c>
      <c r="D298" s="1" t="s">
        <v>21</v>
      </c>
      <c r="E298" s="5">
        <v>3.96</v>
      </c>
      <c r="F298" s="5">
        <f t="shared" si="17"/>
        <v>3.96</v>
      </c>
      <c r="G298" s="1" t="s">
        <v>23</v>
      </c>
      <c r="H298" s="8">
        <v>44175</v>
      </c>
      <c r="I298" s="1" t="s">
        <v>25</v>
      </c>
      <c r="J298" s="1" t="s">
        <v>26</v>
      </c>
      <c r="K298" s="8">
        <v>44165.607627314814</v>
      </c>
      <c r="L298" s="1" t="s">
        <v>28</v>
      </c>
      <c r="M298" s="8">
        <v>44165</v>
      </c>
      <c r="N298" s="8">
        <v>44179</v>
      </c>
      <c r="O298" s="1" t="s">
        <v>674</v>
      </c>
      <c r="P298" s="1" t="s">
        <v>46</v>
      </c>
      <c r="Q298" s="1" t="s">
        <v>33</v>
      </c>
      <c r="R298" s="1" t="s">
        <v>34</v>
      </c>
      <c r="S298" s="1" t="s">
        <v>35</v>
      </c>
      <c r="T298" s="1" t="s">
        <v>36</v>
      </c>
      <c r="U298" s="8">
        <v>44165</v>
      </c>
      <c r="V298" s="1" t="s">
        <v>37</v>
      </c>
      <c r="W298" s="1" t="s">
        <v>38</v>
      </c>
      <c r="X298" s="1" t="s">
        <v>39</v>
      </c>
      <c r="Y298" t="str">
        <f t="shared" si="18"/>
        <v>OnTime</v>
      </c>
      <c r="Z298" t="str">
        <f t="shared" si="19"/>
        <v>Utilized</v>
      </c>
    </row>
    <row r="299" spans="1:26" x14ac:dyDescent="0.2">
      <c r="A299" s="15">
        <v>107.25</v>
      </c>
      <c r="B299" s="7">
        <f t="shared" si="16"/>
        <v>107.25</v>
      </c>
      <c r="C299" s="1" t="s">
        <v>20</v>
      </c>
      <c r="D299" s="1" t="s">
        <v>21</v>
      </c>
      <c r="E299" s="5">
        <v>3.96</v>
      </c>
      <c r="F299" s="5">
        <f t="shared" si="17"/>
        <v>3.96</v>
      </c>
      <c r="G299" s="1" t="s">
        <v>23</v>
      </c>
      <c r="H299" s="8">
        <v>44175</v>
      </c>
      <c r="I299" s="1" t="s">
        <v>25</v>
      </c>
      <c r="J299" s="1" t="s">
        <v>26</v>
      </c>
      <c r="K299" s="8">
        <v>44165.607604166667</v>
      </c>
      <c r="L299" s="1" t="s">
        <v>28</v>
      </c>
      <c r="M299" s="8">
        <v>44165</v>
      </c>
      <c r="N299" s="8">
        <v>44179</v>
      </c>
      <c r="O299" s="1" t="s">
        <v>676</v>
      </c>
      <c r="P299" s="1" t="s">
        <v>46</v>
      </c>
      <c r="Q299" s="1" t="s">
        <v>33</v>
      </c>
      <c r="R299" s="1" t="s">
        <v>34</v>
      </c>
      <c r="S299" s="1" t="s">
        <v>35</v>
      </c>
      <c r="T299" s="1" t="s">
        <v>36</v>
      </c>
      <c r="U299" s="8">
        <v>44165</v>
      </c>
      <c r="V299" s="1" t="s">
        <v>37</v>
      </c>
      <c r="W299" s="1" t="s">
        <v>38</v>
      </c>
      <c r="X299" s="1" t="s">
        <v>39</v>
      </c>
      <c r="Y299" t="str">
        <f t="shared" si="18"/>
        <v>OnTime</v>
      </c>
      <c r="Z299" t="str">
        <f t="shared" si="19"/>
        <v>Utilized</v>
      </c>
    </row>
    <row r="300" spans="1:26" x14ac:dyDescent="0.2">
      <c r="A300" s="15">
        <v>243.5</v>
      </c>
      <c r="B300" s="7">
        <f t="shared" si="16"/>
        <v>243.5</v>
      </c>
      <c r="C300" s="1" t="s">
        <v>20</v>
      </c>
      <c r="D300" s="1" t="s">
        <v>21</v>
      </c>
      <c r="E300" s="5">
        <v>4.87</v>
      </c>
      <c r="F300" s="5">
        <f t="shared" si="17"/>
        <v>4.87</v>
      </c>
      <c r="G300" s="1" t="s">
        <v>23</v>
      </c>
      <c r="H300" s="8">
        <v>44175</v>
      </c>
      <c r="I300" s="1" t="s">
        <v>25</v>
      </c>
      <c r="J300" s="1" t="s">
        <v>26</v>
      </c>
      <c r="K300" s="8">
        <v>44165.607557870368</v>
      </c>
      <c r="L300" s="1" t="s">
        <v>28</v>
      </c>
      <c r="M300" s="8">
        <v>44165</v>
      </c>
      <c r="N300" s="8">
        <v>44179</v>
      </c>
      <c r="O300" s="1" t="s">
        <v>678</v>
      </c>
      <c r="P300" s="1" t="s">
        <v>46</v>
      </c>
      <c r="Q300" s="1" t="s">
        <v>33</v>
      </c>
      <c r="R300" s="1" t="s">
        <v>34</v>
      </c>
      <c r="S300" s="1" t="s">
        <v>35</v>
      </c>
      <c r="T300" s="1" t="s">
        <v>36</v>
      </c>
      <c r="U300" s="8">
        <v>44165</v>
      </c>
      <c r="V300" s="1" t="s">
        <v>37</v>
      </c>
      <c r="W300" s="1" t="s">
        <v>38</v>
      </c>
      <c r="X300" s="1" t="s">
        <v>39</v>
      </c>
      <c r="Y300" t="str">
        <f t="shared" si="18"/>
        <v>OnTime</v>
      </c>
      <c r="Z300" t="str">
        <f t="shared" si="19"/>
        <v>Utilized</v>
      </c>
    </row>
    <row r="301" spans="1:26" x14ac:dyDescent="0.2">
      <c r="A301" s="15">
        <v>53.63</v>
      </c>
      <c r="B301" s="7">
        <f t="shared" si="16"/>
        <v>53.63</v>
      </c>
      <c r="C301" s="1" t="s">
        <v>20</v>
      </c>
      <c r="D301" s="1" t="s">
        <v>21</v>
      </c>
      <c r="E301" s="5">
        <v>3.96</v>
      </c>
      <c r="F301" s="5">
        <f t="shared" si="17"/>
        <v>3.96</v>
      </c>
      <c r="G301" s="1" t="s">
        <v>23</v>
      </c>
      <c r="H301" s="8">
        <v>44175</v>
      </c>
      <c r="I301" s="1" t="s">
        <v>25</v>
      </c>
      <c r="J301" s="1" t="s">
        <v>26</v>
      </c>
      <c r="K301" s="8">
        <v>44165.607523148145</v>
      </c>
      <c r="L301" s="1" t="s">
        <v>28</v>
      </c>
      <c r="M301" s="8">
        <v>44165</v>
      </c>
      <c r="N301" s="8">
        <v>44179</v>
      </c>
      <c r="O301" s="1" t="s">
        <v>680</v>
      </c>
      <c r="P301" s="1" t="s">
        <v>46</v>
      </c>
      <c r="Q301" s="1" t="s">
        <v>33</v>
      </c>
      <c r="R301" s="1" t="s">
        <v>34</v>
      </c>
      <c r="S301" s="1" t="s">
        <v>35</v>
      </c>
      <c r="T301" s="1" t="s">
        <v>36</v>
      </c>
      <c r="U301" s="8">
        <v>44165</v>
      </c>
      <c r="V301" s="1" t="s">
        <v>37</v>
      </c>
      <c r="W301" s="1" t="s">
        <v>38</v>
      </c>
      <c r="X301" s="1" t="s">
        <v>39</v>
      </c>
      <c r="Y301" t="str">
        <f t="shared" si="18"/>
        <v>OnTime</v>
      </c>
      <c r="Z301" t="str">
        <f t="shared" si="19"/>
        <v>Utilized</v>
      </c>
    </row>
    <row r="302" spans="1:26" x14ac:dyDescent="0.2">
      <c r="A302" s="15">
        <v>107.25</v>
      </c>
      <c r="B302" s="7">
        <f t="shared" si="16"/>
        <v>107.25</v>
      </c>
      <c r="C302" s="1" t="s">
        <v>20</v>
      </c>
      <c r="D302" s="1" t="s">
        <v>21</v>
      </c>
      <c r="E302" s="5">
        <v>3.96</v>
      </c>
      <c r="F302" s="5">
        <f t="shared" si="17"/>
        <v>3.96</v>
      </c>
      <c r="G302" s="1" t="s">
        <v>23</v>
      </c>
      <c r="H302" s="8">
        <v>44175</v>
      </c>
      <c r="I302" s="1" t="s">
        <v>25</v>
      </c>
      <c r="J302" s="1" t="s">
        <v>26</v>
      </c>
      <c r="K302" s="8">
        <v>44165.607499999998</v>
      </c>
      <c r="L302" s="1" t="s">
        <v>28</v>
      </c>
      <c r="M302" s="8">
        <v>44165</v>
      </c>
      <c r="N302" s="8">
        <v>44179</v>
      </c>
      <c r="O302" s="1" t="s">
        <v>682</v>
      </c>
      <c r="P302" s="1" t="s">
        <v>46</v>
      </c>
      <c r="Q302" s="1" t="s">
        <v>33</v>
      </c>
      <c r="R302" s="1" t="s">
        <v>34</v>
      </c>
      <c r="S302" s="1" t="s">
        <v>35</v>
      </c>
      <c r="T302" s="1" t="s">
        <v>36</v>
      </c>
      <c r="U302" s="8">
        <v>44165</v>
      </c>
      <c r="V302" s="1" t="s">
        <v>37</v>
      </c>
      <c r="W302" s="1" t="s">
        <v>38</v>
      </c>
      <c r="X302" s="1" t="s">
        <v>39</v>
      </c>
      <c r="Y302" t="str">
        <f t="shared" si="18"/>
        <v>OnTime</v>
      </c>
      <c r="Z302" t="str">
        <f t="shared" si="19"/>
        <v>Utilized</v>
      </c>
    </row>
    <row r="303" spans="1:26" x14ac:dyDescent="0.2">
      <c r="A303" s="15">
        <v>90</v>
      </c>
      <c r="B303" s="7">
        <f t="shared" si="16"/>
        <v>90</v>
      </c>
      <c r="C303" s="1" t="s">
        <v>20</v>
      </c>
      <c r="D303" s="1" t="s">
        <v>21</v>
      </c>
      <c r="E303" s="5">
        <v>1.8</v>
      </c>
      <c r="F303" s="5">
        <f t="shared" si="17"/>
        <v>1.8</v>
      </c>
      <c r="G303" s="1" t="s">
        <v>23</v>
      </c>
      <c r="H303" s="8">
        <v>44175</v>
      </c>
      <c r="I303" s="1" t="s">
        <v>25</v>
      </c>
      <c r="J303" s="1" t="s">
        <v>26</v>
      </c>
      <c r="K303" s="8">
        <v>44165.60193287037</v>
      </c>
      <c r="L303" s="1" t="s">
        <v>28</v>
      </c>
      <c r="M303" s="8">
        <v>44165</v>
      </c>
      <c r="N303" s="8">
        <v>44179</v>
      </c>
      <c r="O303" s="1" t="s">
        <v>684</v>
      </c>
      <c r="P303" s="1" t="s">
        <v>46</v>
      </c>
      <c r="Q303" s="1" t="s">
        <v>33</v>
      </c>
      <c r="R303" s="1" t="s">
        <v>34</v>
      </c>
      <c r="S303" s="1" t="s">
        <v>35</v>
      </c>
      <c r="T303" s="1" t="s">
        <v>193</v>
      </c>
      <c r="U303" s="8">
        <v>44165</v>
      </c>
      <c r="V303" s="1" t="s">
        <v>37</v>
      </c>
      <c r="W303" s="1" t="s">
        <v>38</v>
      </c>
      <c r="X303" s="1" t="s">
        <v>39</v>
      </c>
      <c r="Y303" t="str">
        <f t="shared" si="18"/>
        <v>OnTime</v>
      </c>
      <c r="Z303" t="str">
        <f t="shared" si="19"/>
        <v>Utilized</v>
      </c>
    </row>
    <row r="304" spans="1:26" x14ac:dyDescent="0.2">
      <c r="A304" s="15">
        <v>90</v>
      </c>
      <c r="B304" s="7">
        <f t="shared" si="16"/>
        <v>90</v>
      </c>
      <c r="C304" s="1" t="s">
        <v>20</v>
      </c>
      <c r="D304" s="1" t="s">
        <v>21</v>
      </c>
      <c r="E304" s="5">
        <v>1.8</v>
      </c>
      <c r="F304" s="5">
        <f t="shared" si="17"/>
        <v>1.8</v>
      </c>
      <c r="G304" s="1" t="s">
        <v>23</v>
      </c>
      <c r="H304" s="8">
        <v>44175</v>
      </c>
      <c r="I304" s="1" t="s">
        <v>25</v>
      </c>
      <c r="J304" s="1" t="s">
        <v>26</v>
      </c>
      <c r="K304" s="8">
        <v>44165.600729166668</v>
      </c>
      <c r="L304" s="1" t="s">
        <v>28</v>
      </c>
      <c r="M304" s="8">
        <v>44165</v>
      </c>
      <c r="N304" s="8">
        <v>44179</v>
      </c>
      <c r="O304" s="1" t="s">
        <v>686</v>
      </c>
      <c r="P304" s="1" t="s">
        <v>46</v>
      </c>
      <c r="Q304" s="1" t="s">
        <v>33</v>
      </c>
      <c r="R304" s="1" t="s">
        <v>34</v>
      </c>
      <c r="S304" s="1" t="s">
        <v>35</v>
      </c>
      <c r="T304" s="1" t="s">
        <v>36</v>
      </c>
      <c r="U304" s="8">
        <v>44165</v>
      </c>
      <c r="V304" s="1" t="s">
        <v>37</v>
      </c>
      <c r="W304" s="1" t="s">
        <v>38</v>
      </c>
      <c r="X304" s="1" t="s">
        <v>39</v>
      </c>
      <c r="Y304" t="str">
        <f t="shared" si="18"/>
        <v>OnTime</v>
      </c>
      <c r="Z304" t="str">
        <f t="shared" si="19"/>
        <v>Utilized</v>
      </c>
    </row>
    <row r="305" spans="1:26" x14ac:dyDescent="0.2">
      <c r="A305" s="15">
        <v>121.75</v>
      </c>
      <c r="B305" s="7">
        <f t="shared" si="16"/>
        <v>121.75</v>
      </c>
      <c r="C305" s="1" t="s">
        <v>20</v>
      </c>
      <c r="D305" s="1" t="s">
        <v>21</v>
      </c>
      <c r="E305" s="5">
        <v>2.44</v>
      </c>
      <c r="F305" s="5">
        <f t="shared" si="17"/>
        <v>2.44</v>
      </c>
      <c r="G305" s="1" t="s">
        <v>23</v>
      </c>
      <c r="H305" s="8">
        <v>44175</v>
      </c>
      <c r="I305" s="1" t="s">
        <v>25</v>
      </c>
      <c r="J305" s="1" t="s">
        <v>26</v>
      </c>
      <c r="K305" s="8">
        <v>44165.598645833335</v>
      </c>
      <c r="L305" s="1" t="s">
        <v>28</v>
      </c>
      <c r="M305" s="8">
        <v>44165</v>
      </c>
      <c r="N305" s="8">
        <v>44179</v>
      </c>
      <c r="O305" s="1" t="s">
        <v>688</v>
      </c>
      <c r="P305" s="1" t="s">
        <v>46</v>
      </c>
      <c r="Q305" s="1" t="s">
        <v>33</v>
      </c>
      <c r="R305" s="1" t="s">
        <v>34</v>
      </c>
      <c r="S305" s="1" t="s">
        <v>35</v>
      </c>
      <c r="T305" s="1" t="s">
        <v>36</v>
      </c>
      <c r="U305" s="8">
        <v>44165</v>
      </c>
      <c r="V305" s="1" t="s">
        <v>37</v>
      </c>
      <c r="W305" s="1" t="s">
        <v>38</v>
      </c>
      <c r="X305" s="1" t="s">
        <v>39</v>
      </c>
      <c r="Y305" t="str">
        <f t="shared" si="18"/>
        <v>OnTime</v>
      </c>
      <c r="Z305" t="str">
        <f t="shared" si="19"/>
        <v>Utilized</v>
      </c>
    </row>
    <row r="306" spans="1:26" x14ac:dyDescent="0.2">
      <c r="A306" s="15">
        <v>243.5</v>
      </c>
      <c r="B306" s="7">
        <f t="shared" si="16"/>
        <v>243.5</v>
      </c>
      <c r="C306" s="1" t="s">
        <v>20</v>
      </c>
      <c r="D306" s="1" t="s">
        <v>21</v>
      </c>
      <c r="E306" s="5">
        <v>4.87</v>
      </c>
      <c r="F306" s="5">
        <f t="shared" si="17"/>
        <v>4.87</v>
      </c>
      <c r="G306" s="1" t="s">
        <v>23</v>
      </c>
      <c r="H306" s="8">
        <v>44175</v>
      </c>
      <c r="I306" s="1" t="s">
        <v>25</v>
      </c>
      <c r="J306" s="1" t="s">
        <v>26</v>
      </c>
      <c r="K306" s="8">
        <v>44165.596377314818</v>
      </c>
      <c r="L306" s="1" t="s">
        <v>28</v>
      </c>
      <c r="M306" s="8">
        <v>44165</v>
      </c>
      <c r="N306" s="8">
        <v>44179</v>
      </c>
      <c r="O306" s="1" t="s">
        <v>690</v>
      </c>
      <c r="P306" s="1" t="s">
        <v>46</v>
      </c>
      <c r="Q306" s="1" t="s">
        <v>33</v>
      </c>
      <c r="R306" s="1" t="s">
        <v>34</v>
      </c>
      <c r="S306" s="1" t="s">
        <v>35</v>
      </c>
      <c r="T306" s="1" t="s">
        <v>36</v>
      </c>
      <c r="U306" s="8">
        <v>44165</v>
      </c>
      <c r="V306" s="1" t="s">
        <v>37</v>
      </c>
      <c r="W306" s="1" t="s">
        <v>38</v>
      </c>
      <c r="X306" s="1" t="s">
        <v>39</v>
      </c>
      <c r="Y306" t="str">
        <f t="shared" si="18"/>
        <v>OnTime</v>
      </c>
      <c r="Z306" t="str">
        <f t="shared" si="19"/>
        <v>Utilized</v>
      </c>
    </row>
    <row r="307" spans="1:26" x14ac:dyDescent="0.2">
      <c r="A307" s="15">
        <v>243.5</v>
      </c>
      <c r="B307" s="7">
        <f t="shared" si="16"/>
        <v>243.5</v>
      </c>
      <c r="C307" s="1" t="s">
        <v>20</v>
      </c>
      <c r="D307" s="1" t="s">
        <v>21</v>
      </c>
      <c r="E307" s="5">
        <v>4.87</v>
      </c>
      <c r="F307" s="5">
        <f t="shared" si="17"/>
        <v>4.87</v>
      </c>
      <c r="G307" s="1" t="s">
        <v>23</v>
      </c>
      <c r="H307" s="8">
        <v>44175</v>
      </c>
      <c r="I307" s="1" t="s">
        <v>25</v>
      </c>
      <c r="J307" s="1" t="s">
        <v>26</v>
      </c>
      <c r="K307" s="8">
        <v>44165.59516203704</v>
      </c>
      <c r="L307" s="1" t="s">
        <v>28</v>
      </c>
      <c r="M307" s="8">
        <v>44165</v>
      </c>
      <c r="N307" s="8">
        <v>44179</v>
      </c>
      <c r="O307" s="1" t="s">
        <v>692</v>
      </c>
      <c r="P307" s="1" t="s">
        <v>46</v>
      </c>
      <c r="Q307" s="1" t="s">
        <v>33</v>
      </c>
      <c r="R307" s="1" t="s">
        <v>34</v>
      </c>
      <c r="S307" s="1" t="s">
        <v>35</v>
      </c>
      <c r="T307" s="1" t="s">
        <v>36</v>
      </c>
      <c r="U307" s="8">
        <v>44165</v>
      </c>
      <c r="V307" s="1" t="s">
        <v>37</v>
      </c>
      <c r="W307" s="1" t="s">
        <v>38</v>
      </c>
      <c r="X307" s="1" t="s">
        <v>39</v>
      </c>
      <c r="Y307" t="str">
        <f t="shared" si="18"/>
        <v>OnTime</v>
      </c>
      <c r="Z307" t="str">
        <f t="shared" si="19"/>
        <v>Utilized</v>
      </c>
    </row>
    <row r="308" spans="1:26" x14ac:dyDescent="0.2">
      <c r="A308" s="15">
        <v>121.75</v>
      </c>
      <c r="B308" s="7">
        <f t="shared" si="16"/>
        <v>121.75</v>
      </c>
      <c r="C308" s="1" t="s">
        <v>20</v>
      </c>
      <c r="D308" s="1" t="s">
        <v>21</v>
      </c>
      <c r="E308" s="5">
        <v>3.96</v>
      </c>
      <c r="F308" s="5">
        <f t="shared" si="17"/>
        <v>3.96</v>
      </c>
      <c r="G308" s="1" t="s">
        <v>23</v>
      </c>
      <c r="H308" s="8">
        <v>44175</v>
      </c>
      <c r="I308" s="1" t="s">
        <v>25</v>
      </c>
      <c r="J308" s="1" t="s">
        <v>26</v>
      </c>
      <c r="K308" s="8">
        <v>44165.593946759262</v>
      </c>
      <c r="L308" s="1" t="s">
        <v>28</v>
      </c>
      <c r="M308" s="8">
        <v>44165</v>
      </c>
      <c r="N308" s="8">
        <v>44179</v>
      </c>
      <c r="O308" s="1" t="s">
        <v>694</v>
      </c>
      <c r="P308" s="1" t="s">
        <v>46</v>
      </c>
      <c r="Q308" s="1" t="s">
        <v>33</v>
      </c>
      <c r="R308" s="1" t="s">
        <v>34</v>
      </c>
      <c r="S308" s="1" t="s">
        <v>35</v>
      </c>
      <c r="T308" s="1" t="s">
        <v>36</v>
      </c>
      <c r="U308" s="8">
        <v>44165</v>
      </c>
      <c r="V308" s="1" t="s">
        <v>37</v>
      </c>
      <c r="W308" s="1" t="s">
        <v>38</v>
      </c>
      <c r="X308" s="1" t="s">
        <v>39</v>
      </c>
      <c r="Y308" t="str">
        <f t="shared" si="18"/>
        <v>OnTime</v>
      </c>
      <c r="Z308" t="str">
        <f t="shared" si="19"/>
        <v>Utilized</v>
      </c>
    </row>
    <row r="309" spans="1:26" x14ac:dyDescent="0.2">
      <c r="A309" s="15">
        <v>107.25</v>
      </c>
      <c r="B309" s="7">
        <f t="shared" si="16"/>
        <v>107.25</v>
      </c>
      <c r="C309" s="1" t="s">
        <v>20</v>
      </c>
      <c r="D309" s="1" t="s">
        <v>21</v>
      </c>
      <c r="E309" s="5">
        <v>3.96</v>
      </c>
      <c r="F309" s="5">
        <f t="shared" si="17"/>
        <v>3.96</v>
      </c>
      <c r="G309" s="1" t="s">
        <v>23</v>
      </c>
      <c r="H309" s="8">
        <v>44175</v>
      </c>
      <c r="I309" s="1" t="s">
        <v>25</v>
      </c>
      <c r="J309" s="1" t="s">
        <v>26</v>
      </c>
      <c r="K309" s="8">
        <v>44165.592905092592</v>
      </c>
      <c r="L309" s="1" t="s">
        <v>28</v>
      </c>
      <c r="M309" s="8">
        <v>44165</v>
      </c>
      <c r="N309" s="8">
        <v>44179</v>
      </c>
      <c r="O309" s="1" t="s">
        <v>696</v>
      </c>
      <c r="P309" s="1" t="s">
        <v>46</v>
      </c>
      <c r="Q309" s="1" t="s">
        <v>33</v>
      </c>
      <c r="R309" s="1" t="s">
        <v>34</v>
      </c>
      <c r="S309" s="1" t="s">
        <v>35</v>
      </c>
      <c r="T309" s="1" t="s">
        <v>36</v>
      </c>
      <c r="U309" s="8">
        <v>44165</v>
      </c>
      <c r="V309" s="1" t="s">
        <v>37</v>
      </c>
      <c r="W309" s="1" t="s">
        <v>38</v>
      </c>
      <c r="X309" s="1" t="s">
        <v>39</v>
      </c>
      <c r="Y309" t="str">
        <f t="shared" si="18"/>
        <v>OnTime</v>
      </c>
      <c r="Z309" t="str">
        <f t="shared" si="19"/>
        <v>Utilized</v>
      </c>
    </row>
    <row r="310" spans="1:26" x14ac:dyDescent="0.2">
      <c r="A310" s="15">
        <v>53.63</v>
      </c>
      <c r="B310" s="7">
        <f t="shared" si="16"/>
        <v>53.63</v>
      </c>
      <c r="C310" s="1" t="s">
        <v>20</v>
      </c>
      <c r="D310" s="1" t="s">
        <v>21</v>
      </c>
      <c r="E310" s="5">
        <v>3.96</v>
      </c>
      <c r="F310" s="5">
        <f t="shared" si="17"/>
        <v>3.96</v>
      </c>
      <c r="G310" s="1" t="s">
        <v>23</v>
      </c>
      <c r="H310" s="8">
        <v>44175</v>
      </c>
      <c r="I310" s="1" t="s">
        <v>25</v>
      </c>
      <c r="J310" s="1" t="s">
        <v>26</v>
      </c>
      <c r="K310" s="8">
        <v>44165.591689814813</v>
      </c>
      <c r="L310" s="1" t="s">
        <v>28</v>
      </c>
      <c r="M310" s="8">
        <v>44165</v>
      </c>
      <c r="N310" s="8">
        <v>44179</v>
      </c>
      <c r="O310" s="1" t="s">
        <v>698</v>
      </c>
      <c r="P310" s="1" t="s">
        <v>46</v>
      </c>
      <c r="Q310" s="1" t="s">
        <v>33</v>
      </c>
      <c r="R310" s="1" t="s">
        <v>34</v>
      </c>
      <c r="S310" s="1" t="s">
        <v>35</v>
      </c>
      <c r="T310" s="1" t="s">
        <v>36</v>
      </c>
      <c r="U310" s="8">
        <v>44165</v>
      </c>
      <c r="V310" s="1" t="s">
        <v>37</v>
      </c>
      <c r="W310" s="1" t="s">
        <v>38</v>
      </c>
      <c r="X310" s="1" t="s">
        <v>39</v>
      </c>
      <c r="Y310" t="str">
        <f t="shared" si="18"/>
        <v>OnTime</v>
      </c>
      <c r="Z310" t="str">
        <f t="shared" si="19"/>
        <v>Utilized</v>
      </c>
    </row>
    <row r="311" spans="1:26" x14ac:dyDescent="0.2">
      <c r="A311" s="15">
        <v>214.5</v>
      </c>
      <c r="B311" s="7">
        <f t="shared" si="16"/>
        <v>214.5</v>
      </c>
      <c r="C311" s="1" t="s">
        <v>20</v>
      </c>
      <c r="D311" s="1" t="s">
        <v>21</v>
      </c>
      <c r="E311" s="5">
        <v>3.96</v>
      </c>
      <c r="F311" s="5">
        <f t="shared" si="17"/>
        <v>3.96</v>
      </c>
      <c r="G311" s="1" t="s">
        <v>23</v>
      </c>
      <c r="H311" s="8">
        <v>44175</v>
      </c>
      <c r="I311" s="1" t="s">
        <v>25</v>
      </c>
      <c r="J311" s="1" t="s">
        <v>26</v>
      </c>
      <c r="K311" s="8">
        <v>44165.589259259257</v>
      </c>
      <c r="L311" s="1" t="s">
        <v>28</v>
      </c>
      <c r="M311" s="8">
        <v>44165</v>
      </c>
      <c r="N311" s="8">
        <v>44179</v>
      </c>
      <c r="O311" s="1" t="s">
        <v>700</v>
      </c>
      <c r="P311" s="1" t="s">
        <v>46</v>
      </c>
      <c r="Q311" s="1" t="s">
        <v>33</v>
      </c>
      <c r="R311" s="1" t="s">
        <v>34</v>
      </c>
      <c r="S311" s="1" t="s">
        <v>35</v>
      </c>
      <c r="T311" s="1" t="s">
        <v>36</v>
      </c>
      <c r="U311" s="8">
        <v>44165</v>
      </c>
      <c r="V311" s="1" t="s">
        <v>37</v>
      </c>
      <c r="W311" s="1" t="s">
        <v>38</v>
      </c>
      <c r="X311" s="1" t="s">
        <v>39</v>
      </c>
      <c r="Y311" t="str">
        <f t="shared" si="18"/>
        <v>OnTime</v>
      </c>
      <c r="Z311" t="str">
        <f t="shared" si="19"/>
        <v>Utilized</v>
      </c>
    </row>
    <row r="312" spans="1:26" x14ac:dyDescent="0.2">
      <c r="A312" s="15">
        <v>214.5</v>
      </c>
      <c r="B312" s="7">
        <f t="shared" si="16"/>
        <v>214.5</v>
      </c>
      <c r="C312" s="1" t="s">
        <v>20</v>
      </c>
      <c r="D312" s="1" t="s">
        <v>21</v>
      </c>
      <c r="E312" s="5">
        <v>3.96</v>
      </c>
      <c r="F312" s="5">
        <f t="shared" si="17"/>
        <v>3.96</v>
      </c>
      <c r="G312" s="1" t="s">
        <v>23</v>
      </c>
      <c r="H312" s="8">
        <v>44175</v>
      </c>
      <c r="I312" s="1" t="s">
        <v>25</v>
      </c>
      <c r="J312" s="1" t="s">
        <v>26</v>
      </c>
      <c r="K312" s="8">
        <v>44165.585439814815</v>
      </c>
      <c r="L312" s="1" t="s">
        <v>28</v>
      </c>
      <c r="M312" s="8">
        <v>44165</v>
      </c>
      <c r="N312" s="8">
        <v>44179</v>
      </c>
      <c r="O312" s="1" t="s">
        <v>702</v>
      </c>
      <c r="P312" s="1" t="s">
        <v>46</v>
      </c>
      <c r="Q312" s="1" t="s">
        <v>33</v>
      </c>
      <c r="R312" s="1" t="s">
        <v>34</v>
      </c>
      <c r="S312" s="1" t="s">
        <v>35</v>
      </c>
      <c r="T312" s="1" t="s">
        <v>81</v>
      </c>
      <c r="U312" s="8">
        <v>44165</v>
      </c>
      <c r="V312" s="1" t="s">
        <v>37</v>
      </c>
      <c r="W312" s="1" t="s">
        <v>38</v>
      </c>
      <c r="X312" s="1" t="s">
        <v>39</v>
      </c>
      <c r="Y312" t="str">
        <f t="shared" si="18"/>
        <v>OnTime</v>
      </c>
      <c r="Z312" t="str">
        <f t="shared" si="19"/>
        <v>Utilized</v>
      </c>
    </row>
    <row r="313" spans="1:26" x14ac:dyDescent="0.2">
      <c r="A313" s="15">
        <v>107.25</v>
      </c>
      <c r="B313" s="7">
        <f t="shared" si="16"/>
        <v>107.25</v>
      </c>
      <c r="C313" s="1" t="s">
        <v>20</v>
      </c>
      <c r="D313" s="1" t="s">
        <v>21</v>
      </c>
      <c r="E313" s="5">
        <v>3.96</v>
      </c>
      <c r="F313" s="5">
        <f t="shared" si="17"/>
        <v>3.96</v>
      </c>
      <c r="G313" s="1" t="s">
        <v>23</v>
      </c>
      <c r="H313" s="8">
        <v>44175</v>
      </c>
      <c r="I313" s="1" t="s">
        <v>25</v>
      </c>
      <c r="J313" s="1" t="s">
        <v>26</v>
      </c>
      <c r="K313" s="8">
        <v>44165.583703703705</v>
      </c>
      <c r="L313" s="1" t="s">
        <v>28</v>
      </c>
      <c r="M313" s="8">
        <v>44165</v>
      </c>
      <c r="N313" s="8">
        <v>44179</v>
      </c>
      <c r="O313" s="1" t="s">
        <v>704</v>
      </c>
      <c r="P313" s="1" t="s">
        <v>46</v>
      </c>
      <c r="Q313" s="1" t="s">
        <v>33</v>
      </c>
      <c r="R313" s="1" t="s">
        <v>34</v>
      </c>
      <c r="S313" s="1" t="s">
        <v>35</v>
      </c>
      <c r="T313" s="1" t="s">
        <v>36</v>
      </c>
      <c r="U313" s="8">
        <v>44165</v>
      </c>
      <c r="V313" s="1" t="s">
        <v>37</v>
      </c>
      <c r="W313" s="1" t="s">
        <v>38</v>
      </c>
      <c r="X313" s="1" t="s">
        <v>39</v>
      </c>
      <c r="Y313" t="str">
        <f t="shared" si="18"/>
        <v>OnTime</v>
      </c>
      <c r="Z313" t="str">
        <f t="shared" si="19"/>
        <v>Utilized</v>
      </c>
    </row>
    <row r="314" spans="1:26" x14ac:dyDescent="0.2">
      <c r="A314" s="15">
        <v>0</v>
      </c>
      <c r="B314" s="7">
        <f t="shared" si="16"/>
        <v>0</v>
      </c>
      <c r="C314" s="1" t="s">
        <v>20</v>
      </c>
      <c r="E314" s="5">
        <v>0</v>
      </c>
      <c r="F314" s="5">
        <f t="shared" si="17"/>
        <v>0</v>
      </c>
      <c r="I314" s="1" t="s">
        <v>25</v>
      </c>
      <c r="K314" s="8">
        <v>44165.581412037034</v>
      </c>
      <c r="M314" s="8">
        <v>44165</v>
      </c>
      <c r="N314" s="8">
        <v>44165</v>
      </c>
      <c r="P314" s="1" t="s">
        <v>46</v>
      </c>
      <c r="T314" s="1" t="s">
        <v>81</v>
      </c>
      <c r="U314" s="8">
        <v>44165</v>
      </c>
      <c r="X314" s="1" t="s">
        <v>39</v>
      </c>
      <c r="Y314" t="str">
        <f t="shared" si="18"/>
        <v>NoPayment</v>
      </c>
      <c r="Z314" t="str">
        <f t="shared" si="19"/>
        <v>No Discounts</v>
      </c>
    </row>
    <row r="315" spans="1:26" x14ac:dyDescent="0.2">
      <c r="A315" s="15">
        <v>0</v>
      </c>
      <c r="B315" s="7">
        <f t="shared" si="16"/>
        <v>0</v>
      </c>
      <c r="C315" s="1" t="s">
        <v>20</v>
      </c>
      <c r="E315" s="5">
        <v>0</v>
      </c>
      <c r="F315" s="5">
        <f t="shared" si="17"/>
        <v>0</v>
      </c>
      <c r="I315" s="1" t="s">
        <v>25</v>
      </c>
      <c r="K315" s="8">
        <v>44165.581342592595</v>
      </c>
      <c r="M315" s="8">
        <v>44165</v>
      </c>
      <c r="N315" s="8">
        <v>44165</v>
      </c>
      <c r="P315" s="1" t="s">
        <v>46</v>
      </c>
      <c r="T315" s="1" t="s">
        <v>81</v>
      </c>
      <c r="U315" s="8">
        <v>44165</v>
      </c>
      <c r="X315" s="1" t="s">
        <v>39</v>
      </c>
      <c r="Y315" t="str">
        <f t="shared" si="18"/>
        <v>NoPayment</v>
      </c>
      <c r="Z315" t="str">
        <f t="shared" si="19"/>
        <v>No Discounts</v>
      </c>
    </row>
    <row r="316" spans="1:26" x14ac:dyDescent="0.2">
      <c r="A316" s="15">
        <v>0</v>
      </c>
      <c r="B316" s="7">
        <f t="shared" si="16"/>
        <v>0</v>
      </c>
      <c r="C316" s="1" t="s">
        <v>20</v>
      </c>
      <c r="E316" s="5">
        <v>0</v>
      </c>
      <c r="F316" s="5">
        <f t="shared" si="17"/>
        <v>0</v>
      </c>
      <c r="I316" s="1" t="s">
        <v>25</v>
      </c>
      <c r="K316" s="8">
        <v>44165.581273148149</v>
      </c>
      <c r="M316" s="8">
        <v>44165</v>
      </c>
      <c r="N316" s="8">
        <v>44165</v>
      </c>
      <c r="P316" s="1" t="s">
        <v>46</v>
      </c>
      <c r="T316" s="1" t="s">
        <v>81</v>
      </c>
      <c r="U316" s="8">
        <v>44165</v>
      </c>
      <c r="X316" s="1" t="s">
        <v>39</v>
      </c>
      <c r="Y316" t="str">
        <f t="shared" si="18"/>
        <v>NoPayment</v>
      </c>
      <c r="Z316" t="str">
        <f t="shared" si="19"/>
        <v>No Discounts</v>
      </c>
    </row>
    <row r="317" spans="1:26" x14ac:dyDescent="0.2">
      <c r="A317" s="15">
        <v>0</v>
      </c>
      <c r="B317" s="7">
        <f t="shared" si="16"/>
        <v>0</v>
      </c>
      <c r="C317" s="1" t="s">
        <v>20</v>
      </c>
      <c r="E317" s="5">
        <v>0</v>
      </c>
      <c r="F317" s="5">
        <f t="shared" si="17"/>
        <v>0</v>
      </c>
      <c r="I317" s="1" t="s">
        <v>25</v>
      </c>
      <c r="K317" s="8">
        <v>44165.581192129626</v>
      </c>
      <c r="M317" s="8">
        <v>44165</v>
      </c>
      <c r="N317" s="8">
        <v>44165</v>
      </c>
      <c r="P317" s="1" t="s">
        <v>46</v>
      </c>
      <c r="T317" s="1" t="s">
        <v>81</v>
      </c>
      <c r="U317" s="8">
        <v>44165</v>
      </c>
      <c r="X317" s="1" t="s">
        <v>39</v>
      </c>
      <c r="Y317" t="str">
        <f t="shared" si="18"/>
        <v>NoPayment</v>
      </c>
      <c r="Z317" t="str">
        <f t="shared" si="19"/>
        <v>No Discounts</v>
      </c>
    </row>
    <row r="318" spans="1:26" x14ac:dyDescent="0.2">
      <c r="A318" s="15">
        <v>0</v>
      </c>
      <c r="B318" s="7">
        <f t="shared" si="16"/>
        <v>0</v>
      </c>
      <c r="C318" s="1" t="s">
        <v>20</v>
      </c>
      <c r="E318" s="5">
        <v>0</v>
      </c>
      <c r="F318" s="5">
        <f t="shared" si="17"/>
        <v>0</v>
      </c>
      <c r="I318" s="1" t="s">
        <v>25</v>
      </c>
      <c r="K318" s="8">
        <v>44165.581122685187</v>
      </c>
      <c r="M318" s="8">
        <v>44165</v>
      </c>
      <c r="N318" s="8">
        <v>44165</v>
      </c>
      <c r="P318" s="1" t="s">
        <v>46</v>
      </c>
      <c r="T318" s="1" t="s">
        <v>81</v>
      </c>
      <c r="U318" s="8">
        <v>44165</v>
      </c>
      <c r="X318" s="1" t="s">
        <v>39</v>
      </c>
      <c r="Y318" t="str">
        <f t="shared" si="18"/>
        <v>NoPayment</v>
      </c>
      <c r="Z318" t="str">
        <f t="shared" si="19"/>
        <v>No Discounts</v>
      </c>
    </row>
    <row r="319" spans="1:26" x14ac:dyDescent="0.2">
      <c r="A319" s="15">
        <v>0</v>
      </c>
      <c r="B319" s="7">
        <f t="shared" si="16"/>
        <v>0</v>
      </c>
      <c r="C319" s="1" t="s">
        <v>20</v>
      </c>
      <c r="E319" s="5">
        <v>0</v>
      </c>
      <c r="F319" s="5">
        <f t="shared" si="17"/>
        <v>0</v>
      </c>
      <c r="I319" s="1" t="s">
        <v>25</v>
      </c>
      <c r="K319" s="8">
        <v>44165.581053240741</v>
      </c>
      <c r="M319" s="8">
        <v>44165</v>
      </c>
      <c r="N319" s="8">
        <v>44165</v>
      </c>
      <c r="P319" s="1" t="s">
        <v>46</v>
      </c>
      <c r="T319" s="1" t="s">
        <v>81</v>
      </c>
      <c r="U319" s="8">
        <v>44165</v>
      </c>
      <c r="X319" s="1" t="s">
        <v>39</v>
      </c>
      <c r="Y319" t="str">
        <f t="shared" si="18"/>
        <v>NoPayment</v>
      </c>
      <c r="Z319" t="str">
        <f t="shared" si="19"/>
        <v>No Discounts</v>
      </c>
    </row>
    <row r="320" spans="1:26" x14ac:dyDescent="0.2">
      <c r="A320" s="15">
        <v>0</v>
      </c>
      <c r="B320" s="7">
        <f t="shared" si="16"/>
        <v>0</v>
      </c>
      <c r="C320" s="1" t="s">
        <v>20</v>
      </c>
      <c r="E320" s="5">
        <v>0</v>
      </c>
      <c r="F320" s="5">
        <f t="shared" si="17"/>
        <v>0</v>
      </c>
      <c r="I320" s="1" t="s">
        <v>25</v>
      </c>
      <c r="K320" s="8">
        <v>44165.580983796295</v>
      </c>
      <c r="M320" s="8">
        <v>44165</v>
      </c>
      <c r="N320" s="8">
        <v>44165</v>
      </c>
      <c r="P320" s="1" t="s">
        <v>46</v>
      </c>
      <c r="T320" s="1" t="s">
        <v>81</v>
      </c>
      <c r="U320" s="8">
        <v>44165</v>
      </c>
      <c r="X320" s="1" t="s">
        <v>39</v>
      </c>
      <c r="Y320" t="str">
        <f t="shared" si="18"/>
        <v>NoPayment</v>
      </c>
      <c r="Z320" t="str">
        <f t="shared" si="19"/>
        <v>No Discounts</v>
      </c>
    </row>
    <row r="321" spans="1:26" x14ac:dyDescent="0.2">
      <c r="A321" s="15">
        <v>0</v>
      </c>
      <c r="B321" s="7">
        <f t="shared" si="16"/>
        <v>0</v>
      </c>
      <c r="C321" s="1" t="s">
        <v>20</v>
      </c>
      <c r="E321" s="5">
        <v>0</v>
      </c>
      <c r="F321" s="5">
        <f t="shared" si="17"/>
        <v>0</v>
      </c>
      <c r="I321" s="1" t="s">
        <v>25</v>
      </c>
      <c r="K321" s="8">
        <v>44165.580914351849</v>
      </c>
      <c r="M321" s="8">
        <v>44165</v>
      </c>
      <c r="N321" s="8">
        <v>44165</v>
      </c>
      <c r="P321" s="1" t="s">
        <v>46</v>
      </c>
      <c r="T321" s="1" t="s">
        <v>81</v>
      </c>
      <c r="U321" s="8">
        <v>44165</v>
      </c>
      <c r="X321" s="1" t="s">
        <v>39</v>
      </c>
      <c r="Y321" t="str">
        <f t="shared" si="18"/>
        <v>NoPayment</v>
      </c>
      <c r="Z321" t="str">
        <f t="shared" si="19"/>
        <v>No Discounts</v>
      </c>
    </row>
    <row r="322" spans="1:26" x14ac:dyDescent="0.2">
      <c r="A322" s="15">
        <v>0</v>
      </c>
      <c r="B322" s="7">
        <f t="shared" si="16"/>
        <v>0</v>
      </c>
      <c r="C322" s="1" t="s">
        <v>20</v>
      </c>
      <c r="E322" s="5">
        <v>0</v>
      </c>
      <c r="F322" s="5">
        <f t="shared" si="17"/>
        <v>0</v>
      </c>
      <c r="I322" s="1" t="s">
        <v>25</v>
      </c>
      <c r="K322" s="8">
        <v>44165.58084490741</v>
      </c>
      <c r="M322" s="8">
        <v>44165</v>
      </c>
      <c r="N322" s="8">
        <v>44165</v>
      </c>
      <c r="P322" s="1" t="s">
        <v>46</v>
      </c>
      <c r="T322" s="1" t="s">
        <v>81</v>
      </c>
      <c r="U322" s="8">
        <v>44165</v>
      </c>
      <c r="X322" s="1" t="s">
        <v>39</v>
      </c>
      <c r="Y322" t="str">
        <f t="shared" si="18"/>
        <v>NoPayment</v>
      </c>
      <c r="Z322" t="str">
        <f t="shared" si="19"/>
        <v>No Discounts</v>
      </c>
    </row>
    <row r="323" spans="1:26" x14ac:dyDescent="0.2">
      <c r="A323" s="15">
        <v>0</v>
      </c>
      <c r="B323" s="7">
        <f t="shared" ref="B323:B386" si="20">A323</f>
        <v>0</v>
      </c>
      <c r="C323" s="1" t="s">
        <v>20</v>
      </c>
      <c r="E323" s="5">
        <v>0</v>
      </c>
      <c r="F323" s="5">
        <f t="shared" ref="F323:F386" si="21">E323</f>
        <v>0</v>
      </c>
      <c r="I323" s="1" t="s">
        <v>25</v>
      </c>
      <c r="K323" s="8">
        <v>44165.580775462964</v>
      </c>
      <c r="M323" s="8">
        <v>44165</v>
      </c>
      <c r="N323" s="8">
        <v>44165</v>
      </c>
      <c r="P323" s="1" t="s">
        <v>46</v>
      </c>
      <c r="T323" s="1" t="s">
        <v>81</v>
      </c>
      <c r="U323" s="8">
        <v>44165</v>
      </c>
      <c r="X323" s="1" t="s">
        <v>39</v>
      </c>
      <c r="Y323" t="str">
        <f t="shared" ref="Y323:Y386" si="22">IF(U323&gt;N323,"Late",IF(A323=0,"NoPayment","OnTime"))</f>
        <v>NoPayment</v>
      </c>
      <c r="Z323" t="str">
        <f t="shared" ref="Z323:Z386" si="23">IF(U323&lt;H323,"Utilized",IF(ISBLANK(H323),"No Discounts","Lost"))</f>
        <v>No Discounts</v>
      </c>
    </row>
    <row r="324" spans="1:26" x14ac:dyDescent="0.2">
      <c r="A324" s="15">
        <v>100</v>
      </c>
      <c r="B324" s="7">
        <f t="shared" si="20"/>
        <v>100</v>
      </c>
      <c r="C324" s="1" t="s">
        <v>20</v>
      </c>
      <c r="E324" s="5">
        <v>0</v>
      </c>
      <c r="F324" s="5">
        <f t="shared" si="21"/>
        <v>0</v>
      </c>
      <c r="I324" s="1" t="s">
        <v>25</v>
      </c>
      <c r="K324" s="8">
        <v>44165.580694444441</v>
      </c>
      <c r="L324" s="1" t="s">
        <v>28</v>
      </c>
      <c r="M324" s="8">
        <v>44165</v>
      </c>
      <c r="N324" s="8">
        <v>44195</v>
      </c>
      <c r="O324" s="1" t="s">
        <v>717</v>
      </c>
      <c r="P324" s="1" t="s">
        <v>32</v>
      </c>
      <c r="R324" s="1" t="s">
        <v>124</v>
      </c>
      <c r="T324" s="1" t="s">
        <v>81</v>
      </c>
      <c r="U324" s="8">
        <v>44165</v>
      </c>
      <c r="V324" s="1" t="s">
        <v>718</v>
      </c>
      <c r="W324" s="1" t="s">
        <v>719</v>
      </c>
      <c r="X324" s="1" t="s">
        <v>39</v>
      </c>
      <c r="Y324" t="str">
        <f t="shared" si="22"/>
        <v>OnTime</v>
      </c>
      <c r="Z324" t="str">
        <f t="shared" si="23"/>
        <v>No Discounts</v>
      </c>
    </row>
    <row r="325" spans="1:26" x14ac:dyDescent="0.2">
      <c r="A325" s="15">
        <v>90</v>
      </c>
      <c r="B325" s="7">
        <f t="shared" si="20"/>
        <v>90</v>
      </c>
      <c r="C325" s="1" t="s">
        <v>20</v>
      </c>
      <c r="D325" s="1" t="s">
        <v>21</v>
      </c>
      <c r="E325" s="5">
        <v>1.8</v>
      </c>
      <c r="F325" s="5">
        <f t="shared" si="21"/>
        <v>1.8</v>
      </c>
      <c r="G325" s="1" t="s">
        <v>23</v>
      </c>
      <c r="H325" s="8">
        <v>44175</v>
      </c>
      <c r="I325" s="1" t="s">
        <v>25</v>
      </c>
      <c r="J325" s="1" t="s">
        <v>26</v>
      </c>
      <c r="K325" s="8">
        <v>44165.577662037038</v>
      </c>
      <c r="L325" s="1" t="s">
        <v>28</v>
      </c>
      <c r="M325" s="8">
        <v>44165</v>
      </c>
      <c r="N325" s="8">
        <v>44179</v>
      </c>
      <c r="O325" s="1" t="s">
        <v>721</v>
      </c>
      <c r="P325" s="1" t="s">
        <v>46</v>
      </c>
      <c r="Q325" s="1" t="s">
        <v>33</v>
      </c>
      <c r="R325" s="1" t="s">
        <v>34</v>
      </c>
      <c r="S325" s="1" t="s">
        <v>35</v>
      </c>
      <c r="T325" s="1" t="s">
        <v>36</v>
      </c>
      <c r="U325" s="8">
        <v>44165</v>
      </c>
      <c r="V325" s="1" t="s">
        <v>37</v>
      </c>
      <c r="W325" s="1" t="s">
        <v>38</v>
      </c>
      <c r="X325" s="1" t="s">
        <v>39</v>
      </c>
      <c r="Y325" t="str">
        <f t="shared" si="22"/>
        <v>OnTime</v>
      </c>
      <c r="Z325" t="str">
        <f t="shared" si="23"/>
        <v>Utilized</v>
      </c>
    </row>
    <row r="326" spans="1:26" x14ac:dyDescent="0.2">
      <c r="A326" s="15">
        <v>90</v>
      </c>
      <c r="B326" s="7">
        <f t="shared" si="20"/>
        <v>90</v>
      </c>
      <c r="C326" s="1" t="s">
        <v>20</v>
      </c>
      <c r="D326" s="1" t="s">
        <v>21</v>
      </c>
      <c r="E326" s="5">
        <v>3.96</v>
      </c>
      <c r="F326" s="5">
        <f t="shared" si="21"/>
        <v>3.96</v>
      </c>
      <c r="G326" s="1" t="s">
        <v>23</v>
      </c>
      <c r="H326" s="8">
        <v>44175</v>
      </c>
      <c r="I326" s="1" t="s">
        <v>25</v>
      </c>
      <c r="J326" s="1" t="s">
        <v>26</v>
      </c>
      <c r="K326" s="8">
        <v>44165.577627314815</v>
      </c>
      <c r="L326" s="1" t="s">
        <v>28</v>
      </c>
      <c r="M326" s="8">
        <v>44165</v>
      </c>
      <c r="N326" s="8">
        <v>44179</v>
      </c>
      <c r="O326" s="1" t="s">
        <v>723</v>
      </c>
      <c r="P326" s="1" t="s">
        <v>46</v>
      </c>
      <c r="Q326" s="1" t="s">
        <v>33</v>
      </c>
      <c r="R326" s="1" t="s">
        <v>34</v>
      </c>
      <c r="S326" s="1" t="s">
        <v>35</v>
      </c>
      <c r="T326" s="1" t="s">
        <v>81</v>
      </c>
      <c r="U326" s="8">
        <v>44165</v>
      </c>
      <c r="V326" s="1" t="s">
        <v>37</v>
      </c>
      <c r="W326" s="1" t="s">
        <v>38</v>
      </c>
      <c r="X326" s="1" t="s">
        <v>39</v>
      </c>
      <c r="Y326" t="str">
        <f t="shared" si="22"/>
        <v>OnTime</v>
      </c>
      <c r="Z326" t="str">
        <f t="shared" si="23"/>
        <v>Utilized</v>
      </c>
    </row>
    <row r="327" spans="1:26" x14ac:dyDescent="0.2">
      <c r="A327" s="15">
        <v>214.5</v>
      </c>
      <c r="B327" s="7">
        <f t="shared" si="20"/>
        <v>214.5</v>
      </c>
      <c r="C327" s="1" t="s">
        <v>20</v>
      </c>
      <c r="D327" s="1" t="s">
        <v>21</v>
      </c>
      <c r="E327" s="5">
        <v>3.96</v>
      </c>
      <c r="F327" s="5">
        <f t="shared" si="21"/>
        <v>3.96</v>
      </c>
      <c r="G327" s="1" t="s">
        <v>23</v>
      </c>
      <c r="H327" s="8">
        <v>44175</v>
      </c>
      <c r="I327" s="1" t="s">
        <v>25</v>
      </c>
      <c r="J327" s="1" t="s">
        <v>26</v>
      </c>
      <c r="K327" s="8">
        <v>44165.574363425927</v>
      </c>
      <c r="L327" s="1" t="s">
        <v>28</v>
      </c>
      <c r="M327" s="8">
        <v>44165</v>
      </c>
      <c r="N327" s="8">
        <v>44179</v>
      </c>
      <c r="O327" s="1" t="s">
        <v>725</v>
      </c>
      <c r="P327" s="1" t="s">
        <v>46</v>
      </c>
      <c r="Q327" s="1" t="s">
        <v>33</v>
      </c>
      <c r="R327" s="1" t="s">
        <v>34</v>
      </c>
      <c r="S327" s="1" t="s">
        <v>35</v>
      </c>
      <c r="T327" s="1" t="s">
        <v>36</v>
      </c>
      <c r="U327" s="8">
        <v>44165</v>
      </c>
      <c r="V327" s="1" t="s">
        <v>37</v>
      </c>
      <c r="W327" s="1" t="s">
        <v>38</v>
      </c>
      <c r="X327" s="1" t="s">
        <v>39</v>
      </c>
      <c r="Y327" t="str">
        <f t="shared" si="22"/>
        <v>OnTime</v>
      </c>
      <c r="Z327" t="str">
        <f t="shared" si="23"/>
        <v>Utilized</v>
      </c>
    </row>
    <row r="328" spans="1:26" x14ac:dyDescent="0.2">
      <c r="A328" s="15">
        <v>121.75</v>
      </c>
      <c r="B328" s="7">
        <f t="shared" si="20"/>
        <v>121.75</v>
      </c>
      <c r="C328" s="1" t="s">
        <v>20</v>
      </c>
      <c r="D328" s="1" t="s">
        <v>21</v>
      </c>
      <c r="E328" s="5">
        <v>3.96</v>
      </c>
      <c r="F328" s="5">
        <f t="shared" si="21"/>
        <v>3.96</v>
      </c>
      <c r="G328" s="1" t="s">
        <v>23</v>
      </c>
      <c r="H328" s="8">
        <v>44175</v>
      </c>
      <c r="I328" s="1" t="s">
        <v>25</v>
      </c>
      <c r="J328" s="1" t="s">
        <v>26</v>
      </c>
      <c r="K328" s="8">
        <v>44165.574340277781</v>
      </c>
      <c r="L328" s="1" t="s">
        <v>28</v>
      </c>
      <c r="M328" s="8">
        <v>44165</v>
      </c>
      <c r="N328" s="8">
        <v>44179</v>
      </c>
      <c r="O328" s="1" t="s">
        <v>727</v>
      </c>
      <c r="P328" s="1" t="s">
        <v>46</v>
      </c>
      <c r="Q328" s="1" t="s">
        <v>33</v>
      </c>
      <c r="R328" s="1" t="s">
        <v>34</v>
      </c>
      <c r="S328" s="1" t="s">
        <v>35</v>
      </c>
      <c r="T328" s="1" t="s">
        <v>81</v>
      </c>
      <c r="U328" s="8">
        <v>44165</v>
      </c>
      <c r="V328" s="1" t="s">
        <v>37</v>
      </c>
      <c r="W328" s="1" t="s">
        <v>38</v>
      </c>
      <c r="X328" s="1" t="s">
        <v>39</v>
      </c>
      <c r="Y328" t="str">
        <f t="shared" si="22"/>
        <v>OnTime</v>
      </c>
      <c r="Z328" t="str">
        <f t="shared" si="23"/>
        <v>Utilized</v>
      </c>
    </row>
    <row r="329" spans="1:26" x14ac:dyDescent="0.2">
      <c r="A329" s="15">
        <v>243.5</v>
      </c>
      <c r="B329" s="7">
        <f t="shared" si="20"/>
        <v>243.5</v>
      </c>
      <c r="C329" s="1" t="s">
        <v>20</v>
      </c>
      <c r="D329" s="1" t="s">
        <v>21</v>
      </c>
      <c r="E329" s="5">
        <v>3.96</v>
      </c>
      <c r="F329" s="5">
        <f t="shared" si="21"/>
        <v>3.96</v>
      </c>
      <c r="G329" s="1" t="s">
        <v>23</v>
      </c>
      <c r="H329" s="8">
        <v>44175</v>
      </c>
      <c r="I329" s="1" t="s">
        <v>25</v>
      </c>
      <c r="J329" s="1" t="s">
        <v>26</v>
      </c>
      <c r="K329" s="8">
        <v>44165.574247685188</v>
      </c>
      <c r="L329" s="1" t="s">
        <v>28</v>
      </c>
      <c r="M329" s="8">
        <v>44165</v>
      </c>
      <c r="N329" s="8">
        <v>44179</v>
      </c>
      <c r="O329" s="1" t="s">
        <v>729</v>
      </c>
      <c r="P329" s="1" t="s">
        <v>46</v>
      </c>
      <c r="Q329" s="1" t="s">
        <v>33</v>
      </c>
      <c r="R329" s="1" t="s">
        <v>34</v>
      </c>
      <c r="S329" s="1" t="s">
        <v>35</v>
      </c>
      <c r="T329" s="1" t="s">
        <v>81</v>
      </c>
      <c r="U329" s="8">
        <v>44165</v>
      </c>
      <c r="V329" s="1" t="s">
        <v>37</v>
      </c>
      <c r="W329" s="1" t="s">
        <v>38</v>
      </c>
      <c r="X329" s="1" t="s">
        <v>39</v>
      </c>
      <c r="Y329" t="str">
        <f t="shared" si="22"/>
        <v>OnTime</v>
      </c>
      <c r="Z329" t="str">
        <f t="shared" si="23"/>
        <v>Utilized</v>
      </c>
    </row>
    <row r="330" spans="1:26" x14ac:dyDescent="0.2">
      <c r="A330" s="15">
        <v>198.18</v>
      </c>
      <c r="B330" s="7">
        <f t="shared" si="20"/>
        <v>198.18</v>
      </c>
      <c r="C330" s="1" t="s">
        <v>20</v>
      </c>
      <c r="D330" s="1" t="s">
        <v>21</v>
      </c>
      <c r="E330" s="5">
        <v>3.96</v>
      </c>
      <c r="F330" s="5">
        <f t="shared" si="21"/>
        <v>3.96</v>
      </c>
      <c r="G330" s="1" t="s">
        <v>23</v>
      </c>
      <c r="H330" s="8">
        <v>44175</v>
      </c>
      <c r="I330" s="1" t="s">
        <v>25</v>
      </c>
      <c r="J330" s="1" t="s">
        <v>26</v>
      </c>
      <c r="K330" s="8">
        <v>44165.574212962965</v>
      </c>
      <c r="L330" s="1" t="s">
        <v>28</v>
      </c>
      <c r="M330" s="8">
        <v>44165</v>
      </c>
      <c r="N330" s="8">
        <v>44179</v>
      </c>
      <c r="O330" s="1" t="s">
        <v>731</v>
      </c>
      <c r="P330" s="1" t="s">
        <v>46</v>
      </c>
      <c r="Q330" s="1" t="s">
        <v>33</v>
      </c>
      <c r="R330" s="1" t="s">
        <v>34</v>
      </c>
      <c r="S330" s="1" t="s">
        <v>35</v>
      </c>
      <c r="T330" s="1" t="s">
        <v>81</v>
      </c>
      <c r="U330" s="8">
        <v>44165</v>
      </c>
      <c r="V330" s="1" t="s">
        <v>37</v>
      </c>
      <c r="W330" s="1" t="s">
        <v>38</v>
      </c>
      <c r="X330" s="1" t="s">
        <v>39</v>
      </c>
      <c r="Y330" t="str">
        <f t="shared" si="22"/>
        <v>OnTime</v>
      </c>
      <c r="Z330" t="str">
        <f t="shared" si="23"/>
        <v>Utilized</v>
      </c>
    </row>
    <row r="331" spans="1:26" x14ac:dyDescent="0.2">
      <c r="A331" s="15">
        <v>243.5</v>
      </c>
      <c r="B331" s="7">
        <f t="shared" si="20"/>
        <v>243.5</v>
      </c>
      <c r="C331" s="1" t="s">
        <v>20</v>
      </c>
      <c r="D331" s="1" t="s">
        <v>21</v>
      </c>
      <c r="E331" s="5">
        <v>3.96</v>
      </c>
      <c r="F331" s="5">
        <f t="shared" si="21"/>
        <v>3.96</v>
      </c>
      <c r="G331" s="1" t="s">
        <v>23</v>
      </c>
      <c r="H331" s="8">
        <v>44175</v>
      </c>
      <c r="I331" s="1" t="s">
        <v>25</v>
      </c>
      <c r="J331" s="1" t="s">
        <v>26</v>
      </c>
      <c r="K331" s="8">
        <v>44165.574166666665</v>
      </c>
      <c r="L331" s="1" t="s">
        <v>28</v>
      </c>
      <c r="M331" s="8">
        <v>44165</v>
      </c>
      <c r="N331" s="8">
        <v>44179</v>
      </c>
      <c r="O331" s="1" t="s">
        <v>733</v>
      </c>
      <c r="P331" s="1" t="s">
        <v>46</v>
      </c>
      <c r="Q331" s="1" t="s">
        <v>33</v>
      </c>
      <c r="R331" s="1" t="s">
        <v>34</v>
      </c>
      <c r="S331" s="1" t="s">
        <v>35</v>
      </c>
      <c r="T331" s="1" t="s">
        <v>81</v>
      </c>
      <c r="U331" s="8">
        <v>44165</v>
      </c>
      <c r="V331" s="1" t="s">
        <v>37</v>
      </c>
      <c r="W331" s="1" t="s">
        <v>38</v>
      </c>
      <c r="X331" s="1" t="s">
        <v>39</v>
      </c>
      <c r="Y331" t="str">
        <f t="shared" si="22"/>
        <v>OnTime</v>
      </c>
      <c r="Z331" t="str">
        <f t="shared" si="23"/>
        <v>Utilized</v>
      </c>
    </row>
    <row r="332" spans="1:26" x14ac:dyDescent="0.2">
      <c r="A332" s="15">
        <v>198.18</v>
      </c>
      <c r="B332" s="7">
        <f t="shared" si="20"/>
        <v>198.18</v>
      </c>
      <c r="C332" s="1" t="s">
        <v>20</v>
      </c>
      <c r="D332" s="1" t="s">
        <v>21</v>
      </c>
      <c r="E332" s="5">
        <v>3.96</v>
      </c>
      <c r="F332" s="5">
        <f t="shared" si="21"/>
        <v>3.96</v>
      </c>
      <c r="G332" s="1" t="s">
        <v>23</v>
      </c>
      <c r="H332" s="8">
        <v>44175</v>
      </c>
      <c r="I332" s="1" t="s">
        <v>25</v>
      </c>
      <c r="J332" s="1" t="s">
        <v>26</v>
      </c>
      <c r="K332" s="8">
        <v>44165.574131944442</v>
      </c>
      <c r="L332" s="1" t="s">
        <v>28</v>
      </c>
      <c r="M332" s="8">
        <v>44165</v>
      </c>
      <c r="N332" s="8">
        <v>44179</v>
      </c>
      <c r="O332" s="1" t="s">
        <v>735</v>
      </c>
      <c r="P332" s="1" t="s">
        <v>46</v>
      </c>
      <c r="Q332" s="1" t="s">
        <v>33</v>
      </c>
      <c r="R332" s="1" t="s">
        <v>34</v>
      </c>
      <c r="S332" s="1" t="s">
        <v>35</v>
      </c>
      <c r="T332" s="1" t="s">
        <v>81</v>
      </c>
      <c r="U332" s="8">
        <v>44165</v>
      </c>
      <c r="V332" s="1" t="s">
        <v>37</v>
      </c>
      <c r="W332" s="1" t="s">
        <v>38</v>
      </c>
      <c r="X332" s="1" t="s">
        <v>39</v>
      </c>
      <c r="Y332" t="str">
        <f t="shared" si="22"/>
        <v>OnTime</v>
      </c>
      <c r="Z332" t="str">
        <f t="shared" si="23"/>
        <v>Utilized</v>
      </c>
    </row>
    <row r="333" spans="1:26" x14ac:dyDescent="0.2">
      <c r="A333" s="15">
        <v>198.18</v>
      </c>
      <c r="B333" s="7">
        <f t="shared" si="20"/>
        <v>198.18</v>
      </c>
      <c r="C333" s="1" t="s">
        <v>20</v>
      </c>
      <c r="D333" s="1" t="s">
        <v>21</v>
      </c>
      <c r="E333" s="5">
        <v>3.96</v>
      </c>
      <c r="F333" s="5">
        <f t="shared" si="21"/>
        <v>3.96</v>
      </c>
      <c r="G333" s="1" t="s">
        <v>23</v>
      </c>
      <c r="H333" s="8">
        <v>44175</v>
      </c>
      <c r="I333" s="1" t="s">
        <v>25</v>
      </c>
      <c r="J333" s="1" t="s">
        <v>26</v>
      </c>
      <c r="K333" s="8">
        <v>44165.574097222219</v>
      </c>
      <c r="L333" s="1" t="s">
        <v>28</v>
      </c>
      <c r="M333" s="8">
        <v>44165</v>
      </c>
      <c r="N333" s="8">
        <v>44179</v>
      </c>
      <c r="O333" s="1" t="s">
        <v>737</v>
      </c>
      <c r="P333" s="1" t="s">
        <v>46</v>
      </c>
      <c r="Q333" s="1" t="s">
        <v>33</v>
      </c>
      <c r="R333" s="1" t="s">
        <v>34</v>
      </c>
      <c r="S333" s="1" t="s">
        <v>35</v>
      </c>
      <c r="T333" s="1" t="s">
        <v>81</v>
      </c>
      <c r="U333" s="8">
        <v>44165</v>
      </c>
      <c r="V333" s="1" t="s">
        <v>37</v>
      </c>
      <c r="W333" s="1" t="s">
        <v>38</v>
      </c>
      <c r="X333" s="1" t="s">
        <v>39</v>
      </c>
      <c r="Y333" t="str">
        <f t="shared" si="22"/>
        <v>OnTime</v>
      </c>
      <c r="Z333" t="str">
        <f t="shared" si="23"/>
        <v>Utilized</v>
      </c>
    </row>
    <row r="334" spans="1:26" x14ac:dyDescent="0.2">
      <c r="A334" s="15">
        <v>198.18</v>
      </c>
      <c r="B334" s="7">
        <f t="shared" si="20"/>
        <v>198.18</v>
      </c>
      <c r="C334" s="1" t="s">
        <v>20</v>
      </c>
      <c r="D334" s="1" t="s">
        <v>21</v>
      </c>
      <c r="E334" s="5">
        <v>3.96</v>
      </c>
      <c r="F334" s="5">
        <f t="shared" si="21"/>
        <v>3.96</v>
      </c>
      <c r="G334" s="1" t="s">
        <v>23</v>
      </c>
      <c r="H334" s="8">
        <v>44175</v>
      </c>
      <c r="I334" s="1" t="s">
        <v>25</v>
      </c>
      <c r="J334" s="1" t="s">
        <v>26</v>
      </c>
      <c r="K334" s="8">
        <v>44165.574062500003</v>
      </c>
      <c r="L334" s="1" t="s">
        <v>28</v>
      </c>
      <c r="M334" s="8">
        <v>44165</v>
      </c>
      <c r="N334" s="8">
        <v>44179</v>
      </c>
      <c r="O334" s="1" t="s">
        <v>739</v>
      </c>
      <c r="P334" s="1" t="s">
        <v>46</v>
      </c>
      <c r="Q334" s="1" t="s">
        <v>33</v>
      </c>
      <c r="R334" s="1" t="s">
        <v>34</v>
      </c>
      <c r="S334" s="1" t="s">
        <v>35</v>
      </c>
      <c r="T334" s="1" t="s">
        <v>81</v>
      </c>
      <c r="U334" s="8">
        <v>44165</v>
      </c>
      <c r="V334" s="1" t="s">
        <v>37</v>
      </c>
      <c r="W334" s="1" t="s">
        <v>38</v>
      </c>
      <c r="X334" s="1" t="s">
        <v>39</v>
      </c>
      <c r="Y334" t="str">
        <f t="shared" si="22"/>
        <v>OnTime</v>
      </c>
      <c r="Z334" t="str">
        <f t="shared" si="23"/>
        <v>Utilized</v>
      </c>
    </row>
    <row r="335" spans="1:26" x14ac:dyDescent="0.2">
      <c r="A335" s="15">
        <v>90</v>
      </c>
      <c r="B335" s="7">
        <f t="shared" si="20"/>
        <v>90</v>
      </c>
      <c r="C335" s="1" t="s">
        <v>20</v>
      </c>
      <c r="D335" s="1" t="s">
        <v>21</v>
      </c>
      <c r="E335" s="5">
        <v>1.8</v>
      </c>
      <c r="F335" s="5">
        <f t="shared" si="21"/>
        <v>1.8</v>
      </c>
      <c r="G335" s="1" t="s">
        <v>23</v>
      </c>
      <c r="H335" s="8">
        <v>44175</v>
      </c>
      <c r="I335" s="1" t="s">
        <v>25</v>
      </c>
      <c r="J335" s="1" t="s">
        <v>26</v>
      </c>
      <c r="K335" s="8">
        <v>44165.573807870373</v>
      </c>
      <c r="L335" s="1" t="s">
        <v>28</v>
      </c>
      <c r="M335" s="8">
        <v>44165</v>
      </c>
      <c r="N335" s="8">
        <v>44179</v>
      </c>
      <c r="O335" s="1" t="s">
        <v>741</v>
      </c>
      <c r="P335" s="1" t="s">
        <v>46</v>
      </c>
      <c r="Q335" s="1" t="s">
        <v>33</v>
      </c>
      <c r="R335" s="1" t="s">
        <v>34</v>
      </c>
      <c r="S335" s="1" t="s">
        <v>35</v>
      </c>
      <c r="T335" s="1" t="s">
        <v>36</v>
      </c>
      <c r="U335" s="8">
        <v>44165</v>
      </c>
      <c r="V335" s="1" t="s">
        <v>37</v>
      </c>
      <c r="W335" s="1" t="s">
        <v>38</v>
      </c>
      <c r="X335" s="1" t="s">
        <v>39</v>
      </c>
      <c r="Y335" t="str">
        <f t="shared" si="22"/>
        <v>OnTime</v>
      </c>
      <c r="Z335" t="str">
        <f t="shared" si="23"/>
        <v>Utilized</v>
      </c>
    </row>
    <row r="336" spans="1:26" x14ac:dyDescent="0.2">
      <c r="A336" s="15">
        <v>90</v>
      </c>
      <c r="B336" s="7">
        <f t="shared" si="20"/>
        <v>90</v>
      </c>
      <c r="C336" s="1" t="s">
        <v>20</v>
      </c>
      <c r="D336" s="1" t="s">
        <v>21</v>
      </c>
      <c r="E336" s="5">
        <v>1.8</v>
      </c>
      <c r="F336" s="5">
        <f t="shared" si="21"/>
        <v>1.8</v>
      </c>
      <c r="G336" s="1" t="s">
        <v>23</v>
      </c>
      <c r="H336" s="8">
        <v>44175</v>
      </c>
      <c r="I336" s="1" t="s">
        <v>25</v>
      </c>
      <c r="J336" s="1" t="s">
        <v>26</v>
      </c>
      <c r="K336" s="8">
        <v>44165.573750000003</v>
      </c>
      <c r="L336" s="1" t="s">
        <v>28</v>
      </c>
      <c r="M336" s="8">
        <v>44165</v>
      </c>
      <c r="N336" s="8">
        <v>44179</v>
      </c>
      <c r="O336" s="1" t="s">
        <v>743</v>
      </c>
      <c r="P336" s="1" t="s">
        <v>46</v>
      </c>
      <c r="Q336" s="1" t="s">
        <v>33</v>
      </c>
      <c r="R336" s="1" t="s">
        <v>34</v>
      </c>
      <c r="S336" s="1" t="s">
        <v>35</v>
      </c>
      <c r="T336" s="1" t="s">
        <v>36</v>
      </c>
      <c r="U336" s="8">
        <v>44165</v>
      </c>
      <c r="V336" s="1" t="s">
        <v>37</v>
      </c>
      <c r="W336" s="1" t="s">
        <v>38</v>
      </c>
      <c r="X336" s="1" t="s">
        <v>39</v>
      </c>
      <c r="Y336" t="str">
        <f t="shared" si="22"/>
        <v>OnTime</v>
      </c>
      <c r="Z336" t="str">
        <f t="shared" si="23"/>
        <v>Utilized</v>
      </c>
    </row>
    <row r="337" spans="1:26" x14ac:dyDescent="0.2">
      <c r="A337" s="15">
        <v>107.25</v>
      </c>
      <c r="B337" s="7">
        <f t="shared" si="20"/>
        <v>107.25</v>
      </c>
      <c r="C337" s="1" t="s">
        <v>20</v>
      </c>
      <c r="D337" s="1" t="s">
        <v>21</v>
      </c>
      <c r="E337" s="5">
        <v>3.96</v>
      </c>
      <c r="F337" s="5">
        <f t="shared" si="21"/>
        <v>3.96</v>
      </c>
      <c r="G337" s="1" t="s">
        <v>23</v>
      </c>
      <c r="H337" s="8">
        <v>44175</v>
      </c>
      <c r="I337" s="1" t="s">
        <v>25</v>
      </c>
      <c r="J337" s="1" t="s">
        <v>26</v>
      </c>
      <c r="K337" s="8">
        <v>44165.57240740741</v>
      </c>
      <c r="L337" s="1" t="s">
        <v>28</v>
      </c>
      <c r="M337" s="8">
        <v>44165</v>
      </c>
      <c r="N337" s="8">
        <v>44179</v>
      </c>
      <c r="O337" s="1" t="s">
        <v>745</v>
      </c>
      <c r="P337" s="1" t="s">
        <v>46</v>
      </c>
      <c r="Q337" s="1" t="s">
        <v>33</v>
      </c>
      <c r="R337" s="1" t="s">
        <v>34</v>
      </c>
      <c r="S337" s="1" t="s">
        <v>35</v>
      </c>
      <c r="T337" s="1" t="s">
        <v>36</v>
      </c>
      <c r="U337" s="8">
        <v>44165</v>
      </c>
      <c r="V337" s="1" t="s">
        <v>37</v>
      </c>
      <c r="W337" s="1" t="s">
        <v>38</v>
      </c>
      <c r="X337" s="1" t="s">
        <v>39</v>
      </c>
      <c r="Y337" t="str">
        <f t="shared" si="22"/>
        <v>OnTime</v>
      </c>
      <c r="Z337" t="str">
        <f t="shared" si="23"/>
        <v>Utilized</v>
      </c>
    </row>
    <row r="338" spans="1:26" x14ac:dyDescent="0.2">
      <c r="A338" s="15">
        <v>243.5</v>
      </c>
      <c r="B338" s="7">
        <f t="shared" si="20"/>
        <v>243.5</v>
      </c>
      <c r="C338" s="1" t="s">
        <v>20</v>
      </c>
      <c r="D338" s="1" t="s">
        <v>21</v>
      </c>
      <c r="E338" s="5">
        <v>3.96</v>
      </c>
      <c r="F338" s="5">
        <f t="shared" si="21"/>
        <v>3.96</v>
      </c>
      <c r="G338" s="1" t="s">
        <v>23</v>
      </c>
      <c r="H338" s="8">
        <v>44175</v>
      </c>
      <c r="I338" s="1" t="s">
        <v>25</v>
      </c>
      <c r="J338" s="1" t="s">
        <v>26</v>
      </c>
      <c r="K338" s="8">
        <v>44165.572384259256</v>
      </c>
      <c r="L338" s="1" t="s">
        <v>28</v>
      </c>
      <c r="M338" s="8">
        <v>44165</v>
      </c>
      <c r="N338" s="8">
        <v>44179</v>
      </c>
      <c r="O338" s="1" t="s">
        <v>747</v>
      </c>
      <c r="P338" s="1" t="s">
        <v>46</v>
      </c>
      <c r="Q338" s="1" t="s">
        <v>33</v>
      </c>
      <c r="R338" s="1" t="s">
        <v>34</v>
      </c>
      <c r="S338" s="1" t="s">
        <v>35</v>
      </c>
      <c r="T338" s="1" t="s">
        <v>81</v>
      </c>
      <c r="U338" s="8">
        <v>44165</v>
      </c>
      <c r="V338" s="1" t="s">
        <v>37</v>
      </c>
      <c r="W338" s="1" t="s">
        <v>38</v>
      </c>
      <c r="X338" s="1" t="s">
        <v>39</v>
      </c>
      <c r="Y338" t="str">
        <f t="shared" si="22"/>
        <v>OnTime</v>
      </c>
      <c r="Z338" t="str">
        <f t="shared" si="23"/>
        <v>Utilized</v>
      </c>
    </row>
    <row r="339" spans="1:26" x14ac:dyDescent="0.2">
      <c r="A339" s="15">
        <v>53.63</v>
      </c>
      <c r="B339" s="7">
        <f t="shared" si="20"/>
        <v>53.63</v>
      </c>
      <c r="C339" s="1" t="s">
        <v>20</v>
      </c>
      <c r="D339" s="1" t="s">
        <v>21</v>
      </c>
      <c r="E339" s="5">
        <v>3.96</v>
      </c>
      <c r="F339" s="5">
        <f t="shared" si="21"/>
        <v>3.96</v>
      </c>
      <c r="G339" s="1" t="s">
        <v>23</v>
      </c>
      <c r="H339" s="8">
        <v>44175</v>
      </c>
      <c r="I339" s="1" t="s">
        <v>25</v>
      </c>
      <c r="J339" s="1" t="s">
        <v>26</v>
      </c>
      <c r="K339" s="8">
        <v>44165.57236111111</v>
      </c>
      <c r="L339" s="1" t="s">
        <v>28</v>
      </c>
      <c r="M339" s="8">
        <v>44165</v>
      </c>
      <c r="N339" s="8">
        <v>44179</v>
      </c>
      <c r="O339" s="1" t="s">
        <v>749</v>
      </c>
      <c r="P339" s="1" t="s">
        <v>46</v>
      </c>
      <c r="Q339" s="1" t="s">
        <v>33</v>
      </c>
      <c r="R339" s="1" t="s">
        <v>34</v>
      </c>
      <c r="S339" s="1" t="s">
        <v>35</v>
      </c>
      <c r="T339" s="1" t="s">
        <v>81</v>
      </c>
      <c r="U339" s="8">
        <v>44165</v>
      </c>
      <c r="V339" s="1" t="s">
        <v>37</v>
      </c>
      <c r="W339" s="1" t="s">
        <v>38</v>
      </c>
      <c r="X339" s="1" t="s">
        <v>39</v>
      </c>
      <c r="Y339" t="str">
        <f t="shared" si="22"/>
        <v>OnTime</v>
      </c>
      <c r="Z339" t="str">
        <f t="shared" si="23"/>
        <v>Utilized</v>
      </c>
    </row>
    <row r="340" spans="1:26" x14ac:dyDescent="0.2">
      <c r="A340" s="15">
        <v>107.25</v>
      </c>
      <c r="B340" s="7">
        <f t="shared" si="20"/>
        <v>107.25</v>
      </c>
      <c r="C340" s="1" t="s">
        <v>20</v>
      </c>
      <c r="D340" s="1" t="s">
        <v>21</v>
      </c>
      <c r="E340" s="5">
        <v>3.96</v>
      </c>
      <c r="F340" s="5">
        <f t="shared" si="21"/>
        <v>3.96</v>
      </c>
      <c r="G340" s="1" t="s">
        <v>23</v>
      </c>
      <c r="H340" s="8">
        <v>44175</v>
      </c>
      <c r="I340" s="1" t="s">
        <v>25</v>
      </c>
      <c r="J340" s="1" t="s">
        <v>26</v>
      </c>
      <c r="K340" s="8">
        <v>44165.572337962964</v>
      </c>
      <c r="L340" s="1" t="s">
        <v>28</v>
      </c>
      <c r="M340" s="8">
        <v>44165</v>
      </c>
      <c r="N340" s="8">
        <v>44179</v>
      </c>
      <c r="O340" s="1" t="s">
        <v>751</v>
      </c>
      <c r="P340" s="1" t="s">
        <v>46</v>
      </c>
      <c r="Q340" s="1" t="s">
        <v>33</v>
      </c>
      <c r="R340" s="1" t="s">
        <v>34</v>
      </c>
      <c r="S340" s="1" t="s">
        <v>35</v>
      </c>
      <c r="T340" s="1" t="s">
        <v>36</v>
      </c>
      <c r="U340" s="8">
        <v>44165</v>
      </c>
      <c r="V340" s="1" t="s">
        <v>37</v>
      </c>
      <c r="W340" s="1" t="s">
        <v>38</v>
      </c>
      <c r="X340" s="1" t="s">
        <v>39</v>
      </c>
      <c r="Y340" t="str">
        <f t="shared" si="22"/>
        <v>OnTime</v>
      </c>
      <c r="Z340" t="str">
        <f t="shared" si="23"/>
        <v>Utilized</v>
      </c>
    </row>
    <row r="341" spans="1:26" x14ac:dyDescent="0.2">
      <c r="A341" s="15">
        <v>121.75</v>
      </c>
      <c r="B341" s="7">
        <f t="shared" si="20"/>
        <v>121.75</v>
      </c>
      <c r="C341" s="1" t="s">
        <v>20</v>
      </c>
      <c r="D341" s="1" t="s">
        <v>21</v>
      </c>
      <c r="E341" s="5">
        <v>3.96</v>
      </c>
      <c r="F341" s="5">
        <f t="shared" si="21"/>
        <v>3.96</v>
      </c>
      <c r="G341" s="1" t="s">
        <v>23</v>
      </c>
      <c r="H341" s="8">
        <v>44175</v>
      </c>
      <c r="I341" s="1" t="s">
        <v>25</v>
      </c>
      <c r="J341" s="1" t="s">
        <v>26</v>
      </c>
      <c r="K341" s="8">
        <v>44165.57230324074</v>
      </c>
      <c r="L341" s="1" t="s">
        <v>28</v>
      </c>
      <c r="M341" s="8">
        <v>44165</v>
      </c>
      <c r="N341" s="8">
        <v>44179</v>
      </c>
      <c r="O341" s="1" t="s">
        <v>753</v>
      </c>
      <c r="P341" s="1" t="s">
        <v>46</v>
      </c>
      <c r="Q341" s="1" t="s">
        <v>33</v>
      </c>
      <c r="R341" s="1" t="s">
        <v>34</v>
      </c>
      <c r="S341" s="1" t="s">
        <v>35</v>
      </c>
      <c r="T341" s="1" t="s">
        <v>81</v>
      </c>
      <c r="U341" s="8">
        <v>44165</v>
      </c>
      <c r="V341" s="1" t="s">
        <v>37</v>
      </c>
      <c r="W341" s="1" t="s">
        <v>38</v>
      </c>
      <c r="X341" s="1" t="s">
        <v>39</v>
      </c>
      <c r="Y341" t="str">
        <f t="shared" si="22"/>
        <v>OnTime</v>
      </c>
      <c r="Z341" t="str">
        <f t="shared" si="23"/>
        <v>Utilized</v>
      </c>
    </row>
    <row r="342" spans="1:26" x14ac:dyDescent="0.2">
      <c r="A342" s="15">
        <v>121.75</v>
      </c>
      <c r="B342" s="7">
        <f t="shared" si="20"/>
        <v>121.75</v>
      </c>
      <c r="C342" s="1" t="s">
        <v>20</v>
      </c>
      <c r="D342" s="1" t="s">
        <v>21</v>
      </c>
      <c r="E342" s="5">
        <v>3.96</v>
      </c>
      <c r="F342" s="5">
        <f t="shared" si="21"/>
        <v>3.96</v>
      </c>
      <c r="G342" s="1" t="s">
        <v>23</v>
      </c>
      <c r="H342" s="8">
        <v>44175</v>
      </c>
      <c r="I342" s="1" t="s">
        <v>25</v>
      </c>
      <c r="J342" s="1" t="s">
        <v>26</v>
      </c>
      <c r="K342" s="8">
        <v>44165.572280092594</v>
      </c>
      <c r="L342" s="1" t="s">
        <v>28</v>
      </c>
      <c r="M342" s="8">
        <v>44165</v>
      </c>
      <c r="N342" s="8">
        <v>44179</v>
      </c>
      <c r="O342" s="1" t="s">
        <v>755</v>
      </c>
      <c r="P342" s="1" t="s">
        <v>46</v>
      </c>
      <c r="Q342" s="1" t="s">
        <v>33</v>
      </c>
      <c r="R342" s="1" t="s">
        <v>34</v>
      </c>
      <c r="S342" s="1" t="s">
        <v>35</v>
      </c>
      <c r="T342" s="1" t="s">
        <v>81</v>
      </c>
      <c r="U342" s="8">
        <v>44165</v>
      </c>
      <c r="V342" s="1" t="s">
        <v>37</v>
      </c>
      <c r="W342" s="1" t="s">
        <v>38</v>
      </c>
      <c r="X342" s="1" t="s">
        <v>39</v>
      </c>
      <c r="Y342" t="str">
        <f t="shared" si="22"/>
        <v>OnTime</v>
      </c>
      <c r="Z342" t="str">
        <f t="shared" si="23"/>
        <v>Utilized</v>
      </c>
    </row>
    <row r="343" spans="1:26" x14ac:dyDescent="0.2">
      <c r="A343" s="15">
        <v>214.5</v>
      </c>
      <c r="B343" s="7">
        <f t="shared" si="20"/>
        <v>214.5</v>
      </c>
      <c r="C343" s="1" t="s">
        <v>20</v>
      </c>
      <c r="D343" s="1" t="s">
        <v>21</v>
      </c>
      <c r="E343" s="5">
        <v>3.96</v>
      </c>
      <c r="F343" s="5">
        <f t="shared" si="21"/>
        <v>3.96</v>
      </c>
      <c r="G343" s="1" t="s">
        <v>23</v>
      </c>
      <c r="H343" s="8">
        <v>44175</v>
      </c>
      <c r="I343" s="1" t="s">
        <v>25</v>
      </c>
      <c r="J343" s="1" t="s">
        <v>26</v>
      </c>
      <c r="K343" s="8">
        <v>44165.572256944448</v>
      </c>
      <c r="L343" s="1" t="s">
        <v>28</v>
      </c>
      <c r="M343" s="8">
        <v>44165</v>
      </c>
      <c r="N343" s="8">
        <v>44179</v>
      </c>
      <c r="O343" s="1" t="s">
        <v>757</v>
      </c>
      <c r="P343" s="1" t="s">
        <v>46</v>
      </c>
      <c r="Q343" s="1" t="s">
        <v>33</v>
      </c>
      <c r="R343" s="1" t="s">
        <v>34</v>
      </c>
      <c r="S343" s="1" t="s">
        <v>35</v>
      </c>
      <c r="T343" s="1" t="s">
        <v>81</v>
      </c>
      <c r="U343" s="8">
        <v>44165</v>
      </c>
      <c r="V343" s="1" t="s">
        <v>37</v>
      </c>
      <c r="W343" s="1" t="s">
        <v>38</v>
      </c>
      <c r="X343" s="1" t="s">
        <v>39</v>
      </c>
      <c r="Y343" t="str">
        <f t="shared" si="22"/>
        <v>OnTime</v>
      </c>
      <c r="Z343" t="str">
        <f t="shared" si="23"/>
        <v>Utilized</v>
      </c>
    </row>
    <row r="344" spans="1:26" x14ac:dyDescent="0.2">
      <c r="A344" s="15">
        <v>243.5</v>
      </c>
      <c r="B344" s="7">
        <f t="shared" si="20"/>
        <v>243.5</v>
      </c>
      <c r="C344" s="1" t="s">
        <v>20</v>
      </c>
      <c r="D344" s="1" t="s">
        <v>21</v>
      </c>
      <c r="E344" s="5">
        <v>4.87</v>
      </c>
      <c r="F344" s="5">
        <f t="shared" si="21"/>
        <v>4.87</v>
      </c>
      <c r="G344" s="1" t="s">
        <v>23</v>
      </c>
      <c r="H344" s="8">
        <v>44175</v>
      </c>
      <c r="I344" s="1" t="s">
        <v>25</v>
      </c>
      <c r="J344" s="1" t="s">
        <v>26</v>
      </c>
      <c r="K344" s="8">
        <v>44165.572233796294</v>
      </c>
      <c r="L344" s="1" t="s">
        <v>28</v>
      </c>
      <c r="M344" s="8">
        <v>44165</v>
      </c>
      <c r="N344" s="8">
        <v>44179</v>
      </c>
      <c r="O344" s="1" t="s">
        <v>759</v>
      </c>
      <c r="P344" s="1" t="s">
        <v>46</v>
      </c>
      <c r="Q344" s="1" t="s">
        <v>33</v>
      </c>
      <c r="R344" s="1" t="s">
        <v>34</v>
      </c>
      <c r="S344" s="1" t="s">
        <v>35</v>
      </c>
      <c r="T344" s="1" t="s">
        <v>81</v>
      </c>
      <c r="U344" s="8">
        <v>44165</v>
      </c>
      <c r="V344" s="1" t="s">
        <v>37</v>
      </c>
      <c r="W344" s="1" t="s">
        <v>38</v>
      </c>
      <c r="X344" s="1" t="s">
        <v>39</v>
      </c>
      <c r="Y344" t="str">
        <f t="shared" si="22"/>
        <v>OnTime</v>
      </c>
      <c r="Z344" t="str">
        <f t="shared" si="23"/>
        <v>Utilized</v>
      </c>
    </row>
    <row r="345" spans="1:26" x14ac:dyDescent="0.2">
      <c r="A345" s="15">
        <v>198.18</v>
      </c>
      <c r="B345" s="7">
        <f t="shared" si="20"/>
        <v>198.18</v>
      </c>
      <c r="C345" s="1" t="s">
        <v>42</v>
      </c>
      <c r="D345" s="1" t="s">
        <v>21</v>
      </c>
      <c r="E345" s="5">
        <v>3.96</v>
      </c>
      <c r="F345" s="5">
        <f t="shared" si="21"/>
        <v>3.96</v>
      </c>
      <c r="G345" s="1" t="s">
        <v>23</v>
      </c>
      <c r="H345" s="8">
        <v>44175</v>
      </c>
      <c r="I345" s="1" t="s">
        <v>25</v>
      </c>
      <c r="J345" s="1" t="s">
        <v>26</v>
      </c>
      <c r="K345" s="8">
        <v>44165.53633101852</v>
      </c>
      <c r="L345" s="1" t="s">
        <v>28</v>
      </c>
      <c r="M345" s="8">
        <v>44165</v>
      </c>
      <c r="N345" s="8">
        <v>44179</v>
      </c>
      <c r="O345" s="1" t="s">
        <v>761</v>
      </c>
      <c r="P345" s="1" t="s">
        <v>32</v>
      </c>
      <c r="Q345" s="1" t="s">
        <v>33</v>
      </c>
      <c r="R345" s="1" t="s">
        <v>34</v>
      </c>
      <c r="S345" s="1" t="s">
        <v>35</v>
      </c>
      <c r="T345" s="1" t="s">
        <v>36</v>
      </c>
      <c r="U345" s="8">
        <v>44165</v>
      </c>
      <c r="V345" s="1" t="s">
        <v>37</v>
      </c>
      <c r="W345" s="1" t="s">
        <v>38</v>
      </c>
      <c r="X345" s="1" t="s">
        <v>39</v>
      </c>
      <c r="Y345" t="str">
        <f t="shared" si="22"/>
        <v>OnTime</v>
      </c>
      <c r="Z345" t="str">
        <f t="shared" si="23"/>
        <v>Utilized</v>
      </c>
    </row>
    <row r="346" spans="1:26" x14ac:dyDescent="0.2">
      <c r="A346" s="15">
        <v>200</v>
      </c>
      <c r="B346" s="7">
        <f t="shared" si="20"/>
        <v>200</v>
      </c>
      <c r="C346" s="1" t="s">
        <v>20</v>
      </c>
      <c r="D346" s="1" t="s">
        <v>21</v>
      </c>
      <c r="E346" s="5">
        <v>3.96</v>
      </c>
      <c r="F346" s="5">
        <f t="shared" si="21"/>
        <v>3.96</v>
      </c>
      <c r="G346" s="1" t="s">
        <v>23</v>
      </c>
      <c r="H346" s="8">
        <v>44175</v>
      </c>
      <c r="I346" s="1" t="s">
        <v>25</v>
      </c>
      <c r="J346" s="1" t="s">
        <v>26</v>
      </c>
      <c r="K346" s="8">
        <v>44165.536307870374</v>
      </c>
      <c r="L346" s="1" t="s">
        <v>28</v>
      </c>
      <c r="M346" s="8">
        <v>44165</v>
      </c>
      <c r="N346" s="8">
        <v>44179</v>
      </c>
      <c r="O346" s="1" t="s">
        <v>763</v>
      </c>
      <c r="P346" s="1" t="s">
        <v>32</v>
      </c>
      <c r="Q346" s="1" t="s">
        <v>33</v>
      </c>
      <c r="R346" s="1" t="s">
        <v>34</v>
      </c>
      <c r="S346" s="1" t="s">
        <v>35</v>
      </c>
      <c r="T346" s="1" t="s">
        <v>36</v>
      </c>
      <c r="U346" s="8">
        <v>44165</v>
      </c>
      <c r="V346" s="1" t="s">
        <v>37</v>
      </c>
      <c r="W346" s="1" t="s">
        <v>38</v>
      </c>
      <c r="X346" s="1" t="s">
        <v>39</v>
      </c>
      <c r="Y346" t="str">
        <f t="shared" si="22"/>
        <v>OnTime</v>
      </c>
      <c r="Z346" t="str">
        <f t="shared" si="23"/>
        <v>Utilized</v>
      </c>
    </row>
    <row r="347" spans="1:26" x14ac:dyDescent="0.2">
      <c r="A347" s="15">
        <v>198.18</v>
      </c>
      <c r="B347" s="7">
        <f t="shared" si="20"/>
        <v>198.18</v>
      </c>
      <c r="C347" s="1" t="s">
        <v>20</v>
      </c>
      <c r="D347" s="1" t="s">
        <v>21</v>
      </c>
      <c r="E347" s="5">
        <v>3.96</v>
      </c>
      <c r="F347" s="5">
        <f t="shared" si="21"/>
        <v>3.96</v>
      </c>
      <c r="G347" s="1" t="s">
        <v>23</v>
      </c>
      <c r="H347" s="8">
        <v>44175</v>
      </c>
      <c r="I347" s="1" t="s">
        <v>25</v>
      </c>
      <c r="J347" s="1" t="s">
        <v>26</v>
      </c>
      <c r="K347" s="8">
        <v>44165.536168981482</v>
      </c>
      <c r="L347" s="1" t="s">
        <v>28</v>
      </c>
      <c r="M347" s="8">
        <v>44165</v>
      </c>
      <c r="N347" s="8">
        <v>44179</v>
      </c>
      <c r="O347" s="1" t="s">
        <v>765</v>
      </c>
      <c r="P347" s="1" t="s">
        <v>32</v>
      </c>
      <c r="Q347" s="1" t="s">
        <v>33</v>
      </c>
      <c r="R347" s="1" t="s">
        <v>34</v>
      </c>
      <c r="S347" s="1" t="s">
        <v>35</v>
      </c>
      <c r="T347" s="1" t="s">
        <v>36</v>
      </c>
      <c r="U347" s="8">
        <v>44165</v>
      </c>
      <c r="V347" s="1" t="s">
        <v>37</v>
      </c>
      <c r="W347" s="1" t="s">
        <v>38</v>
      </c>
      <c r="X347" s="1" t="s">
        <v>39</v>
      </c>
      <c r="Y347" t="str">
        <f t="shared" si="22"/>
        <v>OnTime</v>
      </c>
      <c r="Z347" t="str">
        <f t="shared" si="23"/>
        <v>Utilized</v>
      </c>
    </row>
    <row r="348" spans="1:26" x14ac:dyDescent="0.2">
      <c r="A348" s="15">
        <v>198.18</v>
      </c>
      <c r="B348" s="7">
        <f t="shared" si="20"/>
        <v>198.18</v>
      </c>
      <c r="C348" s="1" t="s">
        <v>20</v>
      </c>
      <c r="E348" s="5">
        <v>0</v>
      </c>
      <c r="F348" s="5">
        <f t="shared" si="21"/>
        <v>0</v>
      </c>
      <c r="I348" s="1" t="s">
        <v>25</v>
      </c>
      <c r="J348" s="1" t="s">
        <v>26</v>
      </c>
      <c r="K348" s="8">
        <v>44165.536145833335</v>
      </c>
      <c r="L348" s="1" t="s">
        <v>28</v>
      </c>
      <c r="M348" s="8">
        <v>44165</v>
      </c>
      <c r="N348" s="8">
        <v>44179</v>
      </c>
      <c r="O348" s="1" t="s">
        <v>767</v>
      </c>
      <c r="P348" s="1" t="s">
        <v>32</v>
      </c>
      <c r="Q348" s="1" t="s">
        <v>123</v>
      </c>
      <c r="R348" s="1" t="s">
        <v>124</v>
      </c>
      <c r="S348" s="1" t="s">
        <v>35</v>
      </c>
      <c r="T348" s="1" t="s">
        <v>36</v>
      </c>
      <c r="U348" s="8">
        <v>44165</v>
      </c>
      <c r="V348" s="1" t="s">
        <v>125</v>
      </c>
      <c r="W348" s="1" t="s">
        <v>125</v>
      </c>
      <c r="X348" s="1" t="s">
        <v>39</v>
      </c>
      <c r="Y348" t="str">
        <f t="shared" si="22"/>
        <v>OnTime</v>
      </c>
      <c r="Z348" t="str">
        <f t="shared" si="23"/>
        <v>No Discounts</v>
      </c>
    </row>
    <row r="349" spans="1:26" x14ac:dyDescent="0.2">
      <c r="A349" s="15">
        <v>500</v>
      </c>
      <c r="B349" s="7">
        <f t="shared" si="20"/>
        <v>500</v>
      </c>
      <c r="C349" s="1" t="s">
        <v>20</v>
      </c>
      <c r="D349" s="1" t="s">
        <v>21</v>
      </c>
      <c r="E349" s="5">
        <v>3.96</v>
      </c>
      <c r="F349" s="5">
        <f t="shared" si="21"/>
        <v>3.96</v>
      </c>
      <c r="G349" s="1" t="s">
        <v>23</v>
      </c>
      <c r="H349" s="8">
        <v>44175</v>
      </c>
      <c r="I349" s="1" t="s">
        <v>25</v>
      </c>
      <c r="J349" s="1" t="s">
        <v>26</v>
      </c>
      <c r="K349" s="8">
        <v>44165.536122685182</v>
      </c>
      <c r="L349" s="1" t="s">
        <v>28</v>
      </c>
      <c r="M349" s="8">
        <v>44165</v>
      </c>
      <c r="N349" s="8">
        <v>44179</v>
      </c>
      <c r="O349" s="1" t="s">
        <v>769</v>
      </c>
      <c r="P349" s="1" t="s">
        <v>32</v>
      </c>
      <c r="Q349" s="1" t="s">
        <v>33</v>
      </c>
      <c r="R349" s="1" t="s">
        <v>34</v>
      </c>
      <c r="S349" s="1" t="s">
        <v>35</v>
      </c>
      <c r="T349" s="1" t="s">
        <v>36</v>
      </c>
      <c r="U349" s="8">
        <v>44165</v>
      </c>
      <c r="V349" s="1" t="s">
        <v>37</v>
      </c>
      <c r="W349" s="1" t="s">
        <v>38</v>
      </c>
      <c r="X349" s="1" t="s">
        <v>39</v>
      </c>
      <c r="Y349" t="str">
        <f t="shared" si="22"/>
        <v>OnTime</v>
      </c>
      <c r="Z349" t="str">
        <f t="shared" si="23"/>
        <v>Utilized</v>
      </c>
    </row>
    <row r="350" spans="1:26" x14ac:dyDescent="0.2">
      <c r="A350" s="15">
        <v>198.18</v>
      </c>
      <c r="B350" s="7">
        <f t="shared" si="20"/>
        <v>198.18</v>
      </c>
      <c r="C350" s="1" t="s">
        <v>20</v>
      </c>
      <c r="D350" s="1" t="s">
        <v>21</v>
      </c>
      <c r="E350" s="5">
        <v>3.96</v>
      </c>
      <c r="F350" s="5">
        <f t="shared" si="21"/>
        <v>3.96</v>
      </c>
      <c r="G350" s="1" t="s">
        <v>23</v>
      </c>
      <c r="H350" s="8">
        <v>44175</v>
      </c>
      <c r="I350" s="1" t="s">
        <v>25</v>
      </c>
      <c r="J350" s="1" t="s">
        <v>26</v>
      </c>
      <c r="K350" s="8">
        <v>44165.535949074074</v>
      </c>
      <c r="L350" s="1" t="s">
        <v>28</v>
      </c>
      <c r="M350" s="8">
        <v>44165</v>
      </c>
      <c r="N350" s="8">
        <v>44179</v>
      </c>
      <c r="O350" s="1" t="s">
        <v>771</v>
      </c>
      <c r="P350" s="1" t="s">
        <v>32</v>
      </c>
      <c r="Q350" s="1" t="s">
        <v>33</v>
      </c>
      <c r="R350" s="1" t="s">
        <v>34</v>
      </c>
      <c r="S350" s="1" t="s">
        <v>35</v>
      </c>
      <c r="T350" s="1" t="s">
        <v>36</v>
      </c>
      <c r="U350" s="8">
        <v>44165</v>
      </c>
      <c r="V350" s="1" t="s">
        <v>37</v>
      </c>
      <c r="W350" s="1" t="s">
        <v>38</v>
      </c>
      <c r="X350" s="1" t="s">
        <v>39</v>
      </c>
      <c r="Y350" t="str">
        <f t="shared" si="22"/>
        <v>OnTime</v>
      </c>
      <c r="Z350" t="str">
        <f t="shared" si="23"/>
        <v>Utilized</v>
      </c>
    </row>
    <row r="351" spans="1:26" x14ac:dyDescent="0.2">
      <c r="A351" s="15">
        <v>198.18</v>
      </c>
      <c r="B351" s="7">
        <f t="shared" si="20"/>
        <v>198.18</v>
      </c>
      <c r="C351" s="1" t="s">
        <v>20</v>
      </c>
      <c r="E351" s="5">
        <v>0</v>
      </c>
      <c r="F351" s="5">
        <f t="shared" si="21"/>
        <v>0</v>
      </c>
      <c r="I351" s="1" t="s">
        <v>140</v>
      </c>
      <c r="J351" s="1" t="s">
        <v>26</v>
      </c>
      <c r="K351" s="8">
        <v>44165.535833333335</v>
      </c>
      <c r="L351" s="1" t="s">
        <v>28</v>
      </c>
      <c r="M351" s="8">
        <v>44165</v>
      </c>
      <c r="N351" s="8">
        <v>44179</v>
      </c>
      <c r="O351" s="1" t="s">
        <v>773</v>
      </c>
      <c r="P351" s="1" t="s">
        <v>32</v>
      </c>
      <c r="Q351" s="1" t="s">
        <v>33</v>
      </c>
      <c r="R351" s="1" t="s">
        <v>124</v>
      </c>
      <c r="S351" s="1" t="s">
        <v>35</v>
      </c>
      <c r="T351" s="1" t="s">
        <v>36</v>
      </c>
      <c r="U351" s="8">
        <v>44165</v>
      </c>
      <c r="V351" s="1" t="s">
        <v>144</v>
      </c>
      <c r="W351" s="1" t="s">
        <v>145</v>
      </c>
      <c r="X351" s="1" t="s">
        <v>39</v>
      </c>
      <c r="Y351" t="str">
        <f t="shared" si="22"/>
        <v>OnTime</v>
      </c>
      <c r="Z351" t="str">
        <f t="shared" si="23"/>
        <v>No Discounts</v>
      </c>
    </row>
    <row r="352" spans="1:26" x14ac:dyDescent="0.2">
      <c r="A352" s="15">
        <v>198.18</v>
      </c>
      <c r="B352" s="7">
        <f t="shared" si="20"/>
        <v>198.18</v>
      </c>
      <c r="C352" s="1" t="s">
        <v>20</v>
      </c>
      <c r="E352" s="5">
        <v>0</v>
      </c>
      <c r="F352" s="5">
        <f t="shared" si="21"/>
        <v>0</v>
      </c>
      <c r="I352" s="1" t="s">
        <v>140</v>
      </c>
      <c r="J352" s="1" t="s">
        <v>26</v>
      </c>
      <c r="K352" s="8">
        <v>44165.535798611112</v>
      </c>
      <c r="L352" s="1" t="s">
        <v>28</v>
      </c>
      <c r="M352" s="8">
        <v>44165</v>
      </c>
      <c r="N352" s="8">
        <v>44179</v>
      </c>
      <c r="O352" s="1" t="s">
        <v>775</v>
      </c>
      <c r="P352" s="1" t="s">
        <v>32</v>
      </c>
      <c r="Q352" s="1" t="s">
        <v>33</v>
      </c>
      <c r="R352" s="1" t="s">
        <v>124</v>
      </c>
      <c r="S352" s="1" t="s">
        <v>35</v>
      </c>
      <c r="T352" s="1" t="s">
        <v>36</v>
      </c>
      <c r="U352" s="8">
        <v>44165</v>
      </c>
      <c r="V352" s="1" t="s">
        <v>144</v>
      </c>
      <c r="W352" s="1" t="s">
        <v>145</v>
      </c>
      <c r="X352" s="1" t="s">
        <v>39</v>
      </c>
      <c r="Y352" t="str">
        <f t="shared" si="22"/>
        <v>OnTime</v>
      </c>
      <c r="Z352" t="str">
        <f t="shared" si="23"/>
        <v>No Discounts</v>
      </c>
    </row>
    <row r="353" spans="1:26" x14ac:dyDescent="0.2">
      <c r="A353" s="15">
        <v>198.18</v>
      </c>
      <c r="B353" s="7">
        <v>235.92</v>
      </c>
      <c r="C353" s="1" t="s">
        <v>20</v>
      </c>
      <c r="D353" s="1" t="s">
        <v>133</v>
      </c>
      <c r="E353" s="5">
        <v>0</v>
      </c>
      <c r="F353" s="5">
        <f t="shared" si="21"/>
        <v>0</v>
      </c>
      <c r="I353" s="1" t="s">
        <v>134</v>
      </c>
      <c r="J353" s="1" t="s">
        <v>26</v>
      </c>
      <c r="K353" s="8">
        <v>44165.535775462966</v>
      </c>
      <c r="L353" s="1" t="s">
        <v>136</v>
      </c>
      <c r="M353" s="8">
        <v>44165</v>
      </c>
      <c r="N353" s="8">
        <v>44179</v>
      </c>
      <c r="O353" s="1" t="s">
        <v>777</v>
      </c>
      <c r="P353" s="1" t="s">
        <v>32</v>
      </c>
      <c r="Q353" s="1" t="s">
        <v>138</v>
      </c>
      <c r="R353" s="1" t="s">
        <v>124</v>
      </c>
      <c r="S353" s="1" t="s">
        <v>35</v>
      </c>
      <c r="T353" s="1" t="s">
        <v>36</v>
      </c>
      <c r="U353" s="8">
        <v>44165</v>
      </c>
      <c r="V353" s="1" t="s">
        <v>139</v>
      </c>
      <c r="W353" s="1" t="s">
        <v>139</v>
      </c>
      <c r="X353" s="1" t="s">
        <v>39</v>
      </c>
      <c r="Y353" t="str">
        <f t="shared" si="22"/>
        <v>OnTime</v>
      </c>
      <c r="Z353" t="str">
        <f t="shared" si="23"/>
        <v>No Discounts</v>
      </c>
    </row>
    <row r="354" spans="1:26" x14ac:dyDescent="0.2">
      <c r="A354" s="15">
        <v>198.18</v>
      </c>
      <c r="B354" s="7">
        <f t="shared" si="20"/>
        <v>198.18</v>
      </c>
      <c r="C354" s="1" t="s">
        <v>20</v>
      </c>
      <c r="E354" s="5">
        <v>0</v>
      </c>
      <c r="F354" s="5">
        <f t="shared" si="21"/>
        <v>0</v>
      </c>
      <c r="I354" s="1" t="s">
        <v>140</v>
      </c>
      <c r="J354" s="1" t="s">
        <v>26</v>
      </c>
      <c r="K354" s="8">
        <v>44165.535601851851</v>
      </c>
      <c r="L354" s="1" t="s">
        <v>28</v>
      </c>
      <c r="M354" s="8">
        <v>44165</v>
      </c>
      <c r="N354" s="8">
        <v>44179</v>
      </c>
      <c r="O354" s="1" t="s">
        <v>779</v>
      </c>
      <c r="P354" s="1" t="s">
        <v>32</v>
      </c>
      <c r="Q354" s="1" t="s">
        <v>33</v>
      </c>
      <c r="R354" s="1" t="s">
        <v>124</v>
      </c>
      <c r="S354" s="1" t="s">
        <v>35</v>
      </c>
      <c r="T354" s="1" t="s">
        <v>36</v>
      </c>
      <c r="U354" s="8">
        <v>44165</v>
      </c>
      <c r="V354" s="1" t="s">
        <v>144</v>
      </c>
      <c r="W354" s="1" t="s">
        <v>145</v>
      </c>
      <c r="X354" s="1" t="s">
        <v>39</v>
      </c>
      <c r="Y354" t="str">
        <f t="shared" si="22"/>
        <v>OnTime</v>
      </c>
      <c r="Z354" t="str">
        <f t="shared" si="23"/>
        <v>No Discounts</v>
      </c>
    </row>
    <row r="355" spans="1:26" x14ac:dyDescent="0.2">
      <c r="A355" s="15">
        <v>198.18</v>
      </c>
      <c r="B355" s="7">
        <f t="shared" si="20"/>
        <v>198.18</v>
      </c>
      <c r="C355" s="1" t="s">
        <v>20</v>
      </c>
      <c r="D355" s="1" t="s">
        <v>21</v>
      </c>
      <c r="E355" s="5">
        <v>3.96</v>
      </c>
      <c r="F355" s="5">
        <f t="shared" si="21"/>
        <v>3.96</v>
      </c>
      <c r="G355" s="1" t="s">
        <v>23</v>
      </c>
      <c r="H355" s="8">
        <v>44175</v>
      </c>
      <c r="I355" s="1" t="s">
        <v>25</v>
      </c>
      <c r="J355" s="1" t="s">
        <v>26</v>
      </c>
      <c r="K355" s="8">
        <v>44165.535474537035</v>
      </c>
      <c r="L355" s="1" t="s">
        <v>28</v>
      </c>
      <c r="M355" s="8">
        <v>44165</v>
      </c>
      <c r="N355" s="8">
        <v>44179</v>
      </c>
      <c r="O355" s="1" t="s">
        <v>781</v>
      </c>
      <c r="P355" s="1" t="s">
        <v>32</v>
      </c>
      <c r="Q355" s="1" t="s">
        <v>33</v>
      </c>
      <c r="R355" s="1" t="s">
        <v>34</v>
      </c>
      <c r="S355" s="1" t="s">
        <v>35</v>
      </c>
      <c r="T355" s="1" t="s">
        <v>36</v>
      </c>
      <c r="U355" s="8">
        <v>44165</v>
      </c>
      <c r="V355" s="1" t="s">
        <v>37</v>
      </c>
      <c r="W355" s="1" t="s">
        <v>38</v>
      </c>
      <c r="X355" s="1" t="s">
        <v>39</v>
      </c>
      <c r="Y355" t="str">
        <f t="shared" si="22"/>
        <v>OnTime</v>
      </c>
      <c r="Z355" t="str">
        <f t="shared" si="23"/>
        <v>Utilized</v>
      </c>
    </row>
    <row r="356" spans="1:26" x14ac:dyDescent="0.2">
      <c r="A356" s="15">
        <v>198.18</v>
      </c>
      <c r="B356" s="7">
        <f t="shared" si="20"/>
        <v>198.18</v>
      </c>
      <c r="C356" s="1" t="s">
        <v>20</v>
      </c>
      <c r="E356" s="5">
        <v>0</v>
      </c>
      <c r="F356" s="5">
        <f t="shared" si="21"/>
        <v>0</v>
      </c>
      <c r="I356" s="1" t="s">
        <v>140</v>
      </c>
      <c r="J356" s="1" t="s">
        <v>26</v>
      </c>
      <c r="K356" s="8">
        <v>44165.535451388889</v>
      </c>
      <c r="L356" s="1" t="s">
        <v>28</v>
      </c>
      <c r="M356" s="8">
        <v>44165</v>
      </c>
      <c r="N356" s="8">
        <v>44179</v>
      </c>
      <c r="O356" s="1" t="s">
        <v>783</v>
      </c>
      <c r="P356" s="1" t="s">
        <v>32</v>
      </c>
      <c r="Q356" s="1" t="s">
        <v>33</v>
      </c>
      <c r="R356" s="1" t="s">
        <v>124</v>
      </c>
      <c r="S356" s="1" t="s">
        <v>35</v>
      </c>
      <c r="T356" s="1" t="s">
        <v>36</v>
      </c>
      <c r="U356" s="8">
        <v>44165</v>
      </c>
      <c r="V356" s="1" t="s">
        <v>144</v>
      </c>
      <c r="W356" s="1" t="s">
        <v>145</v>
      </c>
      <c r="X356" s="1" t="s">
        <v>39</v>
      </c>
      <c r="Y356" t="str">
        <f t="shared" si="22"/>
        <v>OnTime</v>
      </c>
      <c r="Z356" t="str">
        <f t="shared" si="23"/>
        <v>No Discounts</v>
      </c>
    </row>
    <row r="357" spans="1:26" x14ac:dyDescent="0.2">
      <c r="A357" s="15">
        <v>198.18</v>
      </c>
      <c r="B357" s="7">
        <f t="shared" si="20"/>
        <v>198.18</v>
      </c>
      <c r="C357" s="1" t="s">
        <v>20</v>
      </c>
      <c r="D357" s="1" t="s">
        <v>21</v>
      </c>
      <c r="E357" s="5">
        <v>3.96</v>
      </c>
      <c r="F357" s="5">
        <f t="shared" si="21"/>
        <v>3.96</v>
      </c>
      <c r="G357" s="1" t="s">
        <v>23</v>
      </c>
      <c r="H357" s="8">
        <v>44175</v>
      </c>
      <c r="I357" s="1" t="s">
        <v>25</v>
      </c>
      <c r="J357" s="1" t="s">
        <v>26</v>
      </c>
      <c r="K357" s="8">
        <v>44165.535428240742</v>
      </c>
      <c r="L357" s="1" t="s">
        <v>28</v>
      </c>
      <c r="M357" s="8">
        <v>44165</v>
      </c>
      <c r="N357" s="8">
        <v>44179</v>
      </c>
      <c r="O357" s="1" t="s">
        <v>785</v>
      </c>
      <c r="P357" s="1" t="s">
        <v>32</v>
      </c>
      <c r="Q357" s="1" t="s">
        <v>33</v>
      </c>
      <c r="R357" s="1" t="s">
        <v>34</v>
      </c>
      <c r="S357" s="1" t="s">
        <v>35</v>
      </c>
      <c r="T357" s="1" t="s">
        <v>36</v>
      </c>
      <c r="U357" s="8">
        <v>44165</v>
      </c>
      <c r="V357" s="1" t="s">
        <v>37</v>
      </c>
      <c r="W357" s="1" t="s">
        <v>38</v>
      </c>
      <c r="X357" s="1" t="s">
        <v>39</v>
      </c>
      <c r="Y357" t="str">
        <f t="shared" si="22"/>
        <v>OnTime</v>
      </c>
      <c r="Z357" t="str">
        <f t="shared" si="23"/>
        <v>Utilized</v>
      </c>
    </row>
    <row r="358" spans="1:26" x14ac:dyDescent="0.2">
      <c r="A358" s="15">
        <v>198.18</v>
      </c>
      <c r="B358" s="7">
        <f t="shared" si="20"/>
        <v>198.18</v>
      </c>
      <c r="C358" s="1" t="s">
        <v>20</v>
      </c>
      <c r="D358" s="1" t="s">
        <v>21</v>
      </c>
      <c r="E358" s="5">
        <v>3.96</v>
      </c>
      <c r="F358" s="5">
        <f t="shared" si="21"/>
        <v>3.96</v>
      </c>
      <c r="G358" s="1" t="s">
        <v>23</v>
      </c>
      <c r="H358" s="8">
        <v>44175</v>
      </c>
      <c r="I358" s="1" t="s">
        <v>25</v>
      </c>
      <c r="J358" s="1" t="s">
        <v>26</v>
      </c>
      <c r="K358" s="8">
        <v>44165.535127314812</v>
      </c>
      <c r="L358" s="1" t="s">
        <v>28</v>
      </c>
      <c r="M358" s="8">
        <v>44165</v>
      </c>
      <c r="N358" s="8">
        <v>44179</v>
      </c>
      <c r="O358" s="1" t="s">
        <v>787</v>
      </c>
      <c r="P358" s="1" t="s">
        <v>32</v>
      </c>
      <c r="Q358" s="1" t="s">
        <v>33</v>
      </c>
      <c r="R358" s="1" t="s">
        <v>34</v>
      </c>
      <c r="S358" s="1" t="s">
        <v>35</v>
      </c>
      <c r="T358" s="1" t="s">
        <v>193</v>
      </c>
      <c r="U358" s="8">
        <v>44165</v>
      </c>
      <c r="V358" s="1" t="s">
        <v>37</v>
      </c>
      <c r="W358" s="1" t="s">
        <v>38</v>
      </c>
      <c r="X358" s="1" t="s">
        <v>39</v>
      </c>
      <c r="Y358" t="str">
        <f t="shared" si="22"/>
        <v>OnTime</v>
      </c>
      <c r="Z358" t="str">
        <f t="shared" si="23"/>
        <v>Utilized</v>
      </c>
    </row>
    <row r="359" spans="1:26" x14ac:dyDescent="0.2">
      <c r="A359" s="15">
        <v>198.18</v>
      </c>
      <c r="B359" s="7">
        <f t="shared" si="20"/>
        <v>198.18</v>
      </c>
      <c r="C359" s="1" t="s">
        <v>20</v>
      </c>
      <c r="D359" s="1" t="s">
        <v>21</v>
      </c>
      <c r="E359" s="5">
        <v>3.96</v>
      </c>
      <c r="F359" s="5">
        <f t="shared" si="21"/>
        <v>3.96</v>
      </c>
      <c r="G359" s="1" t="s">
        <v>23</v>
      </c>
      <c r="H359" s="8">
        <v>44175</v>
      </c>
      <c r="I359" s="1" t="s">
        <v>25</v>
      </c>
      <c r="J359" s="1" t="s">
        <v>26</v>
      </c>
      <c r="K359" s="8">
        <v>44165.535104166665</v>
      </c>
      <c r="L359" s="1" t="s">
        <v>28</v>
      </c>
      <c r="M359" s="8">
        <v>44165</v>
      </c>
      <c r="N359" s="8">
        <v>44179</v>
      </c>
      <c r="O359" s="1" t="s">
        <v>789</v>
      </c>
      <c r="P359" s="1" t="s">
        <v>32</v>
      </c>
      <c r="Q359" s="1" t="s">
        <v>33</v>
      </c>
      <c r="R359" s="1" t="s">
        <v>34</v>
      </c>
      <c r="S359" s="1" t="s">
        <v>35</v>
      </c>
      <c r="T359" s="1" t="s">
        <v>193</v>
      </c>
      <c r="U359" s="8">
        <v>44165</v>
      </c>
      <c r="V359" s="1" t="s">
        <v>37</v>
      </c>
      <c r="W359" s="1" t="s">
        <v>38</v>
      </c>
      <c r="X359" s="1" t="s">
        <v>39</v>
      </c>
      <c r="Y359" t="str">
        <f t="shared" si="22"/>
        <v>OnTime</v>
      </c>
      <c r="Z359" t="str">
        <f t="shared" si="23"/>
        <v>Utilized</v>
      </c>
    </row>
    <row r="360" spans="1:26" x14ac:dyDescent="0.2">
      <c r="A360" s="15">
        <v>198.18</v>
      </c>
      <c r="B360" s="7">
        <f t="shared" si="20"/>
        <v>198.18</v>
      </c>
      <c r="C360" s="1" t="s">
        <v>20</v>
      </c>
      <c r="D360" s="1" t="s">
        <v>21</v>
      </c>
      <c r="E360" s="5">
        <v>3.96</v>
      </c>
      <c r="F360" s="5">
        <f t="shared" si="21"/>
        <v>3.96</v>
      </c>
      <c r="G360" s="1" t="s">
        <v>23</v>
      </c>
      <c r="H360" s="8">
        <v>44175</v>
      </c>
      <c r="I360" s="1" t="s">
        <v>25</v>
      </c>
      <c r="J360" s="1" t="s">
        <v>26</v>
      </c>
      <c r="K360" s="8">
        <v>44165.535069444442</v>
      </c>
      <c r="L360" s="1" t="s">
        <v>28</v>
      </c>
      <c r="M360" s="8">
        <v>44165</v>
      </c>
      <c r="N360" s="8">
        <v>44179</v>
      </c>
      <c r="O360" s="1" t="s">
        <v>791</v>
      </c>
      <c r="P360" s="1" t="s">
        <v>32</v>
      </c>
      <c r="Q360" s="1" t="s">
        <v>33</v>
      </c>
      <c r="R360" s="1" t="s">
        <v>34</v>
      </c>
      <c r="S360" s="1" t="s">
        <v>35</v>
      </c>
      <c r="T360" s="1" t="s">
        <v>193</v>
      </c>
      <c r="U360" s="8">
        <v>44165</v>
      </c>
      <c r="V360" s="1" t="s">
        <v>37</v>
      </c>
      <c r="W360" s="1" t="s">
        <v>38</v>
      </c>
      <c r="X360" s="1" t="s">
        <v>39</v>
      </c>
      <c r="Y360" t="str">
        <f t="shared" si="22"/>
        <v>OnTime</v>
      </c>
      <c r="Z360" t="str">
        <f t="shared" si="23"/>
        <v>Utilized</v>
      </c>
    </row>
    <row r="361" spans="1:26" x14ac:dyDescent="0.2">
      <c r="A361" s="15">
        <v>198.18</v>
      </c>
      <c r="B361" s="7">
        <f t="shared" si="20"/>
        <v>198.18</v>
      </c>
      <c r="C361" s="1" t="s">
        <v>20</v>
      </c>
      <c r="D361" s="1" t="s">
        <v>21</v>
      </c>
      <c r="E361" s="5">
        <v>3.96</v>
      </c>
      <c r="F361" s="5">
        <f t="shared" si="21"/>
        <v>3.96</v>
      </c>
      <c r="G361" s="1" t="s">
        <v>23</v>
      </c>
      <c r="H361" s="8">
        <v>44175</v>
      </c>
      <c r="I361" s="1" t="s">
        <v>25</v>
      </c>
      <c r="J361" s="1" t="s">
        <v>26</v>
      </c>
      <c r="K361" s="8">
        <v>44165.535046296296</v>
      </c>
      <c r="L361" s="1" t="s">
        <v>28</v>
      </c>
      <c r="M361" s="8">
        <v>44165</v>
      </c>
      <c r="N361" s="8">
        <v>44179</v>
      </c>
      <c r="O361" s="1" t="s">
        <v>793</v>
      </c>
      <c r="P361" s="1" t="s">
        <v>32</v>
      </c>
      <c r="Q361" s="1" t="s">
        <v>33</v>
      </c>
      <c r="R361" s="1" t="s">
        <v>34</v>
      </c>
      <c r="S361" s="1" t="s">
        <v>35</v>
      </c>
      <c r="T361" s="1" t="s">
        <v>81</v>
      </c>
      <c r="U361" s="8">
        <v>44165</v>
      </c>
      <c r="V361" s="1" t="s">
        <v>37</v>
      </c>
      <c r="W361" s="1" t="s">
        <v>38</v>
      </c>
      <c r="X361" s="1" t="s">
        <v>39</v>
      </c>
      <c r="Y361" t="str">
        <f t="shared" si="22"/>
        <v>OnTime</v>
      </c>
      <c r="Z361" t="str">
        <f t="shared" si="23"/>
        <v>Utilized</v>
      </c>
    </row>
    <row r="362" spans="1:26" x14ac:dyDescent="0.2">
      <c r="A362" s="15">
        <v>198.18</v>
      </c>
      <c r="B362" s="7">
        <f t="shared" si="20"/>
        <v>198.18</v>
      </c>
      <c r="C362" s="1" t="s">
        <v>20</v>
      </c>
      <c r="D362" s="1" t="s">
        <v>21</v>
      </c>
      <c r="E362" s="5">
        <v>0</v>
      </c>
      <c r="F362" s="5">
        <f t="shared" si="21"/>
        <v>0</v>
      </c>
      <c r="I362" s="1" t="s">
        <v>25</v>
      </c>
      <c r="J362" s="1" t="s">
        <v>26</v>
      </c>
      <c r="K362" s="8">
        <v>44165.53502314815</v>
      </c>
      <c r="L362" s="1" t="s">
        <v>28</v>
      </c>
      <c r="M362" s="8">
        <v>44165</v>
      </c>
      <c r="N362" s="8">
        <v>44179</v>
      </c>
      <c r="O362" s="1" t="s">
        <v>795</v>
      </c>
      <c r="P362" s="1" t="s">
        <v>32</v>
      </c>
      <c r="Q362" s="1" t="s">
        <v>156</v>
      </c>
      <c r="R362" s="1" t="s">
        <v>124</v>
      </c>
      <c r="S362" s="1" t="s">
        <v>35</v>
      </c>
      <c r="T362" s="1" t="s">
        <v>193</v>
      </c>
      <c r="U362" s="8">
        <v>44165</v>
      </c>
      <c r="V362" s="1" t="s">
        <v>157</v>
      </c>
      <c r="W362" s="1" t="s">
        <v>158</v>
      </c>
      <c r="X362" s="1" t="s">
        <v>39</v>
      </c>
      <c r="Y362" t="str">
        <f t="shared" si="22"/>
        <v>OnTime</v>
      </c>
      <c r="Z362" t="str">
        <f t="shared" si="23"/>
        <v>No Discounts</v>
      </c>
    </row>
    <row r="363" spans="1:26" x14ac:dyDescent="0.2">
      <c r="A363" s="15">
        <v>198.18</v>
      </c>
      <c r="B363" s="7">
        <f t="shared" si="20"/>
        <v>198.18</v>
      </c>
      <c r="C363" s="1" t="s">
        <v>20</v>
      </c>
      <c r="D363" s="1" t="s">
        <v>21</v>
      </c>
      <c r="E363" s="5">
        <v>3.96</v>
      </c>
      <c r="F363" s="5">
        <f t="shared" si="21"/>
        <v>3.96</v>
      </c>
      <c r="G363" s="1" t="s">
        <v>23</v>
      </c>
      <c r="H363" s="8">
        <v>44175</v>
      </c>
      <c r="I363" s="1" t="s">
        <v>25</v>
      </c>
      <c r="J363" s="1" t="s">
        <v>26</v>
      </c>
      <c r="K363" s="8">
        <v>44165.534988425927</v>
      </c>
      <c r="L363" s="1" t="s">
        <v>28</v>
      </c>
      <c r="M363" s="8">
        <v>44165</v>
      </c>
      <c r="N363" s="8">
        <v>44179</v>
      </c>
      <c r="O363" s="1" t="s">
        <v>797</v>
      </c>
      <c r="P363" s="1" t="s">
        <v>32</v>
      </c>
      <c r="Q363" s="1" t="s">
        <v>33</v>
      </c>
      <c r="R363" s="1" t="s">
        <v>34</v>
      </c>
      <c r="S363" s="1" t="s">
        <v>35</v>
      </c>
      <c r="T363" s="1" t="s">
        <v>193</v>
      </c>
      <c r="U363" s="8">
        <v>44165</v>
      </c>
      <c r="V363" s="1" t="s">
        <v>37</v>
      </c>
      <c r="W363" s="1" t="s">
        <v>38</v>
      </c>
      <c r="X363" s="1" t="s">
        <v>39</v>
      </c>
      <c r="Y363" t="str">
        <f t="shared" si="22"/>
        <v>OnTime</v>
      </c>
      <c r="Z363" t="str">
        <f t="shared" si="23"/>
        <v>Utilized</v>
      </c>
    </row>
    <row r="364" spans="1:26" x14ac:dyDescent="0.2">
      <c r="A364" s="15">
        <v>198.18</v>
      </c>
      <c r="B364" s="7">
        <f t="shared" si="20"/>
        <v>198.18</v>
      </c>
      <c r="C364" s="1" t="s">
        <v>20</v>
      </c>
      <c r="E364" s="5">
        <v>0</v>
      </c>
      <c r="F364" s="5">
        <f t="shared" si="21"/>
        <v>0</v>
      </c>
      <c r="I364" s="1" t="s">
        <v>140</v>
      </c>
      <c r="J364" s="1" t="s">
        <v>26</v>
      </c>
      <c r="K364" s="8">
        <v>44165.53496527778</v>
      </c>
      <c r="L364" s="1" t="s">
        <v>28</v>
      </c>
      <c r="M364" s="8">
        <v>44165</v>
      </c>
      <c r="N364" s="8">
        <v>44179</v>
      </c>
      <c r="O364" s="1" t="s">
        <v>799</v>
      </c>
      <c r="P364" s="1" t="s">
        <v>32</v>
      </c>
      <c r="Q364" s="1" t="s">
        <v>33</v>
      </c>
      <c r="R364" s="1" t="s">
        <v>168</v>
      </c>
      <c r="S364" s="1" t="s">
        <v>35</v>
      </c>
      <c r="T364" s="1" t="s">
        <v>193</v>
      </c>
      <c r="U364" s="8">
        <v>44165</v>
      </c>
      <c r="V364" s="1" t="s">
        <v>169</v>
      </c>
      <c r="W364" s="1" t="s">
        <v>170</v>
      </c>
      <c r="X364" s="1" t="s">
        <v>39</v>
      </c>
      <c r="Y364" t="str">
        <f t="shared" si="22"/>
        <v>OnTime</v>
      </c>
      <c r="Z364" t="str">
        <f t="shared" si="23"/>
        <v>No Discounts</v>
      </c>
    </row>
    <row r="365" spans="1:26" x14ac:dyDescent="0.2">
      <c r="A365" s="15">
        <v>198.18</v>
      </c>
      <c r="B365" s="7">
        <f t="shared" si="20"/>
        <v>198.18</v>
      </c>
      <c r="C365" s="1" t="s">
        <v>20</v>
      </c>
      <c r="D365" s="1" t="s">
        <v>21</v>
      </c>
      <c r="E365" s="5">
        <v>3.96</v>
      </c>
      <c r="F365" s="5">
        <f t="shared" si="21"/>
        <v>3.96</v>
      </c>
      <c r="G365" s="1" t="s">
        <v>23</v>
      </c>
      <c r="H365" s="8">
        <v>44175</v>
      </c>
      <c r="I365" s="1" t="s">
        <v>25</v>
      </c>
      <c r="J365" s="1" t="s">
        <v>26</v>
      </c>
      <c r="K365" s="8">
        <v>44165.534930555557</v>
      </c>
      <c r="L365" s="1" t="s">
        <v>28</v>
      </c>
      <c r="M365" s="8">
        <v>44165</v>
      </c>
      <c r="N365" s="8">
        <v>44179</v>
      </c>
      <c r="O365" s="1" t="s">
        <v>801</v>
      </c>
      <c r="P365" s="1" t="s">
        <v>32</v>
      </c>
      <c r="Q365" s="1" t="s">
        <v>33</v>
      </c>
      <c r="R365" s="1" t="s">
        <v>34</v>
      </c>
      <c r="S365" s="1" t="s">
        <v>35</v>
      </c>
      <c r="T365" s="1" t="s">
        <v>193</v>
      </c>
      <c r="U365" s="8">
        <v>44165</v>
      </c>
      <c r="V365" s="1" t="s">
        <v>37</v>
      </c>
      <c r="W365" s="1" t="s">
        <v>38</v>
      </c>
      <c r="X365" s="1" t="s">
        <v>39</v>
      </c>
      <c r="Y365" t="str">
        <f t="shared" si="22"/>
        <v>OnTime</v>
      </c>
      <c r="Z365" t="str">
        <f t="shared" si="23"/>
        <v>Utilized</v>
      </c>
    </row>
    <row r="366" spans="1:26" x14ac:dyDescent="0.2">
      <c r="A366" s="15">
        <v>198.18</v>
      </c>
      <c r="B366" s="7">
        <f t="shared" si="20"/>
        <v>198.18</v>
      </c>
      <c r="C366" s="1" t="s">
        <v>20</v>
      </c>
      <c r="D366" s="1" t="s">
        <v>21</v>
      </c>
      <c r="E366" s="5">
        <v>3.96</v>
      </c>
      <c r="F366" s="5">
        <f t="shared" si="21"/>
        <v>3.96</v>
      </c>
      <c r="G366" s="1" t="s">
        <v>23</v>
      </c>
      <c r="H366" s="8">
        <v>44175</v>
      </c>
      <c r="I366" s="1" t="s">
        <v>25</v>
      </c>
      <c r="J366" s="1" t="s">
        <v>26</v>
      </c>
      <c r="K366" s="8">
        <v>44165.534212962964</v>
      </c>
      <c r="L366" s="1" t="s">
        <v>28</v>
      </c>
      <c r="M366" s="8">
        <v>44165</v>
      </c>
      <c r="N366" s="8">
        <v>44179</v>
      </c>
      <c r="O366" s="1" t="s">
        <v>803</v>
      </c>
      <c r="P366" s="1" t="s">
        <v>32</v>
      </c>
      <c r="Q366" s="1" t="s">
        <v>33</v>
      </c>
      <c r="R366" s="1" t="s">
        <v>34</v>
      </c>
      <c r="S366" s="1" t="s">
        <v>35</v>
      </c>
      <c r="T366" s="1" t="s">
        <v>36</v>
      </c>
      <c r="U366" s="8">
        <v>44165</v>
      </c>
      <c r="V366" s="1" t="s">
        <v>37</v>
      </c>
      <c r="W366" s="1" t="s">
        <v>38</v>
      </c>
      <c r="X366" s="1" t="s">
        <v>39</v>
      </c>
      <c r="Y366" t="str">
        <f t="shared" si="22"/>
        <v>OnTime</v>
      </c>
      <c r="Z366" t="str">
        <f t="shared" si="23"/>
        <v>Utilized</v>
      </c>
    </row>
    <row r="367" spans="1:26" x14ac:dyDescent="0.2">
      <c r="A367" s="15">
        <v>198.18</v>
      </c>
      <c r="B367" s="7">
        <f t="shared" si="20"/>
        <v>198.18</v>
      </c>
      <c r="C367" s="1" t="s">
        <v>20</v>
      </c>
      <c r="D367" s="1" t="s">
        <v>180</v>
      </c>
      <c r="E367" s="5">
        <v>0</v>
      </c>
      <c r="F367" s="5">
        <f t="shared" si="21"/>
        <v>0</v>
      </c>
      <c r="I367" s="1" t="s">
        <v>25</v>
      </c>
      <c r="J367" s="1" t="s">
        <v>26</v>
      </c>
      <c r="K367" s="8">
        <v>44165.534178240741</v>
      </c>
      <c r="L367" s="1" t="s">
        <v>28</v>
      </c>
      <c r="M367" s="8">
        <v>44165</v>
      </c>
      <c r="N367" s="8">
        <v>44179</v>
      </c>
      <c r="O367" s="1" t="s">
        <v>805</v>
      </c>
      <c r="P367" s="1" t="s">
        <v>32</v>
      </c>
      <c r="Q367" s="1" t="s">
        <v>33</v>
      </c>
      <c r="R367" s="1" t="s">
        <v>124</v>
      </c>
      <c r="S367" s="1" t="s">
        <v>35</v>
      </c>
      <c r="T367" s="1" t="s">
        <v>36</v>
      </c>
      <c r="U367" s="8">
        <v>44165</v>
      </c>
      <c r="V367" s="1" t="s">
        <v>183</v>
      </c>
      <c r="W367" s="1" t="s">
        <v>183</v>
      </c>
      <c r="X367" s="1" t="s">
        <v>39</v>
      </c>
      <c r="Y367" t="str">
        <f t="shared" si="22"/>
        <v>OnTime</v>
      </c>
      <c r="Z367" t="str">
        <f t="shared" si="23"/>
        <v>No Discounts</v>
      </c>
    </row>
    <row r="368" spans="1:26" x14ac:dyDescent="0.2">
      <c r="A368" s="15">
        <v>198.18</v>
      </c>
      <c r="B368" s="7">
        <f t="shared" si="20"/>
        <v>198.18</v>
      </c>
      <c r="C368" s="1" t="s">
        <v>20</v>
      </c>
      <c r="D368" s="1" t="s">
        <v>21</v>
      </c>
      <c r="E368" s="5">
        <v>3.96</v>
      </c>
      <c r="F368" s="5">
        <f t="shared" si="21"/>
        <v>3.96</v>
      </c>
      <c r="G368" s="1" t="s">
        <v>23</v>
      </c>
      <c r="H368" s="8">
        <v>44175</v>
      </c>
      <c r="I368" s="1" t="s">
        <v>25</v>
      </c>
      <c r="J368" s="1" t="s">
        <v>26</v>
      </c>
      <c r="K368" s="8">
        <v>44165.534131944441</v>
      </c>
      <c r="L368" s="1" t="s">
        <v>28</v>
      </c>
      <c r="M368" s="8">
        <v>44165</v>
      </c>
      <c r="N368" s="8">
        <v>44179</v>
      </c>
      <c r="O368" s="1" t="s">
        <v>807</v>
      </c>
      <c r="P368" s="1" t="s">
        <v>32</v>
      </c>
      <c r="Q368" s="1" t="s">
        <v>33</v>
      </c>
      <c r="R368" s="1" t="s">
        <v>34</v>
      </c>
      <c r="S368" s="1" t="s">
        <v>35</v>
      </c>
      <c r="T368" s="1" t="s">
        <v>49</v>
      </c>
      <c r="U368" s="8">
        <v>44165</v>
      </c>
      <c r="V368" s="1" t="s">
        <v>37</v>
      </c>
      <c r="W368" s="1" t="s">
        <v>38</v>
      </c>
      <c r="X368" s="1" t="s">
        <v>39</v>
      </c>
      <c r="Y368" t="str">
        <f t="shared" si="22"/>
        <v>OnTime</v>
      </c>
      <c r="Z368" t="str">
        <f t="shared" si="23"/>
        <v>Utilized</v>
      </c>
    </row>
    <row r="369" spans="1:26" x14ac:dyDescent="0.2">
      <c r="A369" s="15">
        <v>198.18</v>
      </c>
      <c r="B369" s="7">
        <f t="shared" si="20"/>
        <v>198.18</v>
      </c>
      <c r="C369" s="1" t="s">
        <v>20</v>
      </c>
      <c r="D369" s="1" t="s">
        <v>21</v>
      </c>
      <c r="E369" s="5">
        <v>3.96</v>
      </c>
      <c r="F369" s="5">
        <f t="shared" si="21"/>
        <v>3.96</v>
      </c>
      <c r="G369" s="1" t="s">
        <v>23</v>
      </c>
      <c r="H369" s="8">
        <v>44175</v>
      </c>
      <c r="I369" s="1" t="s">
        <v>25</v>
      </c>
      <c r="J369" s="1" t="s">
        <v>26</v>
      </c>
      <c r="K369" s="8">
        <v>44165.534016203703</v>
      </c>
      <c r="L369" s="1" t="s">
        <v>28</v>
      </c>
      <c r="M369" s="8">
        <v>44165</v>
      </c>
      <c r="N369" s="8">
        <v>44179</v>
      </c>
      <c r="O369" s="1" t="s">
        <v>809</v>
      </c>
      <c r="P369" s="1" t="s">
        <v>32</v>
      </c>
      <c r="Q369" s="1" t="s">
        <v>33</v>
      </c>
      <c r="R369" s="1" t="s">
        <v>34</v>
      </c>
      <c r="S369" s="1" t="s">
        <v>35</v>
      </c>
      <c r="T369" s="1" t="s">
        <v>193</v>
      </c>
      <c r="U369" s="8">
        <v>44165</v>
      </c>
      <c r="V369" s="1" t="s">
        <v>37</v>
      </c>
      <c r="W369" s="1" t="s">
        <v>38</v>
      </c>
      <c r="X369" s="1" t="s">
        <v>39</v>
      </c>
      <c r="Y369" t="str">
        <f t="shared" si="22"/>
        <v>OnTime</v>
      </c>
      <c r="Z369" t="str">
        <f t="shared" si="23"/>
        <v>Utilized</v>
      </c>
    </row>
    <row r="370" spans="1:26" x14ac:dyDescent="0.2">
      <c r="A370" s="15">
        <v>198.18</v>
      </c>
      <c r="B370" s="7">
        <f t="shared" si="20"/>
        <v>198.18</v>
      </c>
      <c r="C370" s="1" t="s">
        <v>20</v>
      </c>
      <c r="D370" s="1" t="s">
        <v>21</v>
      </c>
      <c r="E370" s="5">
        <v>3.96</v>
      </c>
      <c r="F370" s="5">
        <f t="shared" si="21"/>
        <v>3.96</v>
      </c>
      <c r="G370" s="1" t="s">
        <v>23</v>
      </c>
      <c r="H370" s="8">
        <v>44175</v>
      </c>
      <c r="I370" s="1" t="s">
        <v>25</v>
      </c>
      <c r="J370" s="1" t="s">
        <v>26</v>
      </c>
      <c r="K370" s="8">
        <v>44165.53396990741</v>
      </c>
      <c r="L370" s="1" t="s">
        <v>28</v>
      </c>
      <c r="M370" s="8">
        <v>44165</v>
      </c>
      <c r="N370" s="8">
        <v>44179</v>
      </c>
      <c r="O370" s="1" t="s">
        <v>811</v>
      </c>
      <c r="P370" s="1" t="s">
        <v>32</v>
      </c>
      <c r="Q370" s="1" t="s">
        <v>33</v>
      </c>
      <c r="R370" s="1" t="s">
        <v>34</v>
      </c>
      <c r="S370" s="1" t="s">
        <v>35</v>
      </c>
      <c r="T370" s="1" t="s">
        <v>193</v>
      </c>
      <c r="U370" s="8">
        <v>44165</v>
      </c>
      <c r="V370" s="1" t="s">
        <v>37</v>
      </c>
      <c r="W370" s="1" t="s">
        <v>38</v>
      </c>
      <c r="X370" s="1" t="s">
        <v>39</v>
      </c>
      <c r="Y370" t="str">
        <f t="shared" si="22"/>
        <v>OnTime</v>
      </c>
      <c r="Z370" t="str">
        <f t="shared" si="23"/>
        <v>Utilized</v>
      </c>
    </row>
    <row r="371" spans="1:26" x14ac:dyDescent="0.2">
      <c r="A371" s="15">
        <v>198.18</v>
      </c>
      <c r="B371" s="7">
        <f t="shared" si="20"/>
        <v>198.18</v>
      </c>
      <c r="C371" s="1" t="s">
        <v>20</v>
      </c>
      <c r="D371" s="1" t="s">
        <v>21</v>
      </c>
      <c r="E371" s="5">
        <v>3.96</v>
      </c>
      <c r="F371" s="5">
        <f t="shared" si="21"/>
        <v>3.96</v>
      </c>
      <c r="G371" s="1" t="s">
        <v>23</v>
      </c>
      <c r="H371" s="8">
        <v>44175</v>
      </c>
      <c r="I371" s="1" t="s">
        <v>25</v>
      </c>
      <c r="J371" s="1" t="s">
        <v>26</v>
      </c>
      <c r="K371" s="8">
        <v>44165.533946759257</v>
      </c>
      <c r="L371" s="1" t="s">
        <v>28</v>
      </c>
      <c r="M371" s="8">
        <v>44165</v>
      </c>
      <c r="N371" s="8">
        <v>44179</v>
      </c>
      <c r="O371" s="1" t="s">
        <v>813</v>
      </c>
      <c r="P371" s="1" t="s">
        <v>32</v>
      </c>
      <c r="Q371" s="1" t="s">
        <v>33</v>
      </c>
      <c r="R371" s="1" t="s">
        <v>34</v>
      </c>
      <c r="S371" s="1" t="s">
        <v>35</v>
      </c>
      <c r="T371" s="1" t="s">
        <v>36</v>
      </c>
      <c r="U371" s="8">
        <v>44165</v>
      </c>
      <c r="V371" s="1" t="s">
        <v>37</v>
      </c>
      <c r="W371" s="1" t="s">
        <v>38</v>
      </c>
      <c r="X371" s="1" t="s">
        <v>39</v>
      </c>
      <c r="Y371" t="str">
        <f t="shared" si="22"/>
        <v>OnTime</v>
      </c>
      <c r="Z371" t="str">
        <f t="shared" si="23"/>
        <v>Utilized</v>
      </c>
    </row>
    <row r="372" spans="1:26" x14ac:dyDescent="0.2">
      <c r="A372" s="15">
        <v>198.18</v>
      </c>
      <c r="B372" s="7">
        <f t="shared" si="20"/>
        <v>198.18</v>
      </c>
      <c r="C372" s="1" t="s">
        <v>20</v>
      </c>
      <c r="D372" s="1" t="s">
        <v>21</v>
      </c>
      <c r="E372" s="5">
        <v>3.96</v>
      </c>
      <c r="F372" s="5">
        <f t="shared" si="21"/>
        <v>3.96</v>
      </c>
      <c r="G372" s="1" t="s">
        <v>23</v>
      </c>
      <c r="H372" s="8">
        <v>44175</v>
      </c>
      <c r="I372" s="1" t="s">
        <v>25</v>
      </c>
      <c r="J372" s="1" t="s">
        <v>26</v>
      </c>
      <c r="K372" s="8">
        <v>44165.533900462964</v>
      </c>
      <c r="L372" s="1" t="s">
        <v>28</v>
      </c>
      <c r="M372" s="8">
        <v>44165</v>
      </c>
      <c r="N372" s="8">
        <v>44179</v>
      </c>
      <c r="O372" s="1" t="s">
        <v>815</v>
      </c>
      <c r="P372" s="1" t="s">
        <v>32</v>
      </c>
      <c r="Q372" s="1" t="s">
        <v>33</v>
      </c>
      <c r="R372" s="1" t="s">
        <v>34</v>
      </c>
      <c r="S372" s="1" t="s">
        <v>35</v>
      </c>
      <c r="T372" s="1" t="s">
        <v>193</v>
      </c>
      <c r="U372" s="8">
        <v>44165</v>
      </c>
      <c r="V372" s="1" t="s">
        <v>37</v>
      </c>
      <c r="W372" s="1" t="s">
        <v>38</v>
      </c>
      <c r="X372" s="1" t="s">
        <v>39</v>
      </c>
      <c r="Y372" t="str">
        <f t="shared" si="22"/>
        <v>OnTime</v>
      </c>
      <c r="Z372" t="str">
        <f t="shared" si="23"/>
        <v>Utilized</v>
      </c>
    </row>
    <row r="373" spans="1:26" x14ac:dyDescent="0.2">
      <c r="A373" s="15">
        <v>198.18</v>
      </c>
      <c r="B373" s="7">
        <f t="shared" si="20"/>
        <v>198.18</v>
      </c>
      <c r="C373" s="1" t="s">
        <v>20</v>
      </c>
      <c r="D373" s="1" t="s">
        <v>21</v>
      </c>
      <c r="E373" s="5">
        <v>3.96</v>
      </c>
      <c r="F373" s="5">
        <f t="shared" si="21"/>
        <v>3.96</v>
      </c>
      <c r="G373" s="1" t="s">
        <v>23</v>
      </c>
      <c r="H373" s="8">
        <v>44175</v>
      </c>
      <c r="I373" s="1" t="s">
        <v>25</v>
      </c>
      <c r="J373" s="1" t="s">
        <v>26</v>
      </c>
      <c r="K373" s="8">
        <v>44165.533854166664</v>
      </c>
      <c r="L373" s="1" t="s">
        <v>28</v>
      </c>
      <c r="M373" s="8">
        <v>44165</v>
      </c>
      <c r="N373" s="8">
        <v>44179</v>
      </c>
      <c r="O373" s="1" t="s">
        <v>801</v>
      </c>
      <c r="P373" s="1" t="s">
        <v>32</v>
      </c>
      <c r="Q373" s="1" t="s">
        <v>33</v>
      </c>
      <c r="R373" s="1" t="s">
        <v>34</v>
      </c>
      <c r="S373" s="1" t="s">
        <v>35</v>
      </c>
      <c r="T373" s="1" t="s">
        <v>193</v>
      </c>
      <c r="U373" s="8">
        <v>44165</v>
      </c>
      <c r="V373" s="1" t="s">
        <v>37</v>
      </c>
      <c r="W373" s="1" t="s">
        <v>38</v>
      </c>
      <c r="X373" s="1" t="s">
        <v>39</v>
      </c>
      <c r="Y373" t="str">
        <f t="shared" si="22"/>
        <v>OnTime</v>
      </c>
      <c r="Z373" t="str">
        <f t="shared" si="23"/>
        <v>Utilized</v>
      </c>
    </row>
    <row r="374" spans="1:26" x14ac:dyDescent="0.2">
      <c r="A374" s="15">
        <v>470</v>
      </c>
      <c r="B374" s="7">
        <f t="shared" si="20"/>
        <v>470</v>
      </c>
      <c r="C374" s="1" t="s">
        <v>20</v>
      </c>
      <c r="D374" s="1" t="s">
        <v>21</v>
      </c>
      <c r="E374" s="5">
        <v>3.96</v>
      </c>
      <c r="F374" s="5">
        <f t="shared" si="21"/>
        <v>3.96</v>
      </c>
      <c r="G374" s="1" t="s">
        <v>23</v>
      </c>
      <c r="H374" s="8">
        <v>44175</v>
      </c>
      <c r="I374" s="1" t="s">
        <v>25</v>
      </c>
      <c r="J374" s="1" t="s">
        <v>26</v>
      </c>
      <c r="K374" s="8">
        <v>44165.533414351848</v>
      </c>
      <c r="L374" s="1" t="s">
        <v>28</v>
      </c>
      <c r="M374" s="8">
        <v>44165</v>
      </c>
      <c r="N374" s="8">
        <v>44179</v>
      </c>
      <c r="O374" s="1" t="s">
        <v>818</v>
      </c>
      <c r="P374" s="1" t="s">
        <v>32</v>
      </c>
      <c r="Q374" s="1" t="s">
        <v>33</v>
      </c>
      <c r="R374" s="1" t="s">
        <v>34</v>
      </c>
      <c r="S374" s="1" t="s">
        <v>35</v>
      </c>
      <c r="T374" s="1" t="s">
        <v>36</v>
      </c>
      <c r="U374" s="8">
        <v>44165</v>
      </c>
      <c r="V374" s="1" t="s">
        <v>37</v>
      </c>
      <c r="W374" s="1" t="s">
        <v>38</v>
      </c>
      <c r="X374" s="1" t="s">
        <v>39</v>
      </c>
      <c r="Y374" t="str">
        <f t="shared" si="22"/>
        <v>OnTime</v>
      </c>
      <c r="Z374" t="str">
        <f t="shared" si="23"/>
        <v>Utilized</v>
      </c>
    </row>
    <row r="375" spans="1:26" x14ac:dyDescent="0.2">
      <c r="A375" s="15">
        <v>198.18</v>
      </c>
      <c r="B375" s="7">
        <f t="shared" si="20"/>
        <v>198.18</v>
      </c>
      <c r="C375" s="1" t="s">
        <v>20</v>
      </c>
      <c r="D375" s="1" t="s">
        <v>21</v>
      </c>
      <c r="E375" s="5">
        <v>3.96</v>
      </c>
      <c r="F375" s="5">
        <f t="shared" si="21"/>
        <v>3.96</v>
      </c>
      <c r="G375" s="1" t="s">
        <v>23</v>
      </c>
      <c r="H375" s="8">
        <v>44175</v>
      </c>
      <c r="I375" s="1" t="s">
        <v>25</v>
      </c>
      <c r="J375" s="1" t="s">
        <v>26</v>
      </c>
      <c r="K375" s="8">
        <v>44165.533391203702</v>
      </c>
      <c r="L375" s="1" t="s">
        <v>28</v>
      </c>
      <c r="M375" s="8">
        <v>44165</v>
      </c>
      <c r="N375" s="8">
        <v>44179</v>
      </c>
      <c r="O375" s="1" t="s">
        <v>820</v>
      </c>
      <c r="P375" s="1" t="s">
        <v>32</v>
      </c>
      <c r="Q375" s="1" t="s">
        <v>33</v>
      </c>
      <c r="R375" s="1" t="s">
        <v>34</v>
      </c>
      <c r="S375" s="1" t="s">
        <v>35</v>
      </c>
      <c r="T375" s="1" t="s">
        <v>36</v>
      </c>
      <c r="U375" s="8">
        <v>44165</v>
      </c>
      <c r="V375" s="1" t="s">
        <v>37</v>
      </c>
      <c r="W375" s="1" t="s">
        <v>38</v>
      </c>
      <c r="X375" s="1" t="s">
        <v>39</v>
      </c>
      <c r="Y375" t="str">
        <f t="shared" si="22"/>
        <v>OnTime</v>
      </c>
      <c r="Z375" t="str">
        <f t="shared" si="23"/>
        <v>Utilized</v>
      </c>
    </row>
    <row r="376" spans="1:26" x14ac:dyDescent="0.2">
      <c r="A376" s="15">
        <v>198.18</v>
      </c>
      <c r="B376" s="7">
        <f t="shared" si="20"/>
        <v>198.18</v>
      </c>
      <c r="C376" s="1" t="s">
        <v>20</v>
      </c>
      <c r="D376" s="1" t="s">
        <v>21</v>
      </c>
      <c r="E376" s="5">
        <v>3.96</v>
      </c>
      <c r="F376" s="5">
        <f t="shared" si="21"/>
        <v>3.96</v>
      </c>
      <c r="G376" s="1" t="s">
        <v>23</v>
      </c>
      <c r="H376" s="8">
        <v>44175</v>
      </c>
      <c r="I376" s="1" t="s">
        <v>25</v>
      </c>
      <c r="J376" s="1" t="s">
        <v>26</v>
      </c>
      <c r="K376" s="8">
        <v>44165.533356481479</v>
      </c>
      <c r="L376" s="1" t="s">
        <v>136</v>
      </c>
      <c r="M376" s="8">
        <v>44165</v>
      </c>
      <c r="N376" s="8">
        <v>44179</v>
      </c>
      <c r="O376" s="1" t="s">
        <v>822</v>
      </c>
      <c r="P376" s="1" t="s">
        <v>32</v>
      </c>
      <c r="Q376" s="1" t="s">
        <v>33</v>
      </c>
      <c r="R376" s="1" t="s">
        <v>34</v>
      </c>
      <c r="S376" s="1" t="s">
        <v>35</v>
      </c>
      <c r="T376" s="1" t="s">
        <v>36</v>
      </c>
      <c r="U376" s="8">
        <v>44165</v>
      </c>
      <c r="V376" s="1" t="s">
        <v>37</v>
      </c>
      <c r="W376" s="1" t="s">
        <v>38</v>
      </c>
      <c r="X376" s="1" t="s">
        <v>39</v>
      </c>
      <c r="Y376" t="str">
        <f t="shared" si="22"/>
        <v>OnTime</v>
      </c>
      <c r="Z376" t="str">
        <f t="shared" si="23"/>
        <v>Utilized</v>
      </c>
    </row>
    <row r="377" spans="1:26" x14ac:dyDescent="0.2">
      <c r="A377" s="15">
        <v>198.18</v>
      </c>
      <c r="B377" s="7">
        <f t="shared" si="20"/>
        <v>198.18</v>
      </c>
      <c r="C377" s="1" t="s">
        <v>20</v>
      </c>
      <c r="D377" s="1" t="s">
        <v>21</v>
      </c>
      <c r="E377" s="5">
        <v>3.96</v>
      </c>
      <c r="F377" s="5">
        <f t="shared" si="21"/>
        <v>3.96</v>
      </c>
      <c r="G377" s="1" t="s">
        <v>23</v>
      </c>
      <c r="H377" s="8">
        <v>44175</v>
      </c>
      <c r="I377" s="1" t="s">
        <v>25</v>
      </c>
      <c r="J377" s="1" t="s">
        <v>26</v>
      </c>
      <c r="K377" s="8">
        <v>44165.533333333333</v>
      </c>
      <c r="L377" s="1" t="s">
        <v>28</v>
      </c>
      <c r="M377" s="8">
        <v>44165</v>
      </c>
      <c r="N377" s="8">
        <v>44179</v>
      </c>
      <c r="O377" s="1" t="s">
        <v>824</v>
      </c>
      <c r="P377" s="1" t="s">
        <v>32</v>
      </c>
      <c r="Q377" s="1" t="s">
        <v>33</v>
      </c>
      <c r="R377" s="1" t="s">
        <v>34</v>
      </c>
      <c r="S377" s="1" t="s">
        <v>35</v>
      </c>
      <c r="T377" s="1" t="s">
        <v>36</v>
      </c>
      <c r="U377" s="8">
        <v>44165</v>
      </c>
      <c r="V377" s="1" t="s">
        <v>37</v>
      </c>
      <c r="W377" s="1" t="s">
        <v>38</v>
      </c>
      <c r="X377" s="1" t="s">
        <v>39</v>
      </c>
      <c r="Y377" t="str">
        <f t="shared" si="22"/>
        <v>OnTime</v>
      </c>
      <c r="Z377" t="str">
        <f t="shared" si="23"/>
        <v>Utilized</v>
      </c>
    </row>
    <row r="378" spans="1:26" x14ac:dyDescent="0.2">
      <c r="A378" s="15">
        <v>198.18</v>
      </c>
      <c r="B378" s="7">
        <f t="shared" si="20"/>
        <v>198.18</v>
      </c>
      <c r="C378" s="1" t="s">
        <v>20</v>
      </c>
      <c r="D378" s="1" t="s">
        <v>21</v>
      </c>
      <c r="E378" s="5">
        <v>3.96</v>
      </c>
      <c r="F378" s="5">
        <f t="shared" si="21"/>
        <v>3.96</v>
      </c>
      <c r="G378" s="1" t="s">
        <v>23</v>
      </c>
      <c r="H378" s="8">
        <v>44175</v>
      </c>
      <c r="I378" s="1" t="s">
        <v>25</v>
      </c>
      <c r="J378" s="1" t="s">
        <v>26</v>
      </c>
      <c r="K378" s="8">
        <v>44165.533310185187</v>
      </c>
      <c r="L378" s="1" t="s">
        <v>136</v>
      </c>
      <c r="M378" s="8">
        <v>44165</v>
      </c>
      <c r="N378" s="8">
        <v>44179</v>
      </c>
      <c r="O378" s="1" t="s">
        <v>826</v>
      </c>
      <c r="P378" s="1" t="s">
        <v>32</v>
      </c>
      <c r="Q378" s="1" t="s">
        <v>33</v>
      </c>
      <c r="R378" s="1" t="s">
        <v>34</v>
      </c>
      <c r="S378" s="1" t="s">
        <v>35</v>
      </c>
      <c r="T378" s="1" t="s">
        <v>36</v>
      </c>
      <c r="U378" s="8">
        <v>44165</v>
      </c>
      <c r="V378" s="1" t="s">
        <v>37</v>
      </c>
      <c r="W378" s="1" t="s">
        <v>38</v>
      </c>
      <c r="X378" s="1" t="s">
        <v>39</v>
      </c>
      <c r="Y378" t="str">
        <f t="shared" si="22"/>
        <v>OnTime</v>
      </c>
      <c r="Z378" t="str">
        <f t="shared" si="23"/>
        <v>Utilized</v>
      </c>
    </row>
    <row r="379" spans="1:26" x14ac:dyDescent="0.2">
      <c r="A379" s="15">
        <v>198.18</v>
      </c>
      <c r="B379" s="7">
        <f t="shared" si="20"/>
        <v>198.18</v>
      </c>
      <c r="C379" s="1" t="s">
        <v>20</v>
      </c>
      <c r="D379" s="1" t="s">
        <v>21</v>
      </c>
      <c r="E379" s="5">
        <v>3.96</v>
      </c>
      <c r="F379" s="5">
        <f t="shared" si="21"/>
        <v>3.96</v>
      </c>
      <c r="G379" s="1" t="s">
        <v>23</v>
      </c>
      <c r="H379" s="8">
        <v>44175</v>
      </c>
      <c r="I379" s="1" t="s">
        <v>25</v>
      </c>
      <c r="J379" s="1" t="s">
        <v>26</v>
      </c>
      <c r="K379" s="8">
        <v>44165.53328703704</v>
      </c>
      <c r="L379" s="1" t="s">
        <v>136</v>
      </c>
      <c r="M379" s="8">
        <v>44165</v>
      </c>
      <c r="N379" s="8">
        <v>44179</v>
      </c>
      <c r="O379" s="1" t="s">
        <v>828</v>
      </c>
      <c r="P379" s="1" t="s">
        <v>32</v>
      </c>
      <c r="Q379" s="1" t="s">
        <v>33</v>
      </c>
      <c r="R379" s="1" t="s">
        <v>34</v>
      </c>
      <c r="S379" s="1" t="s">
        <v>35</v>
      </c>
      <c r="T379" s="1" t="s">
        <v>36</v>
      </c>
      <c r="U379" s="8">
        <v>44165</v>
      </c>
      <c r="V379" s="1" t="s">
        <v>37</v>
      </c>
      <c r="W379" s="1" t="s">
        <v>38</v>
      </c>
      <c r="X379" s="1" t="s">
        <v>39</v>
      </c>
      <c r="Y379" t="str">
        <f t="shared" si="22"/>
        <v>OnTime</v>
      </c>
      <c r="Z379" t="str">
        <f t="shared" si="23"/>
        <v>Utilized</v>
      </c>
    </row>
    <row r="380" spans="1:26" x14ac:dyDescent="0.2">
      <c r="A380" s="15">
        <v>198.18</v>
      </c>
      <c r="B380" s="7">
        <f t="shared" si="20"/>
        <v>198.18</v>
      </c>
      <c r="C380" s="1" t="s">
        <v>20</v>
      </c>
      <c r="D380" s="1" t="s">
        <v>21</v>
      </c>
      <c r="E380" s="5">
        <v>3.96</v>
      </c>
      <c r="F380" s="5">
        <f t="shared" si="21"/>
        <v>3.96</v>
      </c>
      <c r="G380" s="1" t="s">
        <v>23</v>
      </c>
      <c r="H380" s="8">
        <v>44175</v>
      </c>
      <c r="I380" s="1" t="s">
        <v>25</v>
      </c>
      <c r="J380" s="1" t="s">
        <v>26</v>
      </c>
      <c r="K380" s="8">
        <v>44165.533252314817</v>
      </c>
      <c r="L380" s="1" t="s">
        <v>28</v>
      </c>
      <c r="M380" s="8">
        <v>44165</v>
      </c>
      <c r="N380" s="8">
        <v>44179</v>
      </c>
      <c r="O380" s="1" t="s">
        <v>830</v>
      </c>
      <c r="P380" s="1" t="s">
        <v>32</v>
      </c>
      <c r="Q380" s="1" t="s">
        <v>33</v>
      </c>
      <c r="R380" s="1" t="s">
        <v>34</v>
      </c>
      <c r="S380" s="1" t="s">
        <v>35</v>
      </c>
      <c r="T380" s="1" t="s">
        <v>36</v>
      </c>
      <c r="U380" s="8">
        <v>44165</v>
      </c>
      <c r="V380" s="1" t="s">
        <v>37</v>
      </c>
      <c r="W380" s="1" t="s">
        <v>38</v>
      </c>
      <c r="X380" s="1" t="s">
        <v>39</v>
      </c>
      <c r="Y380" t="str">
        <f t="shared" si="22"/>
        <v>OnTime</v>
      </c>
      <c r="Z380" t="str">
        <f t="shared" si="23"/>
        <v>Utilized</v>
      </c>
    </row>
    <row r="381" spans="1:26" x14ac:dyDescent="0.2">
      <c r="A381" s="15">
        <v>198.18</v>
      </c>
      <c r="B381" s="7">
        <f t="shared" si="20"/>
        <v>198.18</v>
      </c>
      <c r="C381" s="1" t="s">
        <v>20</v>
      </c>
      <c r="D381" s="1" t="s">
        <v>21</v>
      </c>
      <c r="E381" s="5">
        <v>3.96</v>
      </c>
      <c r="F381" s="5">
        <f t="shared" si="21"/>
        <v>3.96</v>
      </c>
      <c r="G381" s="1" t="s">
        <v>23</v>
      </c>
      <c r="H381" s="8">
        <v>44175</v>
      </c>
      <c r="I381" s="1" t="s">
        <v>25</v>
      </c>
      <c r="J381" s="1" t="s">
        <v>26</v>
      </c>
      <c r="K381" s="8">
        <v>44165.533217592594</v>
      </c>
      <c r="L381" s="1" t="s">
        <v>28</v>
      </c>
      <c r="M381" s="8">
        <v>44165</v>
      </c>
      <c r="N381" s="8">
        <v>44179</v>
      </c>
      <c r="O381" s="1" t="s">
        <v>832</v>
      </c>
      <c r="P381" s="1" t="s">
        <v>32</v>
      </c>
      <c r="Q381" s="1" t="s">
        <v>33</v>
      </c>
      <c r="R381" s="1" t="s">
        <v>34</v>
      </c>
      <c r="S381" s="1" t="s">
        <v>35</v>
      </c>
      <c r="T381" s="1" t="s">
        <v>36</v>
      </c>
      <c r="U381" s="8">
        <v>44165</v>
      </c>
      <c r="V381" s="1" t="s">
        <v>37</v>
      </c>
      <c r="W381" s="1" t="s">
        <v>38</v>
      </c>
      <c r="X381" s="1" t="s">
        <v>39</v>
      </c>
      <c r="Y381" t="str">
        <f t="shared" si="22"/>
        <v>OnTime</v>
      </c>
      <c r="Z381" t="str">
        <f t="shared" si="23"/>
        <v>Utilized</v>
      </c>
    </row>
    <row r="382" spans="1:26" x14ac:dyDescent="0.2">
      <c r="A382" s="15">
        <v>198.18</v>
      </c>
      <c r="B382" s="7">
        <f t="shared" si="20"/>
        <v>198.18</v>
      </c>
      <c r="C382" s="1" t="s">
        <v>42</v>
      </c>
      <c r="D382" s="1" t="s">
        <v>21</v>
      </c>
      <c r="E382" s="5">
        <v>3.96</v>
      </c>
      <c r="F382" s="5">
        <f t="shared" si="21"/>
        <v>3.96</v>
      </c>
      <c r="G382" s="1" t="s">
        <v>23</v>
      </c>
      <c r="H382" s="8">
        <v>44175</v>
      </c>
      <c r="I382" s="1" t="s">
        <v>25</v>
      </c>
      <c r="J382" s="1" t="s">
        <v>26</v>
      </c>
      <c r="K382" s="8">
        <v>44165.526782407411</v>
      </c>
      <c r="L382" s="1" t="s">
        <v>28</v>
      </c>
      <c r="M382" s="8">
        <v>44165</v>
      </c>
      <c r="N382" s="8">
        <v>44179</v>
      </c>
      <c r="O382" s="1" t="s">
        <v>834</v>
      </c>
      <c r="P382" s="1" t="s">
        <v>32</v>
      </c>
      <c r="Q382" s="1" t="s">
        <v>33</v>
      </c>
      <c r="R382" s="1" t="s">
        <v>34</v>
      </c>
      <c r="S382" s="1" t="s">
        <v>35</v>
      </c>
      <c r="T382" s="1" t="s">
        <v>36</v>
      </c>
      <c r="U382" s="8">
        <v>44165</v>
      </c>
      <c r="V382" s="1" t="s">
        <v>37</v>
      </c>
      <c r="W382" s="1" t="s">
        <v>38</v>
      </c>
      <c r="X382" s="1" t="s">
        <v>39</v>
      </c>
      <c r="Y382" t="str">
        <f t="shared" si="22"/>
        <v>OnTime</v>
      </c>
      <c r="Z382" t="str">
        <f t="shared" si="23"/>
        <v>Utilized</v>
      </c>
    </row>
    <row r="383" spans="1:26" x14ac:dyDescent="0.2">
      <c r="A383" s="15">
        <v>200</v>
      </c>
      <c r="B383" s="7">
        <f t="shared" si="20"/>
        <v>200</v>
      </c>
      <c r="C383" s="1" t="s">
        <v>20</v>
      </c>
      <c r="D383" s="1" t="s">
        <v>21</v>
      </c>
      <c r="E383" s="5">
        <v>3.96</v>
      </c>
      <c r="F383" s="5">
        <f t="shared" si="21"/>
        <v>3.96</v>
      </c>
      <c r="G383" s="1" t="s">
        <v>23</v>
      </c>
      <c r="H383" s="8">
        <v>44175</v>
      </c>
      <c r="I383" s="1" t="s">
        <v>25</v>
      </c>
      <c r="J383" s="1" t="s">
        <v>26</v>
      </c>
      <c r="K383" s="8">
        <v>44165.526458333334</v>
      </c>
      <c r="L383" s="1" t="s">
        <v>28</v>
      </c>
      <c r="M383" s="8">
        <v>44165</v>
      </c>
      <c r="N383" s="8">
        <v>44179</v>
      </c>
      <c r="O383" s="1" t="s">
        <v>836</v>
      </c>
      <c r="P383" s="1" t="s">
        <v>32</v>
      </c>
      <c r="Q383" s="1" t="s">
        <v>33</v>
      </c>
      <c r="R383" s="1" t="s">
        <v>34</v>
      </c>
      <c r="S383" s="1" t="s">
        <v>35</v>
      </c>
      <c r="T383" s="1" t="s">
        <v>36</v>
      </c>
      <c r="U383" s="8">
        <v>44165</v>
      </c>
      <c r="V383" s="1" t="s">
        <v>37</v>
      </c>
      <c r="W383" s="1" t="s">
        <v>38</v>
      </c>
      <c r="X383" s="1" t="s">
        <v>39</v>
      </c>
      <c r="Y383" t="str">
        <f t="shared" si="22"/>
        <v>OnTime</v>
      </c>
      <c r="Z383" t="str">
        <f t="shared" si="23"/>
        <v>Utilized</v>
      </c>
    </row>
    <row r="384" spans="1:26" x14ac:dyDescent="0.2">
      <c r="A384" s="15">
        <v>198.18</v>
      </c>
      <c r="B384" s="7">
        <f t="shared" si="20"/>
        <v>198.18</v>
      </c>
      <c r="C384" s="1" t="s">
        <v>20</v>
      </c>
      <c r="D384" s="1" t="s">
        <v>21</v>
      </c>
      <c r="E384" s="5">
        <v>3.96</v>
      </c>
      <c r="F384" s="5">
        <f t="shared" si="21"/>
        <v>3.96</v>
      </c>
      <c r="G384" s="1" t="s">
        <v>23</v>
      </c>
      <c r="H384" s="8">
        <v>44175</v>
      </c>
      <c r="I384" s="1" t="s">
        <v>25</v>
      </c>
      <c r="J384" s="1" t="s">
        <v>26</v>
      </c>
      <c r="K384" s="8">
        <v>44165.526435185187</v>
      </c>
      <c r="L384" s="1" t="s">
        <v>28</v>
      </c>
      <c r="M384" s="8">
        <v>44165</v>
      </c>
      <c r="N384" s="8">
        <v>44179</v>
      </c>
      <c r="O384" s="1" t="s">
        <v>838</v>
      </c>
      <c r="P384" s="1" t="s">
        <v>32</v>
      </c>
      <c r="Q384" s="1" t="s">
        <v>33</v>
      </c>
      <c r="R384" s="1" t="s">
        <v>34</v>
      </c>
      <c r="S384" s="1" t="s">
        <v>35</v>
      </c>
      <c r="T384" s="1" t="s">
        <v>36</v>
      </c>
      <c r="U384" s="8">
        <v>44165</v>
      </c>
      <c r="V384" s="1" t="s">
        <v>37</v>
      </c>
      <c r="W384" s="1" t="s">
        <v>38</v>
      </c>
      <c r="X384" s="1" t="s">
        <v>39</v>
      </c>
      <c r="Y384" t="str">
        <f t="shared" si="22"/>
        <v>OnTime</v>
      </c>
      <c r="Z384" t="str">
        <f t="shared" si="23"/>
        <v>Utilized</v>
      </c>
    </row>
    <row r="385" spans="1:26" x14ac:dyDescent="0.2">
      <c r="A385" s="15">
        <v>500</v>
      </c>
      <c r="B385" s="7">
        <f t="shared" si="20"/>
        <v>500</v>
      </c>
      <c r="C385" s="1" t="s">
        <v>20</v>
      </c>
      <c r="D385" s="1" t="s">
        <v>21</v>
      </c>
      <c r="E385" s="5">
        <v>3.96</v>
      </c>
      <c r="F385" s="5">
        <f t="shared" si="21"/>
        <v>3.96</v>
      </c>
      <c r="G385" s="1" t="s">
        <v>23</v>
      </c>
      <c r="H385" s="8">
        <v>44175</v>
      </c>
      <c r="I385" s="1" t="s">
        <v>25</v>
      </c>
      <c r="J385" s="1" t="s">
        <v>26</v>
      </c>
      <c r="K385" s="8">
        <v>44165.526284722226</v>
      </c>
      <c r="L385" s="1" t="s">
        <v>28</v>
      </c>
      <c r="M385" s="8">
        <v>44165</v>
      </c>
      <c r="N385" s="8">
        <v>44179</v>
      </c>
      <c r="O385" s="1" t="s">
        <v>840</v>
      </c>
      <c r="P385" s="1" t="s">
        <v>32</v>
      </c>
      <c r="Q385" s="1" t="s">
        <v>33</v>
      </c>
      <c r="R385" s="1" t="s">
        <v>34</v>
      </c>
      <c r="S385" s="1" t="s">
        <v>35</v>
      </c>
      <c r="T385" s="1" t="s">
        <v>81</v>
      </c>
      <c r="U385" s="8">
        <v>44165</v>
      </c>
      <c r="V385" s="1" t="s">
        <v>37</v>
      </c>
      <c r="W385" s="1" t="s">
        <v>38</v>
      </c>
      <c r="X385" s="1" t="s">
        <v>39</v>
      </c>
      <c r="Y385" t="str">
        <f t="shared" si="22"/>
        <v>OnTime</v>
      </c>
      <c r="Z385" t="str">
        <f t="shared" si="23"/>
        <v>Utilized</v>
      </c>
    </row>
    <row r="386" spans="1:26" x14ac:dyDescent="0.2">
      <c r="A386" s="15">
        <v>198.18</v>
      </c>
      <c r="B386" s="7">
        <f t="shared" si="20"/>
        <v>198.18</v>
      </c>
      <c r="C386" s="1" t="s">
        <v>20</v>
      </c>
      <c r="E386" s="5">
        <v>0</v>
      </c>
      <c r="F386" s="5">
        <f t="shared" si="21"/>
        <v>0</v>
      </c>
      <c r="I386" s="1" t="s">
        <v>25</v>
      </c>
      <c r="J386" s="1" t="s">
        <v>26</v>
      </c>
      <c r="K386" s="8">
        <v>44165.526261574072</v>
      </c>
      <c r="L386" s="1" t="s">
        <v>28</v>
      </c>
      <c r="M386" s="8">
        <v>44165</v>
      </c>
      <c r="N386" s="8">
        <v>44179</v>
      </c>
      <c r="O386" s="1" t="s">
        <v>842</v>
      </c>
      <c r="P386" s="1" t="s">
        <v>32</v>
      </c>
      <c r="Q386" s="1" t="s">
        <v>123</v>
      </c>
      <c r="R386" s="1" t="s">
        <v>124</v>
      </c>
      <c r="S386" s="1" t="s">
        <v>35</v>
      </c>
      <c r="T386" s="1" t="s">
        <v>49</v>
      </c>
      <c r="U386" s="8">
        <v>44165</v>
      </c>
      <c r="V386" s="1" t="s">
        <v>125</v>
      </c>
      <c r="W386" s="1" t="s">
        <v>125</v>
      </c>
      <c r="X386" s="1" t="s">
        <v>39</v>
      </c>
      <c r="Y386" t="str">
        <f t="shared" si="22"/>
        <v>OnTime</v>
      </c>
      <c r="Z386" t="str">
        <f t="shared" si="23"/>
        <v>No Discounts</v>
      </c>
    </row>
    <row r="387" spans="1:26" x14ac:dyDescent="0.2">
      <c r="A387" s="15">
        <v>198.18</v>
      </c>
      <c r="B387" s="7">
        <f t="shared" ref="B387:B450" si="24">A387</f>
        <v>198.18</v>
      </c>
      <c r="C387" s="1" t="s">
        <v>20</v>
      </c>
      <c r="D387" s="1" t="s">
        <v>21</v>
      </c>
      <c r="E387" s="5">
        <v>3.96</v>
      </c>
      <c r="F387" s="5">
        <f t="shared" ref="F387:F450" si="25">E387</f>
        <v>3.96</v>
      </c>
      <c r="G387" s="1" t="s">
        <v>23</v>
      </c>
      <c r="H387" s="8">
        <v>44175</v>
      </c>
      <c r="I387" s="1" t="s">
        <v>25</v>
      </c>
      <c r="J387" s="1" t="s">
        <v>26</v>
      </c>
      <c r="K387" s="8">
        <v>44165.52611111111</v>
      </c>
      <c r="L387" s="1" t="s">
        <v>28</v>
      </c>
      <c r="M387" s="8">
        <v>44165</v>
      </c>
      <c r="N387" s="8">
        <v>44179</v>
      </c>
      <c r="O387" s="1" t="s">
        <v>844</v>
      </c>
      <c r="P387" s="1" t="s">
        <v>32</v>
      </c>
      <c r="Q387" s="1" t="s">
        <v>33</v>
      </c>
      <c r="R387" s="1" t="s">
        <v>34</v>
      </c>
      <c r="S387" s="1" t="s">
        <v>35</v>
      </c>
      <c r="T387" s="1" t="s">
        <v>36</v>
      </c>
      <c r="U387" s="8">
        <v>44165</v>
      </c>
      <c r="V387" s="1" t="s">
        <v>37</v>
      </c>
      <c r="W387" s="1" t="s">
        <v>38</v>
      </c>
      <c r="X387" s="1" t="s">
        <v>39</v>
      </c>
      <c r="Y387" t="str">
        <f t="shared" ref="Y387:Y450" si="26">IF(U387&gt;N387,"Late",IF(A387=0,"NoPayment","OnTime"))</f>
        <v>OnTime</v>
      </c>
      <c r="Z387" t="str">
        <f t="shared" ref="Z387:Z450" si="27">IF(U387&lt;H387,"Utilized",IF(ISBLANK(H387),"No Discounts","Lost"))</f>
        <v>Utilized</v>
      </c>
    </row>
    <row r="388" spans="1:26" x14ac:dyDescent="0.2">
      <c r="A388" s="15">
        <v>198.18</v>
      </c>
      <c r="B388" s="7">
        <v>235.92</v>
      </c>
      <c r="C388" s="1" t="s">
        <v>20</v>
      </c>
      <c r="D388" s="1" t="s">
        <v>133</v>
      </c>
      <c r="E388" s="5">
        <v>0</v>
      </c>
      <c r="F388" s="5">
        <f t="shared" si="25"/>
        <v>0</v>
      </c>
      <c r="I388" s="1" t="s">
        <v>134</v>
      </c>
      <c r="J388" s="1" t="s">
        <v>26</v>
      </c>
      <c r="K388" s="8">
        <v>44165.526087962964</v>
      </c>
      <c r="L388" s="1" t="s">
        <v>136</v>
      </c>
      <c r="M388" s="8">
        <v>44165</v>
      </c>
      <c r="N388" s="8">
        <v>44179</v>
      </c>
      <c r="O388" s="1" t="s">
        <v>846</v>
      </c>
      <c r="P388" s="1" t="s">
        <v>32</v>
      </c>
      <c r="Q388" s="1" t="s">
        <v>138</v>
      </c>
      <c r="R388" s="1" t="s">
        <v>124</v>
      </c>
      <c r="S388" s="1" t="s">
        <v>35</v>
      </c>
      <c r="T388" s="1" t="s">
        <v>36</v>
      </c>
      <c r="U388" s="8">
        <v>44165</v>
      </c>
      <c r="V388" s="1" t="s">
        <v>139</v>
      </c>
      <c r="W388" s="1" t="s">
        <v>139</v>
      </c>
      <c r="X388" s="1" t="s">
        <v>39</v>
      </c>
      <c r="Y388" t="str">
        <f t="shared" si="26"/>
        <v>OnTime</v>
      </c>
      <c r="Z388" t="str">
        <f t="shared" si="27"/>
        <v>No Discounts</v>
      </c>
    </row>
    <row r="389" spans="1:26" x14ac:dyDescent="0.2">
      <c r="A389" s="15">
        <v>198.18</v>
      </c>
      <c r="B389" s="7">
        <f t="shared" si="24"/>
        <v>198.18</v>
      </c>
      <c r="C389" s="1" t="s">
        <v>20</v>
      </c>
      <c r="E389" s="5">
        <v>0</v>
      </c>
      <c r="F389" s="5">
        <f t="shared" si="25"/>
        <v>0</v>
      </c>
      <c r="I389" s="1" t="s">
        <v>140</v>
      </c>
      <c r="J389" s="1" t="s">
        <v>26</v>
      </c>
      <c r="K389" s="8">
        <v>44165.525937500002</v>
      </c>
      <c r="L389" s="1" t="s">
        <v>28</v>
      </c>
      <c r="M389" s="8">
        <v>44165</v>
      </c>
      <c r="N389" s="8">
        <v>44179</v>
      </c>
      <c r="O389" s="1" t="s">
        <v>848</v>
      </c>
      <c r="P389" s="1" t="s">
        <v>32</v>
      </c>
      <c r="Q389" s="1" t="s">
        <v>33</v>
      </c>
      <c r="R389" s="1" t="s">
        <v>124</v>
      </c>
      <c r="S389" s="1" t="s">
        <v>35</v>
      </c>
      <c r="T389" s="1" t="s">
        <v>36</v>
      </c>
      <c r="U389" s="8">
        <v>44165</v>
      </c>
      <c r="V389" s="1" t="s">
        <v>144</v>
      </c>
      <c r="W389" s="1" t="s">
        <v>145</v>
      </c>
      <c r="X389" s="1" t="s">
        <v>39</v>
      </c>
      <c r="Y389" t="str">
        <f t="shared" si="26"/>
        <v>OnTime</v>
      </c>
      <c r="Z389" t="str">
        <f t="shared" si="27"/>
        <v>No Discounts</v>
      </c>
    </row>
    <row r="390" spans="1:26" x14ac:dyDescent="0.2">
      <c r="A390" s="15">
        <v>198.18</v>
      </c>
      <c r="B390" s="7">
        <f t="shared" si="24"/>
        <v>198.18</v>
      </c>
      <c r="C390" s="1" t="s">
        <v>20</v>
      </c>
      <c r="E390" s="5">
        <v>0</v>
      </c>
      <c r="F390" s="5">
        <f t="shared" si="25"/>
        <v>0</v>
      </c>
      <c r="I390" s="1" t="s">
        <v>140</v>
      </c>
      <c r="J390" s="1" t="s">
        <v>26</v>
      </c>
      <c r="K390" s="8">
        <v>44165.525914351849</v>
      </c>
      <c r="L390" s="1" t="s">
        <v>28</v>
      </c>
      <c r="M390" s="8">
        <v>44165</v>
      </c>
      <c r="N390" s="8">
        <v>44179</v>
      </c>
      <c r="O390" s="1" t="s">
        <v>850</v>
      </c>
      <c r="P390" s="1" t="s">
        <v>32</v>
      </c>
      <c r="Q390" s="1" t="s">
        <v>33</v>
      </c>
      <c r="R390" s="1" t="s">
        <v>124</v>
      </c>
      <c r="S390" s="1" t="s">
        <v>35</v>
      </c>
      <c r="T390" s="1" t="s">
        <v>36</v>
      </c>
      <c r="U390" s="8">
        <v>44165</v>
      </c>
      <c r="V390" s="1" t="s">
        <v>144</v>
      </c>
      <c r="W390" s="1" t="s">
        <v>145</v>
      </c>
      <c r="X390" s="1" t="s">
        <v>39</v>
      </c>
      <c r="Y390" t="str">
        <f t="shared" si="26"/>
        <v>OnTime</v>
      </c>
      <c r="Z390" t="str">
        <f t="shared" si="27"/>
        <v>No Discounts</v>
      </c>
    </row>
    <row r="391" spans="1:26" x14ac:dyDescent="0.2">
      <c r="A391" s="15">
        <v>198.18</v>
      </c>
      <c r="B391" s="7">
        <f t="shared" si="24"/>
        <v>198.18</v>
      </c>
      <c r="C391" s="1" t="s">
        <v>20</v>
      </c>
      <c r="E391" s="5">
        <v>0</v>
      </c>
      <c r="F391" s="5">
        <f t="shared" si="25"/>
        <v>0</v>
      </c>
      <c r="I391" s="1" t="s">
        <v>140</v>
      </c>
      <c r="J391" s="1" t="s">
        <v>26</v>
      </c>
      <c r="K391" s="8">
        <v>44165.525787037041</v>
      </c>
      <c r="L391" s="1" t="s">
        <v>28</v>
      </c>
      <c r="M391" s="8">
        <v>44165</v>
      </c>
      <c r="N391" s="8">
        <v>44179</v>
      </c>
      <c r="O391" s="1" t="s">
        <v>852</v>
      </c>
      <c r="P391" s="1" t="s">
        <v>32</v>
      </c>
      <c r="Q391" s="1" t="s">
        <v>33</v>
      </c>
      <c r="R391" s="1" t="s">
        <v>124</v>
      </c>
      <c r="S391" s="1" t="s">
        <v>35</v>
      </c>
      <c r="T391" s="1" t="s">
        <v>36</v>
      </c>
      <c r="U391" s="8">
        <v>44165</v>
      </c>
      <c r="V391" s="1" t="s">
        <v>144</v>
      </c>
      <c r="W391" s="1" t="s">
        <v>145</v>
      </c>
      <c r="X391" s="1" t="s">
        <v>39</v>
      </c>
      <c r="Y391" t="str">
        <f t="shared" si="26"/>
        <v>OnTime</v>
      </c>
      <c r="Z391" t="str">
        <f t="shared" si="27"/>
        <v>No Discounts</v>
      </c>
    </row>
    <row r="392" spans="1:26" x14ac:dyDescent="0.2">
      <c r="A392" s="15">
        <v>198.18</v>
      </c>
      <c r="B392" s="7">
        <f t="shared" si="24"/>
        <v>198.18</v>
      </c>
      <c r="C392" s="1" t="s">
        <v>20</v>
      </c>
      <c r="D392" s="1" t="s">
        <v>21</v>
      </c>
      <c r="E392" s="5">
        <v>3.96</v>
      </c>
      <c r="F392" s="5">
        <f t="shared" si="25"/>
        <v>3.96</v>
      </c>
      <c r="G392" s="1" t="s">
        <v>23</v>
      </c>
      <c r="H392" s="8">
        <v>44175</v>
      </c>
      <c r="I392" s="1" t="s">
        <v>25</v>
      </c>
      <c r="J392" s="1" t="s">
        <v>26</v>
      </c>
      <c r="K392" s="8">
        <v>44165.525763888887</v>
      </c>
      <c r="L392" s="1" t="s">
        <v>28</v>
      </c>
      <c r="M392" s="8">
        <v>44165</v>
      </c>
      <c r="N392" s="8">
        <v>44179</v>
      </c>
      <c r="O392" s="1" t="s">
        <v>854</v>
      </c>
      <c r="P392" s="1" t="s">
        <v>32</v>
      </c>
      <c r="Q392" s="1" t="s">
        <v>33</v>
      </c>
      <c r="R392" s="1" t="s">
        <v>34</v>
      </c>
      <c r="S392" s="1" t="s">
        <v>35</v>
      </c>
      <c r="T392" s="1" t="s">
        <v>36</v>
      </c>
      <c r="U392" s="8">
        <v>44165</v>
      </c>
      <c r="V392" s="1" t="s">
        <v>37</v>
      </c>
      <c r="W392" s="1" t="s">
        <v>38</v>
      </c>
      <c r="X392" s="1" t="s">
        <v>39</v>
      </c>
      <c r="Y392" t="str">
        <f t="shared" si="26"/>
        <v>OnTime</v>
      </c>
      <c r="Z392" t="str">
        <f t="shared" si="27"/>
        <v>Utilized</v>
      </c>
    </row>
    <row r="393" spans="1:26" x14ac:dyDescent="0.2">
      <c r="A393" s="15">
        <v>198.18</v>
      </c>
      <c r="B393" s="7">
        <f t="shared" si="24"/>
        <v>198.18</v>
      </c>
      <c r="C393" s="1" t="s">
        <v>20</v>
      </c>
      <c r="E393" s="5">
        <v>0</v>
      </c>
      <c r="F393" s="5">
        <f t="shared" si="25"/>
        <v>0</v>
      </c>
      <c r="I393" s="1" t="s">
        <v>140</v>
      </c>
      <c r="J393" s="1" t="s">
        <v>26</v>
      </c>
      <c r="K393" s="8">
        <v>44165.525740740741</v>
      </c>
      <c r="L393" s="1" t="s">
        <v>28</v>
      </c>
      <c r="M393" s="8">
        <v>44165</v>
      </c>
      <c r="N393" s="8">
        <v>44179</v>
      </c>
      <c r="O393" s="1" t="s">
        <v>856</v>
      </c>
      <c r="P393" s="1" t="s">
        <v>32</v>
      </c>
      <c r="Q393" s="1" t="s">
        <v>33</v>
      </c>
      <c r="R393" s="1" t="s">
        <v>124</v>
      </c>
      <c r="S393" s="1" t="s">
        <v>35</v>
      </c>
      <c r="T393" s="1" t="s">
        <v>36</v>
      </c>
      <c r="U393" s="8">
        <v>44165</v>
      </c>
      <c r="V393" s="1" t="s">
        <v>144</v>
      </c>
      <c r="W393" s="1" t="s">
        <v>145</v>
      </c>
      <c r="X393" s="1" t="s">
        <v>39</v>
      </c>
      <c r="Y393" t="str">
        <f t="shared" si="26"/>
        <v>OnTime</v>
      </c>
      <c r="Z393" t="str">
        <f t="shared" si="27"/>
        <v>No Discounts</v>
      </c>
    </row>
    <row r="394" spans="1:26" x14ac:dyDescent="0.2">
      <c r="A394" s="15">
        <v>198.18</v>
      </c>
      <c r="B394" s="7">
        <f t="shared" si="24"/>
        <v>198.18</v>
      </c>
      <c r="C394" s="1" t="s">
        <v>20</v>
      </c>
      <c r="D394" s="1" t="s">
        <v>21</v>
      </c>
      <c r="E394" s="5">
        <v>0</v>
      </c>
      <c r="F394" s="5">
        <f t="shared" si="25"/>
        <v>0</v>
      </c>
      <c r="I394" s="1" t="s">
        <v>25</v>
      </c>
      <c r="J394" s="1" t="s">
        <v>26</v>
      </c>
      <c r="K394" s="8">
        <v>44165.525613425925</v>
      </c>
      <c r="L394" s="1" t="s">
        <v>28</v>
      </c>
      <c r="M394" s="8">
        <v>44165</v>
      </c>
      <c r="N394" s="8">
        <v>44179</v>
      </c>
      <c r="O394" s="1" t="s">
        <v>858</v>
      </c>
      <c r="P394" s="1" t="s">
        <v>32</v>
      </c>
      <c r="Q394" s="1" t="s">
        <v>156</v>
      </c>
      <c r="R394" s="1" t="s">
        <v>124</v>
      </c>
      <c r="S394" s="1" t="s">
        <v>35</v>
      </c>
      <c r="T394" s="1" t="s">
        <v>36</v>
      </c>
      <c r="U394" s="8">
        <v>44165</v>
      </c>
      <c r="V394" s="1" t="s">
        <v>157</v>
      </c>
      <c r="W394" s="1" t="s">
        <v>158</v>
      </c>
      <c r="X394" s="1" t="s">
        <v>39</v>
      </c>
      <c r="Y394" t="str">
        <f t="shared" si="26"/>
        <v>OnTime</v>
      </c>
      <c r="Z394" t="str">
        <f t="shared" si="27"/>
        <v>No Discounts</v>
      </c>
    </row>
    <row r="395" spans="1:26" x14ac:dyDescent="0.2">
      <c r="A395" s="15">
        <v>198.18</v>
      </c>
      <c r="B395" s="7">
        <f t="shared" si="24"/>
        <v>198.18</v>
      </c>
      <c r="C395" s="1" t="s">
        <v>20</v>
      </c>
      <c r="D395" s="1" t="s">
        <v>21</v>
      </c>
      <c r="E395" s="5">
        <v>3.96</v>
      </c>
      <c r="F395" s="5">
        <f t="shared" si="25"/>
        <v>3.96</v>
      </c>
      <c r="G395" s="1" t="s">
        <v>23</v>
      </c>
      <c r="H395" s="8">
        <v>44175</v>
      </c>
      <c r="I395" s="1" t="s">
        <v>25</v>
      </c>
      <c r="J395" s="1" t="s">
        <v>26</v>
      </c>
      <c r="K395" s="8">
        <v>44165.525590277779</v>
      </c>
      <c r="L395" s="1" t="s">
        <v>28</v>
      </c>
      <c r="M395" s="8">
        <v>44165</v>
      </c>
      <c r="N395" s="8">
        <v>44179</v>
      </c>
      <c r="O395" s="1" t="s">
        <v>860</v>
      </c>
      <c r="P395" s="1" t="s">
        <v>32</v>
      </c>
      <c r="Q395" s="1" t="s">
        <v>33</v>
      </c>
      <c r="R395" s="1" t="s">
        <v>34</v>
      </c>
      <c r="S395" s="1" t="s">
        <v>35</v>
      </c>
      <c r="T395" s="1" t="s">
        <v>36</v>
      </c>
      <c r="U395" s="8">
        <v>44165</v>
      </c>
      <c r="V395" s="1" t="s">
        <v>37</v>
      </c>
      <c r="W395" s="1" t="s">
        <v>38</v>
      </c>
      <c r="X395" s="1" t="s">
        <v>39</v>
      </c>
      <c r="Y395" t="str">
        <f t="shared" si="26"/>
        <v>OnTime</v>
      </c>
      <c r="Z395" t="str">
        <f t="shared" si="27"/>
        <v>Utilized</v>
      </c>
    </row>
    <row r="396" spans="1:26" x14ac:dyDescent="0.2">
      <c r="A396" s="15">
        <v>198.18</v>
      </c>
      <c r="B396" s="7">
        <f t="shared" si="24"/>
        <v>198.18</v>
      </c>
      <c r="C396" s="1" t="s">
        <v>20</v>
      </c>
      <c r="E396" s="5">
        <v>0</v>
      </c>
      <c r="F396" s="5">
        <f t="shared" si="25"/>
        <v>0</v>
      </c>
      <c r="I396" s="1" t="s">
        <v>140</v>
      </c>
      <c r="J396" s="1" t="s">
        <v>26</v>
      </c>
      <c r="K396" s="8">
        <v>44165.525567129633</v>
      </c>
      <c r="L396" s="1" t="s">
        <v>28</v>
      </c>
      <c r="M396" s="8">
        <v>44165</v>
      </c>
      <c r="N396" s="8">
        <v>44179</v>
      </c>
      <c r="O396" s="1" t="s">
        <v>862</v>
      </c>
      <c r="P396" s="1" t="s">
        <v>32</v>
      </c>
      <c r="Q396" s="1" t="s">
        <v>33</v>
      </c>
      <c r="R396" s="1" t="s">
        <v>168</v>
      </c>
      <c r="S396" s="1" t="s">
        <v>35</v>
      </c>
      <c r="T396" s="1" t="s">
        <v>36</v>
      </c>
      <c r="U396" s="8">
        <v>44165</v>
      </c>
      <c r="V396" s="1" t="s">
        <v>169</v>
      </c>
      <c r="W396" s="1" t="s">
        <v>170</v>
      </c>
      <c r="X396" s="1" t="s">
        <v>39</v>
      </c>
      <c r="Y396" t="str">
        <f t="shared" si="26"/>
        <v>OnTime</v>
      </c>
      <c r="Z396" t="str">
        <f t="shared" si="27"/>
        <v>No Discounts</v>
      </c>
    </row>
    <row r="397" spans="1:26" x14ac:dyDescent="0.2">
      <c r="A397" s="15">
        <v>198.18</v>
      </c>
      <c r="B397" s="7">
        <f t="shared" si="24"/>
        <v>198.18</v>
      </c>
      <c r="C397" s="1" t="s">
        <v>20</v>
      </c>
      <c r="D397" s="1" t="s">
        <v>21</v>
      </c>
      <c r="E397" s="5">
        <v>3.96</v>
      </c>
      <c r="F397" s="5">
        <f t="shared" si="25"/>
        <v>3.96</v>
      </c>
      <c r="G397" s="1" t="s">
        <v>23</v>
      </c>
      <c r="H397" s="8">
        <v>44175</v>
      </c>
      <c r="I397" s="1" t="s">
        <v>25</v>
      </c>
      <c r="J397" s="1" t="s">
        <v>26</v>
      </c>
      <c r="K397" s="8">
        <v>44165.525393518517</v>
      </c>
      <c r="L397" s="1" t="s">
        <v>28</v>
      </c>
      <c r="M397" s="8">
        <v>44165</v>
      </c>
      <c r="N397" s="8">
        <v>44179</v>
      </c>
      <c r="O397" s="1" t="s">
        <v>864</v>
      </c>
      <c r="P397" s="1" t="s">
        <v>32</v>
      </c>
      <c r="Q397" s="1" t="s">
        <v>33</v>
      </c>
      <c r="R397" s="1" t="s">
        <v>34</v>
      </c>
      <c r="S397" s="1" t="s">
        <v>35</v>
      </c>
      <c r="T397" s="1" t="s">
        <v>81</v>
      </c>
      <c r="U397" s="8">
        <v>44165</v>
      </c>
      <c r="V397" s="1" t="s">
        <v>37</v>
      </c>
      <c r="W397" s="1" t="s">
        <v>38</v>
      </c>
      <c r="X397" s="1" t="s">
        <v>39</v>
      </c>
      <c r="Y397" t="str">
        <f t="shared" si="26"/>
        <v>OnTime</v>
      </c>
      <c r="Z397" t="str">
        <f t="shared" si="27"/>
        <v>Utilized</v>
      </c>
    </row>
    <row r="398" spans="1:26" x14ac:dyDescent="0.2">
      <c r="A398" s="15">
        <v>198.18</v>
      </c>
      <c r="B398" s="7">
        <f t="shared" si="24"/>
        <v>198.18</v>
      </c>
      <c r="C398" s="1" t="s">
        <v>20</v>
      </c>
      <c r="D398" s="1" t="s">
        <v>21</v>
      </c>
      <c r="E398" s="5">
        <v>3.96</v>
      </c>
      <c r="F398" s="5">
        <f t="shared" si="25"/>
        <v>3.96</v>
      </c>
      <c r="G398" s="1" t="s">
        <v>23</v>
      </c>
      <c r="H398" s="8">
        <v>44175</v>
      </c>
      <c r="I398" s="1" t="s">
        <v>25</v>
      </c>
      <c r="J398" s="1" t="s">
        <v>26</v>
      </c>
      <c r="K398" s="8">
        <v>44165.525289351855</v>
      </c>
      <c r="L398" s="1" t="s">
        <v>28</v>
      </c>
      <c r="M398" s="8">
        <v>44165</v>
      </c>
      <c r="N398" s="8">
        <v>44179</v>
      </c>
      <c r="O398" s="1" t="s">
        <v>866</v>
      </c>
      <c r="P398" s="1" t="s">
        <v>32</v>
      </c>
      <c r="Q398" s="1" t="s">
        <v>33</v>
      </c>
      <c r="R398" s="1" t="s">
        <v>34</v>
      </c>
      <c r="S398" s="1" t="s">
        <v>35</v>
      </c>
      <c r="T398" s="1" t="s">
        <v>36</v>
      </c>
      <c r="U398" s="8">
        <v>44165</v>
      </c>
      <c r="V398" s="1" t="s">
        <v>37</v>
      </c>
      <c r="W398" s="1" t="s">
        <v>38</v>
      </c>
      <c r="X398" s="1" t="s">
        <v>39</v>
      </c>
      <c r="Y398" t="str">
        <f t="shared" si="26"/>
        <v>OnTime</v>
      </c>
      <c r="Z398" t="str">
        <f t="shared" si="27"/>
        <v>Utilized</v>
      </c>
    </row>
    <row r="399" spans="1:26" x14ac:dyDescent="0.2">
      <c r="A399" s="15">
        <v>198.18</v>
      </c>
      <c r="B399" s="7">
        <f t="shared" si="24"/>
        <v>198.18</v>
      </c>
      <c r="C399" s="1" t="s">
        <v>20</v>
      </c>
      <c r="D399" s="1" t="s">
        <v>21</v>
      </c>
      <c r="E399" s="5">
        <v>3.96</v>
      </c>
      <c r="F399" s="5">
        <f t="shared" si="25"/>
        <v>3.96</v>
      </c>
      <c r="G399" s="1" t="s">
        <v>23</v>
      </c>
      <c r="H399" s="8">
        <v>44175</v>
      </c>
      <c r="I399" s="1" t="s">
        <v>25</v>
      </c>
      <c r="J399" s="1" t="s">
        <v>26</v>
      </c>
      <c r="K399" s="8">
        <v>44165.525266203702</v>
      </c>
      <c r="L399" s="1" t="s">
        <v>28</v>
      </c>
      <c r="M399" s="8">
        <v>44165</v>
      </c>
      <c r="N399" s="8">
        <v>44179</v>
      </c>
      <c r="O399" s="1" t="s">
        <v>868</v>
      </c>
      <c r="P399" s="1" t="s">
        <v>32</v>
      </c>
      <c r="Q399" s="1" t="s">
        <v>33</v>
      </c>
      <c r="R399" s="1" t="s">
        <v>34</v>
      </c>
      <c r="S399" s="1" t="s">
        <v>35</v>
      </c>
      <c r="T399" s="1" t="s">
        <v>36</v>
      </c>
      <c r="U399" s="8">
        <v>44165</v>
      </c>
      <c r="V399" s="1" t="s">
        <v>37</v>
      </c>
      <c r="W399" s="1" t="s">
        <v>38</v>
      </c>
      <c r="X399" s="1" t="s">
        <v>39</v>
      </c>
      <c r="Y399" t="str">
        <f t="shared" si="26"/>
        <v>OnTime</v>
      </c>
      <c r="Z399" t="str">
        <f t="shared" si="27"/>
        <v>Utilized</v>
      </c>
    </row>
    <row r="400" spans="1:26" x14ac:dyDescent="0.2">
      <c r="A400" s="15">
        <v>198.18</v>
      </c>
      <c r="B400" s="7">
        <f t="shared" si="24"/>
        <v>198.18</v>
      </c>
      <c r="C400" s="1" t="s">
        <v>20</v>
      </c>
      <c r="D400" s="1" t="s">
        <v>21</v>
      </c>
      <c r="E400" s="5">
        <v>3.96</v>
      </c>
      <c r="F400" s="5">
        <f t="shared" si="25"/>
        <v>3.96</v>
      </c>
      <c r="G400" s="1" t="s">
        <v>23</v>
      </c>
      <c r="H400" s="8">
        <v>44175</v>
      </c>
      <c r="I400" s="1" t="s">
        <v>25</v>
      </c>
      <c r="J400" s="1" t="s">
        <v>26</v>
      </c>
      <c r="K400" s="8">
        <v>44165.525243055556</v>
      </c>
      <c r="L400" s="1" t="s">
        <v>28</v>
      </c>
      <c r="M400" s="8">
        <v>44165</v>
      </c>
      <c r="N400" s="8">
        <v>44179</v>
      </c>
      <c r="O400" s="1" t="s">
        <v>870</v>
      </c>
      <c r="P400" s="1" t="s">
        <v>32</v>
      </c>
      <c r="Q400" s="1" t="s">
        <v>33</v>
      </c>
      <c r="R400" s="1" t="s">
        <v>34</v>
      </c>
      <c r="S400" s="1" t="s">
        <v>35</v>
      </c>
      <c r="T400" s="1" t="s">
        <v>36</v>
      </c>
      <c r="U400" s="8">
        <v>44165</v>
      </c>
      <c r="V400" s="1" t="s">
        <v>37</v>
      </c>
      <c r="W400" s="1" t="s">
        <v>38</v>
      </c>
      <c r="X400" s="1" t="s">
        <v>39</v>
      </c>
      <c r="Y400" t="str">
        <f t="shared" si="26"/>
        <v>OnTime</v>
      </c>
      <c r="Z400" t="str">
        <f t="shared" si="27"/>
        <v>Utilized</v>
      </c>
    </row>
    <row r="401" spans="1:26" x14ac:dyDescent="0.2">
      <c r="A401" s="15">
        <v>198.18</v>
      </c>
      <c r="B401" s="7">
        <f t="shared" si="24"/>
        <v>198.18</v>
      </c>
      <c r="C401" s="1" t="s">
        <v>20</v>
      </c>
      <c r="D401" s="1" t="s">
        <v>21</v>
      </c>
      <c r="E401" s="5">
        <v>3.96</v>
      </c>
      <c r="F401" s="5">
        <f t="shared" si="25"/>
        <v>3.96</v>
      </c>
      <c r="G401" s="1" t="s">
        <v>23</v>
      </c>
      <c r="H401" s="8">
        <v>44175</v>
      </c>
      <c r="I401" s="1" t="s">
        <v>25</v>
      </c>
      <c r="J401" s="1" t="s">
        <v>26</v>
      </c>
      <c r="K401" s="8">
        <v>44165.525219907409</v>
      </c>
      <c r="L401" s="1" t="s">
        <v>28</v>
      </c>
      <c r="M401" s="8">
        <v>44165</v>
      </c>
      <c r="N401" s="8">
        <v>44179</v>
      </c>
      <c r="O401" s="1" t="s">
        <v>872</v>
      </c>
      <c r="P401" s="1" t="s">
        <v>32</v>
      </c>
      <c r="Q401" s="1" t="s">
        <v>33</v>
      </c>
      <c r="R401" s="1" t="s">
        <v>34</v>
      </c>
      <c r="S401" s="1" t="s">
        <v>35</v>
      </c>
      <c r="T401" s="1" t="s">
        <v>36</v>
      </c>
      <c r="U401" s="8">
        <v>44165</v>
      </c>
      <c r="V401" s="1" t="s">
        <v>37</v>
      </c>
      <c r="W401" s="1" t="s">
        <v>38</v>
      </c>
      <c r="X401" s="1" t="s">
        <v>39</v>
      </c>
      <c r="Y401" t="str">
        <f t="shared" si="26"/>
        <v>OnTime</v>
      </c>
      <c r="Z401" t="str">
        <f t="shared" si="27"/>
        <v>Utilized</v>
      </c>
    </row>
    <row r="402" spans="1:26" x14ac:dyDescent="0.2">
      <c r="A402" s="15">
        <v>198.18</v>
      </c>
      <c r="B402" s="7">
        <f t="shared" si="24"/>
        <v>198.18</v>
      </c>
      <c r="C402" s="1" t="s">
        <v>20</v>
      </c>
      <c r="D402" s="1" t="s">
        <v>21</v>
      </c>
      <c r="E402" s="5">
        <v>3.96</v>
      </c>
      <c r="F402" s="5">
        <f t="shared" si="25"/>
        <v>3.96</v>
      </c>
      <c r="G402" s="1" t="s">
        <v>23</v>
      </c>
      <c r="H402" s="8">
        <v>44175</v>
      </c>
      <c r="I402" s="1" t="s">
        <v>25</v>
      </c>
      <c r="J402" s="1" t="s">
        <v>26</v>
      </c>
      <c r="K402" s="8">
        <v>44165.525046296294</v>
      </c>
      <c r="L402" s="1" t="s">
        <v>28</v>
      </c>
      <c r="M402" s="8">
        <v>44165</v>
      </c>
      <c r="N402" s="8">
        <v>44179</v>
      </c>
      <c r="O402" s="1" t="s">
        <v>874</v>
      </c>
      <c r="P402" s="1" t="s">
        <v>32</v>
      </c>
      <c r="Q402" s="1" t="s">
        <v>33</v>
      </c>
      <c r="R402" s="1" t="s">
        <v>34</v>
      </c>
      <c r="S402" s="1" t="s">
        <v>35</v>
      </c>
      <c r="T402" s="1" t="s">
        <v>36</v>
      </c>
      <c r="U402" s="8">
        <v>44165</v>
      </c>
      <c r="V402" s="1" t="s">
        <v>37</v>
      </c>
      <c r="W402" s="1" t="s">
        <v>38</v>
      </c>
      <c r="X402" s="1" t="s">
        <v>39</v>
      </c>
      <c r="Y402" t="str">
        <f t="shared" si="26"/>
        <v>OnTime</v>
      </c>
      <c r="Z402" t="str">
        <f t="shared" si="27"/>
        <v>Utilized</v>
      </c>
    </row>
    <row r="403" spans="1:26" x14ac:dyDescent="0.2">
      <c r="A403" s="15">
        <v>198.18</v>
      </c>
      <c r="B403" s="7">
        <f t="shared" si="24"/>
        <v>198.18</v>
      </c>
      <c r="C403" s="1" t="s">
        <v>20</v>
      </c>
      <c r="D403" s="1" t="s">
        <v>180</v>
      </c>
      <c r="E403" s="5">
        <v>0</v>
      </c>
      <c r="F403" s="5">
        <f t="shared" si="25"/>
        <v>0</v>
      </c>
      <c r="I403" s="1" t="s">
        <v>25</v>
      </c>
      <c r="J403" s="1" t="s">
        <v>26</v>
      </c>
      <c r="K403" s="8">
        <v>44165.524965277778</v>
      </c>
      <c r="L403" s="1" t="s">
        <v>28</v>
      </c>
      <c r="M403" s="8">
        <v>44165</v>
      </c>
      <c r="N403" s="8">
        <v>44179</v>
      </c>
      <c r="O403" s="1" t="s">
        <v>876</v>
      </c>
      <c r="P403" s="1" t="s">
        <v>32</v>
      </c>
      <c r="Q403" s="1" t="s">
        <v>33</v>
      </c>
      <c r="R403" s="1" t="s">
        <v>124</v>
      </c>
      <c r="S403" s="1" t="s">
        <v>35</v>
      </c>
      <c r="T403" s="1" t="s">
        <v>36</v>
      </c>
      <c r="U403" s="8">
        <v>44165</v>
      </c>
      <c r="V403" s="1" t="s">
        <v>183</v>
      </c>
      <c r="W403" s="1" t="s">
        <v>183</v>
      </c>
      <c r="X403" s="1" t="s">
        <v>39</v>
      </c>
      <c r="Y403" t="str">
        <f t="shared" si="26"/>
        <v>OnTime</v>
      </c>
      <c r="Z403" t="str">
        <f t="shared" si="27"/>
        <v>No Discounts</v>
      </c>
    </row>
    <row r="404" spans="1:26" x14ac:dyDescent="0.2">
      <c r="A404" s="15">
        <v>198.18</v>
      </c>
      <c r="B404" s="7">
        <f t="shared" si="24"/>
        <v>198.18</v>
      </c>
      <c r="C404" s="1" t="s">
        <v>20</v>
      </c>
      <c r="D404" s="1" t="s">
        <v>21</v>
      </c>
      <c r="E404" s="5">
        <v>3.96</v>
      </c>
      <c r="F404" s="5">
        <f t="shared" si="25"/>
        <v>3.96</v>
      </c>
      <c r="G404" s="1" t="s">
        <v>23</v>
      </c>
      <c r="H404" s="8">
        <v>44175</v>
      </c>
      <c r="I404" s="1" t="s">
        <v>25</v>
      </c>
      <c r="J404" s="1" t="s">
        <v>26</v>
      </c>
      <c r="K404" s="8">
        <v>44165.524942129632</v>
      </c>
      <c r="L404" s="1" t="s">
        <v>28</v>
      </c>
      <c r="M404" s="8">
        <v>44165</v>
      </c>
      <c r="N404" s="8">
        <v>44179</v>
      </c>
      <c r="O404" s="1" t="s">
        <v>878</v>
      </c>
      <c r="P404" s="1" t="s">
        <v>32</v>
      </c>
      <c r="Q404" s="1" t="s">
        <v>33</v>
      </c>
      <c r="R404" s="1" t="s">
        <v>34</v>
      </c>
      <c r="S404" s="1" t="s">
        <v>35</v>
      </c>
      <c r="T404" s="1" t="s">
        <v>36</v>
      </c>
      <c r="U404" s="8">
        <v>44165</v>
      </c>
      <c r="V404" s="1" t="s">
        <v>37</v>
      </c>
      <c r="W404" s="1" t="s">
        <v>38</v>
      </c>
      <c r="X404" s="1" t="s">
        <v>39</v>
      </c>
      <c r="Y404" t="str">
        <f t="shared" si="26"/>
        <v>OnTime</v>
      </c>
      <c r="Z404" t="str">
        <f t="shared" si="27"/>
        <v>Utilized</v>
      </c>
    </row>
    <row r="405" spans="1:26" x14ac:dyDescent="0.2">
      <c r="A405" s="15">
        <v>198.18</v>
      </c>
      <c r="B405" s="7">
        <f t="shared" si="24"/>
        <v>198.18</v>
      </c>
      <c r="C405" s="1" t="s">
        <v>20</v>
      </c>
      <c r="D405" s="1" t="s">
        <v>21</v>
      </c>
      <c r="E405" s="5">
        <v>3.96</v>
      </c>
      <c r="F405" s="5">
        <f t="shared" si="25"/>
        <v>3.96</v>
      </c>
      <c r="G405" s="1" t="s">
        <v>23</v>
      </c>
      <c r="H405" s="8">
        <v>44175</v>
      </c>
      <c r="I405" s="1" t="s">
        <v>25</v>
      </c>
      <c r="J405" s="1" t="s">
        <v>26</v>
      </c>
      <c r="K405" s="8">
        <v>44165.524918981479</v>
      </c>
      <c r="L405" s="1" t="s">
        <v>28</v>
      </c>
      <c r="M405" s="8">
        <v>44165</v>
      </c>
      <c r="N405" s="8">
        <v>44179</v>
      </c>
      <c r="O405" s="1" t="s">
        <v>880</v>
      </c>
      <c r="P405" s="1" t="s">
        <v>32</v>
      </c>
      <c r="Q405" s="1" t="s">
        <v>33</v>
      </c>
      <c r="R405" s="1" t="s">
        <v>34</v>
      </c>
      <c r="S405" s="1" t="s">
        <v>35</v>
      </c>
      <c r="T405" s="1" t="s">
        <v>36</v>
      </c>
      <c r="U405" s="8">
        <v>44165</v>
      </c>
      <c r="V405" s="1" t="s">
        <v>37</v>
      </c>
      <c r="W405" s="1" t="s">
        <v>38</v>
      </c>
      <c r="X405" s="1" t="s">
        <v>39</v>
      </c>
      <c r="Y405" t="str">
        <f t="shared" si="26"/>
        <v>OnTime</v>
      </c>
      <c r="Z405" t="str">
        <f t="shared" si="27"/>
        <v>Utilized</v>
      </c>
    </row>
    <row r="406" spans="1:26" x14ac:dyDescent="0.2">
      <c r="A406" s="15">
        <v>198.18</v>
      </c>
      <c r="B406" s="7">
        <f t="shared" si="24"/>
        <v>198.18</v>
      </c>
      <c r="C406" s="1" t="s">
        <v>20</v>
      </c>
      <c r="D406" s="1" t="s">
        <v>21</v>
      </c>
      <c r="E406" s="5">
        <v>3.96</v>
      </c>
      <c r="F406" s="5">
        <f t="shared" si="25"/>
        <v>3.96</v>
      </c>
      <c r="G406" s="1" t="s">
        <v>23</v>
      </c>
      <c r="H406" s="8">
        <v>44175</v>
      </c>
      <c r="I406" s="1" t="s">
        <v>25</v>
      </c>
      <c r="J406" s="1" t="s">
        <v>26</v>
      </c>
      <c r="K406" s="8">
        <v>44165.524895833332</v>
      </c>
      <c r="L406" s="1" t="s">
        <v>28</v>
      </c>
      <c r="M406" s="8">
        <v>44165</v>
      </c>
      <c r="N406" s="8">
        <v>44179</v>
      </c>
      <c r="O406" s="1" t="s">
        <v>882</v>
      </c>
      <c r="P406" s="1" t="s">
        <v>32</v>
      </c>
      <c r="Q406" s="1" t="s">
        <v>33</v>
      </c>
      <c r="R406" s="1" t="s">
        <v>34</v>
      </c>
      <c r="S406" s="1" t="s">
        <v>35</v>
      </c>
      <c r="T406" s="1" t="s">
        <v>49</v>
      </c>
      <c r="U406" s="8">
        <v>44165</v>
      </c>
      <c r="V406" s="1" t="s">
        <v>37</v>
      </c>
      <c r="W406" s="1" t="s">
        <v>38</v>
      </c>
      <c r="X406" s="1" t="s">
        <v>39</v>
      </c>
      <c r="Y406" t="str">
        <f t="shared" si="26"/>
        <v>OnTime</v>
      </c>
      <c r="Z406" t="str">
        <f t="shared" si="27"/>
        <v>Utilized</v>
      </c>
    </row>
    <row r="407" spans="1:26" x14ac:dyDescent="0.2">
      <c r="A407" s="15">
        <v>198.18</v>
      </c>
      <c r="B407" s="7">
        <f t="shared" si="24"/>
        <v>198.18</v>
      </c>
      <c r="C407" s="1" t="s">
        <v>20</v>
      </c>
      <c r="D407" s="1" t="s">
        <v>21</v>
      </c>
      <c r="E407" s="5">
        <v>3.96</v>
      </c>
      <c r="F407" s="5">
        <f t="shared" si="25"/>
        <v>3.96</v>
      </c>
      <c r="G407" s="1" t="s">
        <v>23</v>
      </c>
      <c r="H407" s="8">
        <v>44175</v>
      </c>
      <c r="I407" s="1" t="s">
        <v>25</v>
      </c>
      <c r="J407" s="1" t="s">
        <v>26</v>
      </c>
      <c r="K407" s="8">
        <v>44165.524872685186</v>
      </c>
      <c r="L407" s="1" t="s">
        <v>28</v>
      </c>
      <c r="M407" s="8">
        <v>44165</v>
      </c>
      <c r="N407" s="8">
        <v>44179</v>
      </c>
      <c r="O407" s="1" t="s">
        <v>872</v>
      </c>
      <c r="P407" s="1" t="s">
        <v>32</v>
      </c>
      <c r="Q407" s="1" t="s">
        <v>33</v>
      </c>
      <c r="R407" s="1" t="s">
        <v>34</v>
      </c>
      <c r="S407" s="1" t="s">
        <v>35</v>
      </c>
      <c r="T407" s="1" t="s">
        <v>193</v>
      </c>
      <c r="U407" s="8">
        <v>44165</v>
      </c>
      <c r="V407" s="1" t="s">
        <v>37</v>
      </c>
      <c r="W407" s="1" t="s">
        <v>38</v>
      </c>
      <c r="X407" s="1" t="s">
        <v>39</v>
      </c>
      <c r="Y407" t="str">
        <f t="shared" si="26"/>
        <v>OnTime</v>
      </c>
      <c r="Z407" t="str">
        <f t="shared" si="27"/>
        <v>Utilized</v>
      </c>
    </row>
    <row r="408" spans="1:26" x14ac:dyDescent="0.2">
      <c r="A408" s="15">
        <v>198.18</v>
      </c>
      <c r="B408" s="7">
        <f t="shared" si="24"/>
        <v>198.18</v>
      </c>
      <c r="C408" s="1" t="s">
        <v>20</v>
      </c>
      <c r="D408" s="1" t="s">
        <v>21</v>
      </c>
      <c r="E408" s="5">
        <v>3.96</v>
      </c>
      <c r="F408" s="5">
        <f t="shared" si="25"/>
        <v>3.96</v>
      </c>
      <c r="G408" s="1" t="s">
        <v>23</v>
      </c>
      <c r="H408" s="8">
        <v>44175</v>
      </c>
      <c r="I408" s="1" t="s">
        <v>25</v>
      </c>
      <c r="J408" s="1" t="s">
        <v>26</v>
      </c>
      <c r="K408" s="8">
        <v>44165.524699074071</v>
      </c>
      <c r="L408" s="1" t="s">
        <v>28</v>
      </c>
      <c r="M408" s="8">
        <v>44165</v>
      </c>
      <c r="N408" s="8">
        <v>44179</v>
      </c>
      <c r="O408" s="1" t="s">
        <v>885</v>
      </c>
      <c r="P408" s="1" t="s">
        <v>32</v>
      </c>
      <c r="Q408" s="1" t="s">
        <v>33</v>
      </c>
      <c r="R408" s="1" t="s">
        <v>34</v>
      </c>
      <c r="S408" s="1" t="s">
        <v>35</v>
      </c>
      <c r="T408" s="1" t="s">
        <v>49</v>
      </c>
      <c r="U408" s="8">
        <v>44165</v>
      </c>
      <c r="V408" s="1" t="s">
        <v>37</v>
      </c>
      <c r="W408" s="1" t="s">
        <v>38</v>
      </c>
      <c r="X408" s="1" t="s">
        <v>39</v>
      </c>
      <c r="Y408" t="str">
        <f t="shared" si="26"/>
        <v>OnTime</v>
      </c>
      <c r="Z408" t="str">
        <f t="shared" si="27"/>
        <v>Utilized</v>
      </c>
    </row>
    <row r="409" spans="1:26" x14ac:dyDescent="0.2">
      <c r="A409" s="15">
        <v>198.18</v>
      </c>
      <c r="B409" s="7">
        <f t="shared" si="24"/>
        <v>198.18</v>
      </c>
      <c r="C409" s="1" t="s">
        <v>20</v>
      </c>
      <c r="D409" s="1" t="s">
        <v>21</v>
      </c>
      <c r="E409" s="5">
        <v>3.96</v>
      </c>
      <c r="F409" s="5">
        <f t="shared" si="25"/>
        <v>3.96</v>
      </c>
      <c r="G409" s="1" t="s">
        <v>23</v>
      </c>
      <c r="H409" s="8">
        <v>44175</v>
      </c>
      <c r="I409" s="1" t="s">
        <v>25</v>
      </c>
      <c r="J409" s="1" t="s">
        <v>26</v>
      </c>
      <c r="K409" s="8">
        <v>44165.524548611109</v>
      </c>
      <c r="L409" s="1" t="s">
        <v>28</v>
      </c>
      <c r="M409" s="8">
        <v>44165</v>
      </c>
      <c r="N409" s="8">
        <v>44179</v>
      </c>
      <c r="O409" s="1" t="s">
        <v>887</v>
      </c>
      <c r="P409" s="1" t="s">
        <v>32</v>
      </c>
      <c r="Q409" s="1" t="s">
        <v>33</v>
      </c>
      <c r="R409" s="1" t="s">
        <v>34</v>
      </c>
      <c r="S409" s="1" t="s">
        <v>35</v>
      </c>
      <c r="T409" s="1" t="s">
        <v>36</v>
      </c>
      <c r="U409" s="8">
        <v>44165</v>
      </c>
      <c r="V409" s="1" t="s">
        <v>37</v>
      </c>
      <c r="W409" s="1" t="s">
        <v>38</v>
      </c>
      <c r="X409" s="1" t="s">
        <v>39</v>
      </c>
      <c r="Y409" t="str">
        <f t="shared" si="26"/>
        <v>OnTime</v>
      </c>
      <c r="Z409" t="str">
        <f t="shared" si="27"/>
        <v>Utilized</v>
      </c>
    </row>
    <row r="410" spans="1:26" x14ac:dyDescent="0.2">
      <c r="A410" s="15">
        <v>198.18</v>
      </c>
      <c r="B410" s="7">
        <f t="shared" si="24"/>
        <v>198.18</v>
      </c>
      <c r="C410" s="1" t="s">
        <v>20</v>
      </c>
      <c r="D410" s="1" t="s">
        <v>21</v>
      </c>
      <c r="E410" s="5">
        <v>3.96</v>
      </c>
      <c r="F410" s="5">
        <f t="shared" si="25"/>
        <v>3.96</v>
      </c>
      <c r="G410" s="1" t="s">
        <v>23</v>
      </c>
      <c r="H410" s="8">
        <v>44175</v>
      </c>
      <c r="I410" s="1" t="s">
        <v>25</v>
      </c>
      <c r="J410" s="1" t="s">
        <v>26</v>
      </c>
      <c r="K410" s="8">
        <v>44165.524513888886</v>
      </c>
      <c r="L410" s="1" t="s">
        <v>28</v>
      </c>
      <c r="M410" s="8">
        <v>44165</v>
      </c>
      <c r="N410" s="8">
        <v>44179</v>
      </c>
      <c r="O410" s="1" t="s">
        <v>889</v>
      </c>
      <c r="P410" s="1" t="s">
        <v>32</v>
      </c>
      <c r="Q410" s="1" t="s">
        <v>33</v>
      </c>
      <c r="R410" s="1" t="s">
        <v>34</v>
      </c>
      <c r="S410" s="1" t="s">
        <v>35</v>
      </c>
      <c r="T410" s="1" t="s">
        <v>36</v>
      </c>
      <c r="U410" s="8">
        <v>44165</v>
      </c>
      <c r="V410" s="1" t="s">
        <v>37</v>
      </c>
      <c r="W410" s="1" t="s">
        <v>38</v>
      </c>
      <c r="X410" s="1" t="s">
        <v>39</v>
      </c>
      <c r="Y410" t="str">
        <f t="shared" si="26"/>
        <v>OnTime</v>
      </c>
      <c r="Z410" t="str">
        <f t="shared" si="27"/>
        <v>Utilized</v>
      </c>
    </row>
    <row r="411" spans="1:26" x14ac:dyDescent="0.2">
      <c r="A411" s="15">
        <v>198.18</v>
      </c>
      <c r="B411" s="7">
        <f t="shared" si="24"/>
        <v>198.18</v>
      </c>
      <c r="C411" s="1" t="s">
        <v>20</v>
      </c>
      <c r="D411" s="1" t="s">
        <v>21</v>
      </c>
      <c r="E411" s="5">
        <v>3.96</v>
      </c>
      <c r="F411" s="5">
        <f t="shared" si="25"/>
        <v>3.96</v>
      </c>
      <c r="G411" s="1" t="s">
        <v>23</v>
      </c>
      <c r="H411" s="8">
        <v>44175</v>
      </c>
      <c r="I411" s="1" t="s">
        <v>25</v>
      </c>
      <c r="J411" s="1" t="s">
        <v>26</v>
      </c>
      <c r="K411" s="8">
        <v>44165.524247685185</v>
      </c>
      <c r="L411" s="1" t="s">
        <v>28</v>
      </c>
      <c r="M411" s="8">
        <v>44165</v>
      </c>
      <c r="N411" s="8">
        <v>44179</v>
      </c>
      <c r="O411" s="1" t="s">
        <v>891</v>
      </c>
      <c r="P411" s="1" t="s">
        <v>32</v>
      </c>
      <c r="Q411" s="1" t="s">
        <v>33</v>
      </c>
      <c r="R411" s="1" t="s">
        <v>34</v>
      </c>
      <c r="S411" s="1" t="s">
        <v>35</v>
      </c>
      <c r="T411" s="1" t="s">
        <v>36</v>
      </c>
      <c r="U411" s="8">
        <v>44165</v>
      </c>
      <c r="V411" s="1" t="s">
        <v>37</v>
      </c>
      <c r="W411" s="1" t="s">
        <v>38</v>
      </c>
      <c r="X411" s="1" t="s">
        <v>39</v>
      </c>
      <c r="Y411" t="str">
        <f t="shared" si="26"/>
        <v>OnTime</v>
      </c>
      <c r="Z411" t="str">
        <f t="shared" si="27"/>
        <v>Utilized</v>
      </c>
    </row>
    <row r="412" spans="1:26" x14ac:dyDescent="0.2">
      <c r="A412" s="15">
        <v>198.18</v>
      </c>
      <c r="B412" s="7">
        <f t="shared" si="24"/>
        <v>198.18</v>
      </c>
      <c r="C412" s="1" t="s">
        <v>20</v>
      </c>
      <c r="D412" s="1" t="s">
        <v>21</v>
      </c>
      <c r="E412" s="5">
        <v>3.96</v>
      </c>
      <c r="F412" s="5">
        <f t="shared" si="25"/>
        <v>3.96</v>
      </c>
      <c r="G412" s="1" t="s">
        <v>23</v>
      </c>
      <c r="H412" s="8">
        <v>44175</v>
      </c>
      <c r="I412" s="1" t="s">
        <v>25</v>
      </c>
      <c r="J412" s="1" t="s">
        <v>26</v>
      </c>
      <c r="K412" s="8">
        <v>44165.524224537039</v>
      </c>
      <c r="L412" s="1" t="s">
        <v>28</v>
      </c>
      <c r="M412" s="8">
        <v>44165</v>
      </c>
      <c r="N412" s="8">
        <v>44179</v>
      </c>
      <c r="O412" s="1" t="s">
        <v>893</v>
      </c>
      <c r="P412" s="1" t="s">
        <v>32</v>
      </c>
      <c r="Q412" s="1" t="s">
        <v>33</v>
      </c>
      <c r="R412" s="1" t="s">
        <v>34</v>
      </c>
      <c r="S412" s="1" t="s">
        <v>35</v>
      </c>
      <c r="T412" s="1" t="s">
        <v>36</v>
      </c>
      <c r="U412" s="8">
        <v>44165</v>
      </c>
      <c r="V412" s="1" t="s">
        <v>37</v>
      </c>
      <c r="W412" s="1" t="s">
        <v>38</v>
      </c>
      <c r="X412" s="1" t="s">
        <v>39</v>
      </c>
      <c r="Y412" t="str">
        <f t="shared" si="26"/>
        <v>OnTime</v>
      </c>
      <c r="Z412" t="str">
        <f t="shared" si="27"/>
        <v>Utilized</v>
      </c>
    </row>
    <row r="413" spans="1:26" x14ac:dyDescent="0.2">
      <c r="A413" s="15">
        <v>198.18</v>
      </c>
      <c r="B413" s="7">
        <f t="shared" si="24"/>
        <v>198.18</v>
      </c>
      <c r="C413" s="1" t="s">
        <v>20</v>
      </c>
      <c r="D413" s="1" t="s">
        <v>21</v>
      </c>
      <c r="E413" s="5">
        <v>3.96</v>
      </c>
      <c r="F413" s="5">
        <f t="shared" si="25"/>
        <v>3.96</v>
      </c>
      <c r="G413" s="1" t="s">
        <v>23</v>
      </c>
      <c r="H413" s="8">
        <v>44175</v>
      </c>
      <c r="I413" s="1" t="s">
        <v>25</v>
      </c>
      <c r="J413" s="1" t="s">
        <v>26</v>
      </c>
      <c r="K413" s="8">
        <v>44165.524201388886</v>
      </c>
      <c r="L413" s="1" t="s">
        <v>28</v>
      </c>
      <c r="M413" s="8">
        <v>44165</v>
      </c>
      <c r="N413" s="8">
        <v>44179</v>
      </c>
      <c r="O413" s="1" t="s">
        <v>895</v>
      </c>
      <c r="P413" s="1" t="s">
        <v>32</v>
      </c>
      <c r="Q413" s="1" t="s">
        <v>33</v>
      </c>
      <c r="R413" s="1" t="s">
        <v>34</v>
      </c>
      <c r="S413" s="1" t="s">
        <v>35</v>
      </c>
      <c r="T413" s="1" t="s">
        <v>36</v>
      </c>
      <c r="U413" s="8">
        <v>44165</v>
      </c>
      <c r="V413" s="1" t="s">
        <v>37</v>
      </c>
      <c r="W413" s="1" t="s">
        <v>38</v>
      </c>
      <c r="X413" s="1" t="s">
        <v>39</v>
      </c>
      <c r="Y413" t="str">
        <f t="shared" si="26"/>
        <v>OnTime</v>
      </c>
      <c r="Z413" t="str">
        <f t="shared" si="27"/>
        <v>Utilized</v>
      </c>
    </row>
    <row r="414" spans="1:26" x14ac:dyDescent="0.2">
      <c r="A414" s="15">
        <v>198.18</v>
      </c>
      <c r="B414" s="7">
        <f t="shared" si="24"/>
        <v>198.18</v>
      </c>
      <c r="C414" s="1" t="s">
        <v>20</v>
      </c>
      <c r="D414" s="1" t="s">
        <v>21</v>
      </c>
      <c r="E414" s="5">
        <v>3.96</v>
      </c>
      <c r="F414" s="5">
        <f t="shared" si="25"/>
        <v>3.96</v>
      </c>
      <c r="G414" s="1" t="s">
        <v>23</v>
      </c>
      <c r="H414" s="8">
        <v>44175</v>
      </c>
      <c r="I414" s="1" t="s">
        <v>25</v>
      </c>
      <c r="J414" s="1" t="s">
        <v>26</v>
      </c>
      <c r="K414" s="8">
        <v>44165.52416666667</v>
      </c>
      <c r="L414" s="1" t="s">
        <v>28</v>
      </c>
      <c r="M414" s="8">
        <v>44165</v>
      </c>
      <c r="N414" s="8">
        <v>44179</v>
      </c>
      <c r="O414" s="1" t="s">
        <v>897</v>
      </c>
      <c r="P414" s="1" t="s">
        <v>32</v>
      </c>
      <c r="Q414" s="1" t="s">
        <v>33</v>
      </c>
      <c r="R414" s="1" t="s">
        <v>34</v>
      </c>
      <c r="S414" s="1" t="s">
        <v>35</v>
      </c>
      <c r="T414" s="1" t="s">
        <v>36</v>
      </c>
      <c r="U414" s="8">
        <v>44165</v>
      </c>
      <c r="V414" s="1" t="s">
        <v>37</v>
      </c>
      <c r="W414" s="1" t="s">
        <v>38</v>
      </c>
      <c r="X414" s="1" t="s">
        <v>39</v>
      </c>
      <c r="Y414" t="str">
        <f t="shared" si="26"/>
        <v>OnTime</v>
      </c>
      <c r="Z414" t="str">
        <f t="shared" si="27"/>
        <v>Utilized</v>
      </c>
    </row>
    <row r="415" spans="1:26" x14ac:dyDescent="0.2">
      <c r="A415" s="15">
        <v>470</v>
      </c>
      <c r="B415" s="7">
        <f t="shared" si="24"/>
        <v>470</v>
      </c>
      <c r="C415" s="1" t="s">
        <v>20</v>
      </c>
      <c r="D415" s="1" t="s">
        <v>21</v>
      </c>
      <c r="E415" s="5">
        <v>3.96</v>
      </c>
      <c r="F415" s="5">
        <f t="shared" si="25"/>
        <v>3.96</v>
      </c>
      <c r="G415" s="1" t="s">
        <v>23</v>
      </c>
      <c r="H415" s="8">
        <v>44175</v>
      </c>
      <c r="I415" s="1" t="s">
        <v>25</v>
      </c>
      <c r="J415" s="1" t="s">
        <v>26</v>
      </c>
      <c r="K415" s="8">
        <v>44165.524143518516</v>
      </c>
      <c r="L415" s="1" t="s">
        <v>28</v>
      </c>
      <c r="M415" s="8">
        <v>44165</v>
      </c>
      <c r="N415" s="8">
        <v>44179</v>
      </c>
      <c r="O415" s="1" t="s">
        <v>899</v>
      </c>
      <c r="P415" s="1" t="s">
        <v>32</v>
      </c>
      <c r="Q415" s="1" t="s">
        <v>33</v>
      </c>
      <c r="R415" s="1" t="s">
        <v>34</v>
      </c>
      <c r="S415" s="1" t="s">
        <v>35</v>
      </c>
      <c r="T415" s="1" t="s">
        <v>36</v>
      </c>
      <c r="U415" s="8">
        <v>44165</v>
      </c>
      <c r="V415" s="1" t="s">
        <v>37</v>
      </c>
      <c r="W415" s="1" t="s">
        <v>38</v>
      </c>
      <c r="X415" s="1" t="s">
        <v>39</v>
      </c>
      <c r="Y415" t="str">
        <f t="shared" si="26"/>
        <v>OnTime</v>
      </c>
      <c r="Z415" t="str">
        <f t="shared" si="27"/>
        <v>Utilized</v>
      </c>
    </row>
    <row r="416" spans="1:26" x14ac:dyDescent="0.2">
      <c r="A416" s="15">
        <v>198.18</v>
      </c>
      <c r="B416" s="7">
        <f t="shared" si="24"/>
        <v>198.18</v>
      </c>
      <c r="C416" s="1" t="s">
        <v>20</v>
      </c>
      <c r="D416" s="1" t="s">
        <v>21</v>
      </c>
      <c r="E416" s="5">
        <v>3.96</v>
      </c>
      <c r="F416" s="5">
        <f t="shared" si="25"/>
        <v>3.96</v>
      </c>
      <c r="G416" s="1" t="s">
        <v>23</v>
      </c>
      <c r="H416" s="8">
        <v>44175</v>
      </c>
      <c r="I416" s="1" t="s">
        <v>25</v>
      </c>
      <c r="J416" s="1" t="s">
        <v>26</v>
      </c>
      <c r="K416" s="8">
        <v>44165.52412037037</v>
      </c>
      <c r="L416" s="1" t="s">
        <v>136</v>
      </c>
      <c r="M416" s="8">
        <v>44165</v>
      </c>
      <c r="N416" s="8">
        <v>44179</v>
      </c>
      <c r="O416" s="1" t="s">
        <v>901</v>
      </c>
      <c r="P416" s="1" t="s">
        <v>32</v>
      </c>
      <c r="Q416" s="1" t="s">
        <v>33</v>
      </c>
      <c r="R416" s="1" t="s">
        <v>34</v>
      </c>
      <c r="S416" s="1" t="s">
        <v>35</v>
      </c>
      <c r="T416" s="1" t="s">
        <v>36</v>
      </c>
      <c r="U416" s="8">
        <v>44165</v>
      </c>
      <c r="V416" s="1" t="s">
        <v>37</v>
      </c>
      <c r="W416" s="1" t="s">
        <v>38</v>
      </c>
      <c r="X416" s="1" t="s">
        <v>39</v>
      </c>
      <c r="Y416" t="str">
        <f t="shared" si="26"/>
        <v>OnTime</v>
      </c>
      <c r="Z416" t="str">
        <f t="shared" si="27"/>
        <v>Utilized</v>
      </c>
    </row>
    <row r="417" spans="1:26" x14ac:dyDescent="0.2">
      <c r="A417" s="15">
        <v>198.18</v>
      </c>
      <c r="B417" s="7">
        <f t="shared" si="24"/>
        <v>198.18</v>
      </c>
      <c r="C417" s="1" t="s">
        <v>20</v>
      </c>
      <c r="D417" s="1" t="s">
        <v>21</v>
      </c>
      <c r="E417" s="5">
        <v>3.96</v>
      </c>
      <c r="F417" s="5">
        <f t="shared" si="25"/>
        <v>3.96</v>
      </c>
      <c r="G417" s="1" t="s">
        <v>23</v>
      </c>
      <c r="H417" s="8">
        <v>44175</v>
      </c>
      <c r="I417" s="1" t="s">
        <v>25</v>
      </c>
      <c r="J417" s="1" t="s">
        <v>26</v>
      </c>
      <c r="K417" s="8">
        <v>44165.524097222224</v>
      </c>
      <c r="L417" s="1" t="s">
        <v>136</v>
      </c>
      <c r="M417" s="8">
        <v>44165</v>
      </c>
      <c r="N417" s="8">
        <v>44179</v>
      </c>
      <c r="O417" s="1" t="s">
        <v>903</v>
      </c>
      <c r="P417" s="1" t="s">
        <v>32</v>
      </c>
      <c r="Q417" s="1" t="s">
        <v>33</v>
      </c>
      <c r="R417" s="1" t="s">
        <v>34</v>
      </c>
      <c r="S417" s="1" t="s">
        <v>35</v>
      </c>
      <c r="T417" s="1" t="s">
        <v>36</v>
      </c>
      <c r="U417" s="8">
        <v>44165</v>
      </c>
      <c r="V417" s="1" t="s">
        <v>37</v>
      </c>
      <c r="W417" s="1" t="s">
        <v>38</v>
      </c>
      <c r="X417" s="1" t="s">
        <v>39</v>
      </c>
      <c r="Y417" t="str">
        <f t="shared" si="26"/>
        <v>OnTime</v>
      </c>
      <c r="Z417" t="str">
        <f t="shared" si="27"/>
        <v>Utilized</v>
      </c>
    </row>
    <row r="418" spans="1:26" x14ac:dyDescent="0.2">
      <c r="A418" s="15">
        <v>198.18</v>
      </c>
      <c r="B418" s="7">
        <f t="shared" si="24"/>
        <v>198.18</v>
      </c>
      <c r="C418" s="1" t="s">
        <v>20</v>
      </c>
      <c r="D418" s="1" t="s">
        <v>21</v>
      </c>
      <c r="E418" s="5">
        <v>3.96</v>
      </c>
      <c r="F418" s="5">
        <f t="shared" si="25"/>
        <v>3.96</v>
      </c>
      <c r="G418" s="1" t="s">
        <v>23</v>
      </c>
      <c r="H418" s="8">
        <v>44175</v>
      </c>
      <c r="I418" s="1" t="s">
        <v>25</v>
      </c>
      <c r="J418" s="1" t="s">
        <v>26</v>
      </c>
      <c r="K418" s="8">
        <v>44165.524050925924</v>
      </c>
      <c r="L418" s="1" t="s">
        <v>136</v>
      </c>
      <c r="M418" s="8">
        <v>44165</v>
      </c>
      <c r="N418" s="8">
        <v>44179</v>
      </c>
      <c r="O418" s="1" t="s">
        <v>905</v>
      </c>
      <c r="P418" s="1" t="s">
        <v>32</v>
      </c>
      <c r="Q418" s="1" t="s">
        <v>33</v>
      </c>
      <c r="R418" s="1" t="s">
        <v>34</v>
      </c>
      <c r="S418" s="1" t="s">
        <v>35</v>
      </c>
      <c r="T418" s="1" t="s">
        <v>36</v>
      </c>
      <c r="U418" s="8">
        <v>44165</v>
      </c>
      <c r="V418" s="1" t="s">
        <v>37</v>
      </c>
      <c r="W418" s="1" t="s">
        <v>38</v>
      </c>
      <c r="X418" s="1" t="s">
        <v>39</v>
      </c>
      <c r="Y418" t="str">
        <f t="shared" si="26"/>
        <v>OnTime</v>
      </c>
      <c r="Z418" t="str">
        <f t="shared" si="27"/>
        <v>Utilized</v>
      </c>
    </row>
    <row r="419" spans="1:26" x14ac:dyDescent="0.2">
      <c r="A419" s="15">
        <v>470</v>
      </c>
      <c r="B419" s="7">
        <f t="shared" si="24"/>
        <v>470</v>
      </c>
      <c r="C419" s="1" t="s">
        <v>20</v>
      </c>
      <c r="D419" s="1" t="s">
        <v>21</v>
      </c>
      <c r="E419" s="5">
        <v>3.96</v>
      </c>
      <c r="F419" s="5">
        <f t="shared" si="25"/>
        <v>3.96</v>
      </c>
      <c r="G419" s="1" t="s">
        <v>23</v>
      </c>
      <c r="H419" s="8">
        <v>44175</v>
      </c>
      <c r="I419" s="1" t="s">
        <v>25</v>
      </c>
      <c r="J419" s="1" t="s">
        <v>26</v>
      </c>
      <c r="K419" s="8">
        <v>44165.521377314813</v>
      </c>
      <c r="L419" s="1" t="s">
        <v>28</v>
      </c>
      <c r="M419" s="8">
        <v>44165</v>
      </c>
      <c r="N419" s="8">
        <v>44179</v>
      </c>
      <c r="O419" s="1" t="s">
        <v>907</v>
      </c>
      <c r="P419" s="1" t="s">
        <v>32</v>
      </c>
      <c r="Q419" s="1" t="s">
        <v>33</v>
      </c>
      <c r="R419" s="1" t="s">
        <v>34</v>
      </c>
      <c r="S419" s="1" t="s">
        <v>35</v>
      </c>
      <c r="T419" s="1" t="s">
        <v>36</v>
      </c>
      <c r="U419" s="8">
        <v>44165</v>
      </c>
      <c r="V419" s="1" t="s">
        <v>37</v>
      </c>
      <c r="W419" s="1" t="s">
        <v>38</v>
      </c>
      <c r="X419" s="1" t="s">
        <v>39</v>
      </c>
      <c r="Y419" t="str">
        <f t="shared" si="26"/>
        <v>OnTime</v>
      </c>
      <c r="Z419" t="str">
        <f t="shared" si="27"/>
        <v>Utilized</v>
      </c>
    </row>
    <row r="420" spans="1:26" x14ac:dyDescent="0.2">
      <c r="A420" s="15">
        <v>200</v>
      </c>
      <c r="B420" s="7">
        <f t="shared" si="24"/>
        <v>200</v>
      </c>
      <c r="C420" s="1" t="s">
        <v>20</v>
      </c>
      <c r="D420" s="1" t="s">
        <v>21</v>
      </c>
      <c r="E420" s="5">
        <v>3.96</v>
      </c>
      <c r="F420" s="5">
        <f t="shared" si="25"/>
        <v>3.96</v>
      </c>
      <c r="G420" s="1" t="s">
        <v>23</v>
      </c>
      <c r="H420" s="8">
        <v>44175</v>
      </c>
      <c r="I420" s="1" t="s">
        <v>25</v>
      </c>
      <c r="J420" s="1" t="s">
        <v>26</v>
      </c>
      <c r="K420" s="8">
        <v>44165.518275462964</v>
      </c>
      <c r="L420" s="1" t="s">
        <v>28</v>
      </c>
      <c r="M420" s="8">
        <v>44165</v>
      </c>
      <c r="N420" s="8">
        <v>44179</v>
      </c>
      <c r="O420" s="1" t="s">
        <v>909</v>
      </c>
      <c r="P420" s="1" t="s">
        <v>32</v>
      </c>
      <c r="Q420" s="1" t="s">
        <v>33</v>
      </c>
      <c r="R420" s="1" t="s">
        <v>34</v>
      </c>
      <c r="S420" s="1" t="s">
        <v>35</v>
      </c>
      <c r="T420" s="1" t="s">
        <v>36</v>
      </c>
      <c r="U420" s="8">
        <v>44165</v>
      </c>
      <c r="V420" s="1" t="s">
        <v>37</v>
      </c>
      <c r="W420" s="1" t="s">
        <v>38</v>
      </c>
      <c r="X420" s="1" t="s">
        <v>39</v>
      </c>
      <c r="Y420" t="str">
        <f t="shared" si="26"/>
        <v>OnTime</v>
      </c>
      <c r="Z420" t="str">
        <f t="shared" si="27"/>
        <v>Utilized</v>
      </c>
    </row>
    <row r="421" spans="1:26" x14ac:dyDescent="0.2">
      <c r="A421" s="15">
        <v>200</v>
      </c>
      <c r="B421" s="7">
        <f t="shared" si="24"/>
        <v>200</v>
      </c>
      <c r="C421" s="1" t="s">
        <v>20</v>
      </c>
      <c r="D421" s="1" t="s">
        <v>21</v>
      </c>
      <c r="E421" s="5">
        <v>3.96</v>
      </c>
      <c r="F421" s="5">
        <f t="shared" si="25"/>
        <v>3.96</v>
      </c>
      <c r="G421" s="1" t="s">
        <v>23</v>
      </c>
      <c r="H421" s="8">
        <v>44175</v>
      </c>
      <c r="I421" s="1" t="s">
        <v>25</v>
      </c>
      <c r="J421" s="1" t="s">
        <v>26</v>
      </c>
      <c r="K421" s="8">
        <v>44165.515648148146</v>
      </c>
      <c r="L421" s="1" t="s">
        <v>28</v>
      </c>
      <c r="M421" s="8">
        <v>44165</v>
      </c>
      <c r="N421" s="8">
        <v>44179</v>
      </c>
      <c r="O421" s="1" t="s">
        <v>911</v>
      </c>
      <c r="P421" s="1" t="s">
        <v>32</v>
      </c>
      <c r="Q421" s="1" t="s">
        <v>33</v>
      </c>
      <c r="R421" s="1" t="s">
        <v>34</v>
      </c>
      <c r="S421" s="1" t="s">
        <v>35</v>
      </c>
      <c r="T421" s="1" t="s">
        <v>81</v>
      </c>
      <c r="U421" s="8">
        <v>44165</v>
      </c>
      <c r="V421" s="1" t="s">
        <v>37</v>
      </c>
      <c r="W421" s="1" t="s">
        <v>38</v>
      </c>
      <c r="X421" s="1" t="s">
        <v>39</v>
      </c>
      <c r="Y421" t="str">
        <f t="shared" si="26"/>
        <v>OnTime</v>
      </c>
      <c r="Z421" t="str">
        <f t="shared" si="27"/>
        <v>Utilized</v>
      </c>
    </row>
    <row r="422" spans="1:26" x14ac:dyDescent="0.2">
      <c r="A422" s="15">
        <v>198.18</v>
      </c>
      <c r="B422" s="7">
        <f t="shared" si="24"/>
        <v>198.18</v>
      </c>
      <c r="C422" s="1" t="s">
        <v>42</v>
      </c>
      <c r="D422" s="1" t="s">
        <v>21</v>
      </c>
      <c r="E422" s="5">
        <v>3.96</v>
      </c>
      <c r="F422" s="5">
        <f t="shared" si="25"/>
        <v>3.96</v>
      </c>
      <c r="G422" s="1" t="s">
        <v>23</v>
      </c>
      <c r="H422" s="8">
        <v>44175</v>
      </c>
      <c r="I422" s="1" t="s">
        <v>25</v>
      </c>
      <c r="J422" s="1" t="s">
        <v>26</v>
      </c>
      <c r="K422" s="8">
        <v>44165.513553240744</v>
      </c>
      <c r="L422" s="1" t="s">
        <v>28</v>
      </c>
      <c r="M422" s="8">
        <v>44165</v>
      </c>
      <c r="N422" s="8">
        <v>44179</v>
      </c>
      <c r="O422" s="1" t="s">
        <v>913</v>
      </c>
      <c r="P422" s="1" t="s">
        <v>32</v>
      </c>
      <c r="Q422" s="1" t="s">
        <v>33</v>
      </c>
      <c r="R422" s="1" t="s">
        <v>34</v>
      </c>
      <c r="S422" s="1" t="s">
        <v>35</v>
      </c>
      <c r="T422" s="1" t="s">
        <v>36</v>
      </c>
      <c r="U422" s="8">
        <v>44165</v>
      </c>
      <c r="V422" s="1" t="s">
        <v>37</v>
      </c>
      <c r="W422" s="1" t="s">
        <v>38</v>
      </c>
      <c r="X422" s="1" t="s">
        <v>39</v>
      </c>
      <c r="Y422" t="str">
        <f t="shared" si="26"/>
        <v>OnTime</v>
      </c>
      <c r="Z422" t="str">
        <f t="shared" si="27"/>
        <v>Utilized</v>
      </c>
    </row>
    <row r="423" spans="1:26" x14ac:dyDescent="0.2">
      <c r="A423" s="15">
        <v>198.18</v>
      </c>
      <c r="B423" s="7">
        <f t="shared" si="24"/>
        <v>198.18</v>
      </c>
      <c r="C423" s="1" t="s">
        <v>20</v>
      </c>
      <c r="D423" s="1" t="s">
        <v>21</v>
      </c>
      <c r="E423" s="5">
        <v>3.96</v>
      </c>
      <c r="F423" s="5">
        <f t="shared" si="25"/>
        <v>3.96</v>
      </c>
      <c r="G423" s="1" t="s">
        <v>23</v>
      </c>
      <c r="H423" s="8">
        <v>44175</v>
      </c>
      <c r="I423" s="1" t="s">
        <v>25</v>
      </c>
      <c r="J423" s="1" t="s">
        <v>26</v>
      </c>
      <c r="K423" s="8">
        <v>44165.513391203705</v>
      </c>
      <c r="L423" s="1" t="s">
        <v>28</v>
      </c>
      <c r="M423" s="8">
        <v>44165</v>
      </c>
      <c r="N423" s="8">
        <v>44179</v>
      </c>
      <c r="O423" s="1" t="s">
        <v>915</v>
      </c>
      <c r="P423" s="1" t="s">
        <v>32</v>
      </c>
      <c r="Q423" s="1" t="s">
        <v>33</v>
      </c>
      <c r="R423" s="1" t="s">
        <v>34</v>
      </c>
      <c r="S423" s="1" t="s">
        <v>35</v>
      </c>
      <c r="T423" s="1" t="s">
        <v>36</v>
      </c>
      <c r="U423" s="8">
        <v>44165</v>
      </c>
      <c r="V423" s="1" t="s">
        <v>37</v>
      </c>
      <c r="W423" s="1" t="s">
        <v>38</v>
      </c>
      <c r="X423" s="1" t="s">
        <v>39</v>
      </c>
      <c r="Y423" t="str">
        <f t="shared" si="26"/>
        <v>OnTime</v>
      </c>
      <c r="Z423" t="str">
        <f t="shared" si="27"/>
        <v>Utilized</v>
      </c>
    </row>
    <row r="424" spans="1:26" x14ac:dyDescent="0.2">
      <c r="A424" s="15">
        <v>198.18</v>
      </c>
      <c r="B424" s="7">
        <f t="shared" si="24"/>
        <v>198.18</v>
      </c>
      <c r="C424" s="1" t="s">
        <v>20</v>
      </c>
      <c r="D424" s="1" t="s">
        <v>21</v>
      </c>
      <c r="E424" s="5">
        <v>3.96</v>
      </c>
      <c r="F424" s="5">
        <f t="shared" si="25"/>
        <v>3.96</v>
      </c>
      <c r="G424" s="1" t="s">
        <v>23</v>
      </c>
      <c r="H424" s="8">
        <v>44175</v>
      </c>
      <c r="I424" s="1" t="s">
        <v>25</v>
      </c>
      <c r="J424" s="1" t="s">
        <v>26</v>
      </c>
      <c r="K424" s="8">
        <v>44165.513043981482</v>
      </c>
      <c r="L424" s="1" t="s">
        <v>28</v>
      </c>
      <c r="M424" s="8">
        <v>44165</v>
      </c>
      <c r="N424" s="8">
        <v>44179</v>
      </c>
      <c r="O424" s="1" t="s">
        <v>917</v>
      </c>
      <c r="P424" s="1" t="s">
        <v>32</v>
      </c>
      <c r="Q424" s="1" t="s">
        <v>33</v>
      </c>
      <c r="R424" s="1" t="s">
        <v>34</v>
      </c>
      <c r="S424" s="1" t="s">
        <v>35</v>
      </c>
      <c r="T424" s="1" t="s">
        <v>36</v>
      </c>
      <c r="U424" s="8">
        <v>44165</v>
      </c>
      <c r="V424" s="1" t="s">
        <v>37</v>
      </c>
      <c r="W424" s="1" t="s">
        <v>38</v>
      </c>
      <c r="X424" s="1" t="s">
        <v>39</v>
      </c>
      <c r="Y424" t="str">
        <f t="shared" si="26"/>
        <v>OnTime</v>
      </c>
      <c r="Z424" t="str">
        <f t="shared" si="27"/>
        <v>Utilized</v>
      </c>
    </row>
    <row r="425" spans="1:26" x14ac:dyDescent="0.2">
      <c r="A425" s="15">
        <v>198.18</v>
      </c>
      <c r="B425" s="7">
        <f t="shared" si="24"/>
        <v>198.18</v>
      </c>
      <c r="C425" s="1" t="s">
        <v>20</v>
      </c>
      <c r="D425" s="1" t="s">
        <v>21</v>
      </c>
      <c r="E425" s="5">
        <v>3.96</v>
      </c>
      <c r="F425" s="5">
        <f t="shared" si="25"/>
        <v>3.96</v>
      </c>
      <c r="G425" s="1" t="s">
        <v>23</v>
      </c>
      <c r="H425" s="8">
        <v>44175</v>
      </c>
      <c r="I425" s="1" t="s">
        <v>25</v>
      </c>
      <c r="J425" s="1" t="s">
        <v>26</v>
      </c>
      <c r="K425" s="8">
        <v>44165.506435185183</v>
      </c>
      <c r="L425" s="1" t="s">
        <v>28</v>
      </c>
      <c r="M425" s="8">
        <v>44165</v>
      </c>
      <c r="N425" s="8">
        <v>44179</v>
      </c>
      <c r="O425" s="1" t="s">
        <v>919</v>
      </c>
      <c r="P425" s="1" t="s">
        <v>32</v>
      </c>
      <c r="Q425" s="1" t="s">
        <v>33</v>
      </c>
      <c r="R425" s="1" t="s">
        <v>34</v>
      </c>
      <c r="S425" s="1" t="s">
        <v>35</v>
      </c>
      <c r="T425" s="1" t="s">
        <v>36</v>
      </c>
      <c r="U425" s="8">
        <v>44165</v>
      </c>
      <c r="V425" s="1" t="s">
        <v>37</v>
      </c>
      <c r="W425" s="1" t="s">
        <v>38</v>
      </c>
      <c r="X425" s="1" t="s">
        <v>39</v>
      </c>
      <c r="Y425" t="str">
        <f t="shared" si="26"/>
        <v>OnTime</v>
      </c>
      <c r="Z425" t="str">
        <f t="shared" si="27"/>
        <v>Utilized</v>
      </c>
    </row>
    <row r="426" spans="1:26" x14ac:dyDescent="0.2">
      <c r="A426" s="15">
        <v>198.18</v>
      </c>
      <c r="B426" s="7">
        <f t="shared" si="24"/>
        <v>198.18</v>
      </c>
      <c r="C426" s="1" t="s">
        <v>20</v>
      </c>
      <c r="D426" s="1" t="s">
        <v>21</v>
      </c>
      <c r="E426" s="5">
        <v>3.96</v>
      </c>
      <c r="F426" s="5">
        <f t="shared" si="25"/>
        <v>3.96</v>
      </c>
      <c r="G426" s="1" t="s">
        <v>23</v>
      </c>
      <c r="H426" s="8">
        <v>44175</v>
      </c>
      <c r="I426" s="1" t="s">
        <v>25</v>
      </c>
      <c r="J426" s="1" t="s">
        <v>26</v>
      </c>
      <c r="K426" s="8">
        <v>44165.504872685182</v>
      </c>
      <c r="L426" s="1" t="s">
        <v>28</v>
      </c>
      <c r="M426" s="8">
        <v>44165</v>
      </c>
      <c r="N426" s="8">
        <v>44179</v>
      </c>
      <c r="O426" s="1" t="s">
        <v>921</v>
      </c>
      <c r="P426" s="1" t="s">
        <v>32</v>
      </c>
      <c r="Q426" s="1" t="s">
        <v>33</v>
      </c>
      <c r="R426" s="1" t="s">
        <v>34</v>
      </c>
      <c r="S426" s="1" t="s">
        <v>35</v>
      </c>
      <c r="T426" s="1" t="s">
        <v>193</v>
      </c>
      <c r="U426" s="8">
        <v>44165</v>
      </c>
      <c r="V426" s="1" t="s">
        <v>37</v>
      </c>
      <c r="W426" s="1" t="s">
        <v>38</v>
      </c>
      <c r="X426" s="1" t="s">
        <v>39</v>
      </c>
      <c r="Y426" t="str">
        <f t="shared" si="26"/>
        <v>OnTime</v>
      </c>
      <c r="Z426" t="str">
        <f t="shared" si="27"/>
        <v>Utilized</v>
      </c>
    </row>
    <row r="427" spans="1:26" x14ac:dyDescent="0.2">
      <c r="A427" s="15">
        <v>198.18</v>
      </c>
      <c r="B427" s="7">
        <f t="shared" si="24"/>
        <v>198.18</v>
      </c>
      <c r="C427" s="1" t="s">
        <v>20</v>
      </c>
      <c r="D427" s="1" t="s">
        <v>21</v>
      </c>
      <c r="E427" s="5">
        <v>3.96</v>
      </c>
      <c r="F427" s="5">
        <f t="shared" si="25"/>
        <v>3.96</v>
      </c>
      <c r="G427" s="1" t="s">
        <v>23</v>
      </c>
      <c r="H427" s="8">
        <v>44175</v>
      </c>
      <c r="I427" s="1" t="s">
        <v>25</v>
      </c>
      <c r="J427" s="1" t="s">
        <v>26</v>
      </c>
      <c r="K427" s="8">
        <v>44165.498449074075</v>
      </c>
      <c r="L427" s="1" t="s">
        <v>28</v>
      </c>
      <c r="M427" s="8">
        <v>44165</v>
      </c>
      <c r="N427" s="8">
        <v>44179</v>
      </c>
      <c r="O427" s="1" t="s">
        <v>923</v>
      </c>
      <c r="P427" s="1" t="s">
        <v>32</v>
      </c>
      <c r="Q427" s="1" t="s">
        <v>33</v>
      </c>
      <c r="R427" s="1" t="s">
        <v>34</v>
      </c>
      <c r="S427" s="1" t="s">
        <v>35</v>
      </c>
      <c r="T427" s="1" t="s">
        <v>36</v>
      </c>
      <c r="U427" s="8">
        <v>44165</v>
      </c>
      <c r="V427" s="1" t="s">
        <v>37</v>
      </c>
      <c r="W427" s="1" t="s">
        <v>38</v>
      </c>
      <c r="X427" s="1" t="s">
        <v>39</v>
      </c>
      <c r="Y427" t="str">
        <f t="shared" si="26"/>
        <v>OnTime</v>
      </c>
      <c r="Z427" t="str">
        <f t="shared" si="27"/>
        <v>Utilized</v>
      </c>
    </row>
    <row r="428" spans="1:26" x14ac:dyDescent="0.2">
      <c r="A428" s="15">
        <v>198.18</v>
      </c>
      <c r="B428" s="7">
        <f t="shared" si="24"/>
        <v>198.18</v>
      </c>
      <c r="C428" s="1" t="s">
        <v>20</v>
      </c>
      <c r="D428" s="1" t="s">
        <v>21</v>
      </c>
      <c r="E428" s="5">
        <v>3.96</v>
      </c>
      <c r="F428" s="5">
        <f t="shared" si="25"/>
        <v>3.96</v>
      </c>
      <c r="G428" s="1" t="s">
        <v>23</v>
      </c>
      <c r="H428" s="8">
        <v>44175</v>
      </c>
      <c r="I428" s="1" t="s">
        <v>25</v>
      </c>
      <c r="J428" s="1" t="s">
        <v>26</v>
      </c>
      <c r="K428" s="8">
        <v>44165.494803240741</v>
      </c>
      <c r="L428" s="1" t="s">
        <v>28</v>
      </c>
      <c r="M428" s="8">
        <v>44165</v>
      </c>
      <c r="N428" s="8">
        <v>44179</v>
      </c>
      <c r="O428" s="1" t="s">
        <v>925</v>
      </c>
      <c r="P428" s="1" t="s">
        <v>32</v>
      </c>
      <c r="Q428" s="1" t="s">
        <v>33</v>
      </c>
      <c r="R428" s="1" t="s">
        <v>34</v>
      </c>
      <c r="S428" s="1" t="s">
        <v>35</v>
      </c>
      <c r="T428" s="1" t="s">
        <v>49</v>
      </c>
      <c r="U428" s="8">
        <v>44165</v>
      </c>
      <c r="V428" s="1" t="s">
        <v>37</v>
      </c>
      <c r="W428" s="1" t="s">
        <v>38</v>
      </c>
      <c r="X428" s="1" t="s">
        <v>39</v>
      </c>
      <c r="Y428" t="str">
        <f t="shared" si="26"/>
        <v>OnTime</v>
      </c>
      <c r="Z428" t="str">
        <f t="shared" si="27"/>
        <v>Utilized</v>
      </c>
    </row>
    <row r="429" spans="1:26" x14ac:dyDescent="0.2">
      <c r="A429" s="15">
        <v>470</v>
      </c>
      <c r="B429" s="7">
        <f t="shared" si="24"/>
        <v>470</v>
      </c>
      <c r="C429" s="1" t="s">
        <v>20</v>
      </c>
      <c r="D429" s="1" t="s">
        <v>21</v>
      </c>
      <c r="E429" s="5">
        <v>3.96</v>
      </c>
      <c r="F429" s="5">
        <f t="shared" si="25"/>
        <v>3.96</v>
      </c>
      <c r="G429" s="1" t="s">
        <v>23</v>
      </c>
      <c r="H429" s="8">
        <v>44175</v>
      </c>
      <c r="I429" s="1" t="s">
        <v>25</v>
      </c>
      <c r="J429" s="1" t="s">
        <v>26</v>
      </c>
      <c r="K429" s="8">
        <v>44165.494652777779</v>
      </c>
      <c r="L429" s="1" t="s">
        <v>28</v>
      </c>
      <c r="M429" s="8">
        <v>44165</v>
      </c>
      <c r="N429" s="8">
        <v>44179</v>
      </c>
      <c r="O429" s="1" t="s">
        <v>927</v>
      </c>
      <c r="P429" s="1" t="s">
        <v>32</v>
      </c>
      <c r="Q429" s="1" t="s">
        <v>33</v>
      </c>
      <c r="R429" s="1" t="s">
        <v>34</v>
      </c>
      <c r="S429" s="1" t="s">
        <v>35</v>
      </c>
      <c r="T429" s="1" t="s">
        <v>81</v>
      </c>
      <c r="U429" s="8">
        <v>44165</v>
      </c>
      <c r="V429" s="1" t="s">
        <v>37</v>
      </c>
      <c r="W429" s="1" t="s">
        <v>38</v>
      </c>
      <c r="X429" s="1" t="s">
        <v>39</v>
      </c>
      <c r="Y429" t="str">
        <f t="shared" si="26"/>
        <v>OnTime</v>
      </c>
      <c r="Z429" t="str">
        <f t="shared" si="27"/>
        <v>Utilized</v>
      </c>
    </row>
    <row r="430" spans="1:26" x14ac:dyDescent="0.2">
      <c r="A430" s="15">
        <v>200</v>
      </c>
      <c r="B430" s="7">
        <f t="shared" si="24"/>
        <v>200</v>
      </c>
      <c r="C430" s="1" t="s">
        <v>20</v>
      </c>
      <c r="D430" s="1" t="s">
        <v>21</v>
      </c>
      <c r="E430" s="5">
        <v>3.96</v>
      </c>
      <c r="F430" s="5">
        <f t="shared" si="25"/>
        <v>3.96</v>
      </c>
      <c r="G430" s="1" t="s">
        <v>23</v>
      </c>
      <c r="H430" s="8">
        <v>44175</v>
      </c>
      <c r="I430" s="1" t="s">
        <v>25</v>
      </c>
      <c r="J430" s="1" t="s">
        <v>26</v>
      </c>
      <c r="K430" s="8">
        <v>44165.494629629633</v>
      </c>
      <c r="L430" s="1" t="s">
        <v>28</v>
      </c>
      <c r="M430" s="8">
        <v>44165</v>
      </c>
      <c r="N430" s="8">
        <v>44179</v>
      </c>
      <c r="O430" s="1" t="s">
        <v>929</v>
      </c>
      <c r="P430" s="1" t="s">
        <v>32</v>
      </c>
      <c r="Q430" s="1" t="s">
        <v>33</v>
      </c>
      <c r="R430" s="1" t="s">
        <v>34</v>
      </c>
      <c r="S430" s="1" t="s">
        <v>35</v>
      </c>
      <c r="T430" s="1" t="s">
        <v>81</v>
      </c>
      <c r="U430" s="8">
        <v>44165</v>
      </c>
      <c r="V430" s="1" t="s">
        <v>37</v>
      </c>
      <c r="W430" s="1" t="s">
        <v>38</v>
      </c>
      <c r="X430" s="1" t="s">
        <v>39</v>
      </c>
      <c r="Y430" t="str">
        <f t="shared" si="26"/>
        <v>OnTime</v>
      </c>
      <c r="Z430" t="str">
        <f t="shared" si="27"/>
        <v>Utilized</v>
      </c>
    </row>
    <row r="431" spans="1:26" x14ac:dyDescent="0.2">
      <c r="A431" s="15">
        <v>198.18</v>
      </c>
      <c r="B431" s="7">
        <f t="shared" si="24"/>
        <v>198.18</v>
      </c>
      <c r="C431" s="1" t="s">
        <v>20</v>
      </c>
      <c r="E431" s="5">
        <v>0</v>
      </c>
      <c r="F431" s="5">
        <f t="shared" si="25"/>
        <v>0</v>
      </c>
      <c r="I431" s="1" t="s">
        <v>25</v>
      </c>
      <c r="J431" s="1" t="s">
        <v>26</v>
      </c>
      <c r="K431" s="8">
        <v>44165.494479166664</v>
      </c>
      <c r="L431" s="1" t="s">
        <v>28</v>
      </c>
      <c r="M431" s="8">
        <v>44165</v>
      </c>
      <c r="N431" s="8">
        <v>44179</v>
      </c>
      <c r="O431" s="1" t="s">
        <v>931</v>
      </c>
      <c r="P431" s="1" t="s">
        <v>32</v>
      </c>
      <c r="Q431" s="1" t="s">
        <v>123</v>
      </c>
      <c r="R431" s="1" t="s">
        <v>124</v>
      </c>
      <c r="S431" s="1" t="s">
        <v>35</v>
      </c>
      <c r="T431" s="1" t="s">
        <v>193</v>
      </c>
      <c r="U431" s="8">
        <v>44165</v>
      </c>
      <c r="V431" s="1" t="s">
        <v>125</v>
      </c>
      <c r="W431" s="1" t="s">
        <v>125</v>
      </c>
      <c r="X431" s="1" t="s">
        <v>39</v>
      </c>
      <c r="Y431" t="str">
        <f t="shared" si="26"/>
        <v>OnTime</v>
      </c>
      <c r="Z431" t="str">
        <f t="shared" si="27"/>
        <v>No Discounts</v>
      </c>
    </row>
    <row r="432" spans="1:26" x14ac:dyDescent="0.2">
      <c r="A432" s="15">
        <v>198.18</v>
      </c>
      <c r="B432" s="7">
        <f t="shared" si="24"/>
        <v>198.18</v>
      </c>
      <c r="C432" s="1" t="s">
        <v>20</v>
      </c>
      <c r="D432" s="1" t="s">
        <v>21</v>
      </c>
      <c r="E432" s="5">
        <v>3.96</v>
      </c>
      <c r="F432" s="5">
        <f t="shared" si="25"/>
        <v>3.96</v>
      </c>
      <c r="G432" s="1" t="s">
        <v>23</v>
      </c>
      <c r="H432" s="8">
        <v>44175</v>
      </c>
      <c r="I432" s="1" t="s">
        <v>25</v>
      </c>
      <c r="J432" s="1" t="s">
        <v>26</v>
      </c>
      <c r="K432" s="8">
        <v>44165.494456018518</v>
      </c>
      <c r="L432" s="1" t="s">
        <v>28</v>
      </c>
      <c r="M432" s="8">
        <v>44165</v>
      </c>
      <c r="N432" s="8">
        <v>44179</v>
      </c>
      <c r="O432" s="1" t="s">
        <v>933</v>
      </c>
      <c r="P432" s="1" t="s">
        <v>32</v>
      </c>
      <c r="Q432" s="1" t="s">
        <v>33</v>
      </c>
      <c r="R432" s="1" t="s">
        <v>34</v>
      </c>
      <c r="S432" s="1" t="s">
        <v>35</v>
      </c>
      <c r="T432" s="1" t="s">
        <v>49</v>
      </c>
      <c r="U432" s="8">
        <v>44165</v>
      </c>
      <c r="V432" s="1" t="s">
        <v>37</v>
      </c>
      <c r="W432" s="1" t="s">
        <v>38</v>
      </c>
      <c r="X432" s="1" t="s">
        <v>39</v>
      </c>
      <c r="Y432" t="str">
        <f t="shared" si="26"/>
        <v>OnTime</v>
      </c>
      <c r="Z432" t="str">
        <f t="shared" si="27"/>
        <v>Utilized</v>
      </c>
    </row>
    <row r="433" spans="1:26" x14ac:dyDescent="0.2">
      <c r="A433" s="15">
        <v>500</v>
      </c>
      <c r="B433" s="7">
        <f t="shared" si="24"/>
        <v>500</v>
      </c>
      <c r="C433" s="1" t="s">
        <v>20</v>
      </c>
      <c r="D433" s="1" t="s">
        <v>21</v>
      </c>
      <c r="E433" s="5">
        <v>3.96</v>
      </c>
      <c r="F433" s="5">
        <f t="shared" si="25"/>
        <v>3.96</v>
      </c>
      <c r="G433" s="1" t="s">
        <v>23</v>
      </c>
      <c r="H433" s="8">
        <v>44175</v>
      </c>
      <c r="I433" s="1" t="s">
        <v>25</v>
      </c>
      <c r="J433" s="1" t="s">
        <v>26</v>
      </c>
      <c r="K433" s="8">
        <v>44165.494305555556</v>
      </c>
      <c r="L433" s="1" t="s">
        <v>28</v>
      </c>
      <c r="M433" s="8">
        <v>44165</v>
      </c>
      <c r="N433" s="8">
        <v>44179</v>
      </c>
      <c r="O433" s="1" t="s">
        <v>935</v>
      </c>
      <c r="P433" s="1" t="s">
        <v>32</v>
      </c>
      <c r="Q433" s="1" t="s">
        <v>33</v>
      </c>
      <c r="R433" s="1" t="s">
        <v>34</v>
      </c>
      <c r="S433" s="1" t="s">
        <v>35</v>
      </c>
      <c r="T433" s="1" t="s">
        <v>36</v>
      </c>
      <c r="U433" s="8">
        <v>44165</v>
      </c>
      <c r="V433" s="1" t="s">
        <v>37</v>
      </c>
      <c r="W433" s="1" t="s">
        <v>38</v>
      </c>
      <c r="X433" s="1" t="s">
        <v>39</v>
      </c>
      <c r="Y433" t="str">
        <f t="shared" si="26"/>
        <v>OnTime</v>
      </c>
      <c r="Z433" t="str">
        <f t="shared" si="27"/>
        <v>Utilized</v>
      </c>
    </row>
    <row r="434" spans="1:26" x14ac:dyDescent="0.2">
      <c r="A434" s="15">
        <v>198.18</v>
      </c>
      <c r="B434" s="7">
        <f t="shared" si="24"/>
        <v>198.18</v>
      </c>
      <c r="C434" s="1" t="s">
        <v>20</v>
      </c>
      <c r="D434" s="1" t="s">
        <v>21</v>
      </c>
      <c r="E434" s="5">
        <v>3.96</v>
      </c>
      <c r="F434" s="5">
        <f t="shared" si="25"/>
        <v>3.96</v>
      </c>
      <c r="G434" s="1" t="s">
        <v>23</v>
      </c>
      <c r="H434" s="8">
        <v>44175</v>
      </c>
      <c r="I434" s="1" t="s">
        <v>25</v>
      </c>
      <c r="J434" s="1" t="s">
        <v>26</v>
      </c>
      <c r="K434" s="8">
        <v>44165.49428240741</v>
      </c>
      <c r="L434" s="1" t="s">
        <v>28</v>
      </c>
      <c r="M434" s="8">
        <v>44165</v>
      </c>
      <c r="N434" s="8">
        <v>44179</v>
      </c>
      <c r="O434" s="1" t="s">
        <v>937</v>
      </c>
      <c r="P434" s="1" t="s">
        <v>32</v>
      </c>
      <c r="Q434" s="1" t="s">
        <v>33</v>
      </c>
      <c r="R434" s="1" t="s">
        <v>34</v>
      </c>
      <c r="S434" s="1" t="s">
        <v>35</v>
      </c>
      <c r="T434" s="1" t="s">
        <v>49</v>
      </c>
      <c r="U434" s="8">
        <v>44165</v>
      </c>
      <c r="V434" s="1" t="s">
        <v>37</v>
      </c>
      <c r="W434" s="1" t="s">
        <v>38</v>
      </c>
      <c r="X434" s="1" t="s">
        <v>39</v>
      </c>
      <c r="Y434" t="str">
        <f t="shared" si="26"/>
        <v>OnTime</v>
      </c>
      <c r="Z434" t="str">
        <f t="shared" si="27"/>
        <v>Utilized</v>
      </c>
    </row>
    <row r="435" spans="1:26" x14ac:dyDescent="0.2">
      <c r="A435" s="15">
        <v>198.18</v>
      </c>
      <c r="B435" s="7">
        <f t="shared" si="24"/>
        <v>198.18</v>
      </c>
      <c r="C435" s="1" t="s">
        <v>20</v>
      </c>
      <c r="E435" s="5">
        <v>0</v>
      </c>
      <c r="F435" s="5">
        <f t="shared" si="25"/>
        <v>0</v>
      </c>
      <c r="I435" s="1" t="s">
        <v>140</v>
      </c>
      <c r="J435" s="1" t="s">
        <v>26</v>
      </c>
      <c r="K435" s="8">
        <v>44165.494131944448</v>
      </c>
      <c r="L435" s="1" t="s">
        <v>28</v>
      </c>
      <c r="M435" s="8">
        <v>44165</v>
      </c>
      <c r="N435" s="8">
        <v>44179</v>
      </c>
      <c r="O435" s="1" t="s">
        <v>939</v>
      </c>
      <c r="P435" s="1" t="s">
        <v>32</v>
      </c>
      <c r="Q435" s="1" t="s">
        <v>33</v>
      </c>
      <c r="R435" s="1" t="s">
        <v>124</v>
      </c>
      <c r="S435" s="1" t="s">
        <v>35</v>
      </c>
      <c r="T435" s="1" t="s">
        <v>49</v>
      </c>
      <c r="U435" s="8">
        <v>44165</v>
      </c>
      <c r="V435" s="1" t="s">
        <v>144</v>
      </c>
      <c r="W435" s="1" t="s">
        <v>145</v>
      </c>
      <c r="X435" s="1" t="s">
        <v>39</v>
      </c>
      <c r="Y435" t="str">
        <f t="shared" si="26"/>
        <v>OnTime</v>
      </c>
      <c r="Z435" t="str">
        <f t="shared" si="27"/>
        <v>No Discounts</v>
      </c>
    </row>
    <row r="436" spans="1:26" x14ac:dyDescent="0.2">
      <c r="A436" s="15">
        <v>198.18</v>
      </c>
      <c r="B436" s="7">
        <v>235.92</v>
      </c>
      <c r="C436" s="1" t="s">
        <v>20</v>
      </c>
      <c r="D436" s="1" t="s">
        <v>133</v>
      </c>
      <c r="E436" s="5">
        <v>0</v>
      </c>
      <c r="F436" s="5">
        <f t="shared" si="25"/>
        <v>0</v>
      </c>
      <c r="I436" s="1" t="s">
        <v>134</v>
      </c>
      <c r="J436" s="1" t="s">
        <v>26</v>
      </c>
      <c r="K436" s="8">
        <v>44165.494108796294</v>
      </c>
      <c r="L436" s="1" t="s">
        <v>136</v>
      </c>
      <c r="M436" s="8">
        <v>44165</v>
      </c>
      <c r="N436" s="8">
        <v>44179</v>
      </c>
      <c r="O436" s="1" t="s">
        <v>941</v>
      </c>
      <c r="P436" s="1" t="s">
        <v>32</v>
      </c>
      <c r="Q436" s="1" t="s">
        <v>138</v>
      </c>
      <c r="R436" s="1" t="s">
        <v>124</v>
      </c>
      <c r="S436" s="1" t="s">
        <v>35</v>
      </c>
      <c r="T436" s="1" t="s">
        <v>36</v>
      </c>
      <c r="U436" s="8">
        <v>44165</v>
      </c>
      <c r="V436" s="1" t="s">
        <v>139</v>
      </c>
      <c r="W436" s="1" t="s">
        <v>139</v>
      </c>
      <c r="X436" s="1" t="s">
        <v>39</v>
      </c>
      <c r="Y436" t="str">
        <f t="shared" si="26"/>
        <v>OnTime</v>
      </c>
      <c r="Z436" t="str">
        <f t="shared" si="27"/>
        <v>No Discounts</v>
      </c>
    </row>
    <row r="437" spans="1:26" x14ac:dyDescent="0.2">
      <c r="A437" s="15">
        <v>198.18</v>
      </c>
      <c r="B437" s="7">
        <f t="shared" si="24"/>
        <v>198.18</v>
      </c>
      <c r="C437" s="1" t="s">
        <v>20</v>
      </c>
      <c r="E437" s="5">
        <v>0</v>
      </c>
      <c r="F437" s="5">
        <f t="shared" si="25"/>
        <v>0</v>
      </c>
      <c r="I437" s="1" t="s">
        <v>140</v>
      </c>
      <c r="J437" s="1" t="s">
        <v>26</v>
      </c>
      <c r="K437" s="8">
        <v>44165.493981481479</v>
      </c>
      <c r="L437" s="1" t="s">
        <v>28</v>
      </c>
      <c r="M437" s="8">
        <v>44165</v>
      </c>
      <c r="N437" s="8">
        <v>44179</v>
      </c>
      <c r="O437" s="1" t="s">
        <v>943</v>
      </c>
      <c r="P437" s="1" t="s">
        <v>32</v>
      </c>
      <c r="Q437" s="1" t="s">
        <v>33</v>
      </c>
      <c r="R437" s="1" t="s">
        <v>124</v>
      </c>
      <c r="S437" s="1" t="s">
        <v>35</v>
      </c>
      <c r="T437" s="1" t="s">
        <v>36</v>
      </c>
      <c r="U437" s="8">
        <v>44165</v>
      </c>
      <c r="V437" s="1" t="s">
        <v>144</v>
      </c>
      <c r="W437" s="1" t="s">
        <v>145</v>
      </c>
      <c r="X437" s="1" t="s">
        <v>39</v>
      </c>
      <c r="Y437" t="str">
        <f t="shared" si="26"/>
        <v>OnTime</v>
      </c>
      <c r="Z437" t="str">
        <f t="shared" si="27"/>
        <v>No Discounts</v>
      </c>
    </row>
    <row r="438" spans="1:26" x14ac:dyDescent="0.2">
      <c r="A438" s="15">
        <v>198.18</v>
      </c>
      <c r="B438" s="7">
        <f t="shared" si="24"/>
        <v>198.18</v>
      </c>
      <c r="C438" s="1" t="s">
        <v>20</v>
      </c>
      <c r="E438" s="5">
        <v>0</v>
      </c>
      <c r="F438" s="5">
        <f t="shared" si="25"/>
        <v>0</v>
      </c>
      <c r="I438" s="1" t="s">
        <v>140</v>
      </c>
      <c r="J438" s="1" t="s">
        <v>26</v>
      </c>
      <c r="K438" s="8">
        <v>44165.493958333333</v>
      </c>
      <c r="L438" s="1" t="s">
        <v>28</v>
      </c>
      <c r="M438" s="8">
        <v>44165</v>
      </c>
      <c r="N438" s="8">
        <v>44179</v>
      </c>
      <c r="O438" s="1" t="s">
        <v>945</v>
      </c>
      <c r="P438" s="1" t="s">
        <v>32</v>
      </c>
      <c r="Q438" s="1" t="s">
        <v>33</v>
      </c>
      <c r="R438" s="1" t="s">
        <v>124</v>
      </c>
      <c r="S438" s="1" t="s">
        <v>35</v>
      </c>
      <c r="T438" s="1" t="s">
        <v>36</v>
      </c>
      <c r="U438" s="8">
        <v>44165</v>
      </c>
      <c r="V438" s="1" t="s">
        <v>144</v>
      </c>
      <c r="W438" s="1" t="s">
        <v>145</v>
      </c>
      <c r="X438" s="1" t="s">
        <v>39</v>
      </c>
      <c r="Y438" t="str">
        <f t="shared" si="26"/>
        <v>OnTime</v>
      </c>
      <c r="Z438" t="str">
        <f t="shared" si="27"/>
        <v>No Discounts</v>
      </c>
    </row>
    <row r="439" spans="1:26" x14ac:dyDescent="0.2">
      <c r="A439" s="15">
        <v>198.18</v>
      </c>
      <c r="B439" s="7">
        <f t="shared" si="24"/>
        <v>198.18</v>
      </c>
      <c r="C439" s="1" t="s">
        <v>20</v>
      </c>
      <c r="E439" s="5">
        <v>0</v>
      </c>
      <c r="F439" s="5">
        <f t="shared" si="25"/>
        <v>0</v>
      </c>
      <c r="I439" s="1" t="s">
        <v>140</v>
      </c>
      <c r="J439" s="1" t="s">
        <v>26</v>
      </c>
      <c r="K439" s="8">
        <v>44165.493935185186</v>
      </c>
      <c r="L439" s="1" t="s">
        <v>28</v>
      </c>
      <c r="M439" s="8">
        <v>44165</v>
      </c>
      <c r="N439" s="8">
        <v>44179</v>
      </c>
      <c r="O439" s="1" t="s">
        <v>947</v>
      </c>
      <c r="P439" s="1" t="s">
        <v>32</v>
      </c>
      <c r="Q439" s="1" t="s">
        <v>33</v>
      </c>
      <c r="R439" s="1" t="s">
        <v>124</v>
      </c>
      <c r="S439" s="1" t="s">
        <v>35</v>
      </c>
      <c r="T439" s="1" t="s">
        <v>36</v>
      </c>
      <c r="U439" s="8">
        <v>44165</v>
      </c>
      <c r="V439" s="1" t="s">
        <v>144</v>
      </c>
      <c r="W439" s="1" t="s">
        <v>145</v>
      </c>
      <c r="X439" s="1" t="s">
        <v>39</v>
      </c>
      <c r="Y439" t="str">
        <f t="shared" si="26"/>
        <v>OnTime</v>
      </c>
      <c r="Z439" t="str">
        <f t="shared" si="27"/>
        <v>No Discounts</v>
      </c>
    </row>
    <row r="440" spans="1:26" x14ac:dyDescent="0.2">
      <c r="A440" s="15">
        <v>198.18</v>
      </c>
      <c r="B440" s="7">
        <f t="shared" si="24"/>
        <v>198.18</v>
      </c>
      <c r="C440" s="1" t="s">
        <v>20</v>
      </c>
      <c r="D440" s="1" t="s">
        <v>21</v>
      </c>
      <c r="E440" s="5">
        <v>0</v>
      </c>
      <c r="F440" s="5">
        <f t="shared" si="25"/>
        <v>0</v>
      </c>
      <c r="I440" s="1" t="s">
        <v>25</v>
      </c>
      <c r="J440" s="1" t="s">
        <v>26</v>
      </c>
      <c r="K440" s="8">
        <v>44165.493668981479</v>
      </c>
      <c r="L440" s="1" t="s">
        <v>28</v>
      </c>
      <c r="M440" s="8">
        <v>44165</v>
      </c>
      <c r="N440" s="8">
        <v>44179</v>
      </c>
      <c r="O440" s="1" t="s">
        <v>949</v>
      </c>
      <c r="P440" s="1" t="s">
        <v>32</v>
      </c>
      <c r="Q440" s="1" t="s">
        <v>156</v>
      </c>
      <c r="R440" s="1" t="s">
        <v>124</v>
      </c>
      <c r="S440" s="1" t="s">
        <v>35</v>
      </c>
      <c r="T440" s="1" t="s">
        <v>36</v>
      </c>
      <c r="U440" s="8">
        <v>44165</v>
      </c>
      <c r="V440" s="1" t="s">
        <v>157</v>
      </c>
      <c r="W440" s="1" t="s">
        <v>158</v>
      </c>
      <c r="X440" s="1" t="s">
        <v>39</v>
      </c>
      <c r="Y440" t="str">
        <f t="shared" si="26"/>
        <v>OnTime</v>
      </c>
      <c r="Z440" t="str">
        <f t="shared" si="27"/>
        <v>No Discounts</v>
      </c>
    </row>
    <row r="441" spans="1:26" x14ac:dyDescent="0.2">
      <c r="A441" s="15">
        <v>198.18</v>
      </c>
      <c r="B441" s="7">
        <f t="shared" si="24"/>
        <v>198.18</v>
      </c>
      <c r="C441" s="1" t="s">
        <v>20</v>
      </c>
      <c r="E441" s="5">
        <v>0</v>
      </c>
      <c r="F441" s="5">
        <f t="shared" si="25"/>
        <v>0</v>
      </c>
      <c r="I441" s="1" t="s">
        <v>140</v>
      </c>
      <c r="J441" s="1" t="s">
        <v>26</v>
      </c>
      <c r="K441" s="8">
        <v>44165.493634259263</v>
      </c>
      <c r="L441" s="1" t="s">
        <v>28</v>
      </c>
      <c r="M441" s="8">
        <v>44165</v>
      </c>
      <c r="N441" s="8">
        <v>44179</v>
      </c>
      <c r="O441" s="1" t="s">
        <v>951</v>
      </c>
      <c r="P441" s="1" t="s">
        <v>32</v>
      </c>
      <c r="Q441" s="1" t="s">
        <v>33</v>
      </c>
      <c r="R441" s="1" t="s">
        <v>168</v>
      </c>
      <c r="S441" s="1" t="s">
        <v>35</v>
      </c>
      <c r="T441" s="1" t="s">
        <v>36</v>
      </c>
      <c r="U441" s="8">
        <v>44165</v>
      </c>
      <c r="V441" s="1" t="s">
        <v>169</v>
      </c>
      <c r="W441" s="1" t="s">
        <v>170</v>
      </c>
      <c r="X441" s="1" t="s">
        <v>39</v>
      </c>
      <c r="Y441" t="str">
        <f t="shared" si="26"/>
        <v>OnTime</v>
      </c>
      <c r="Z441" t="str">
        <f t="shared" si="27"/>
        <v>No Discounts</v>
      </c>
    </row>
    <row r="442" spans="1:26" x14ac:dyDescent="0.2">
      <c r="A442" s="15">
        <v>198.18</v>
      </c>
      <c r="B442" s="7">
        <f t="shared" si="24"/>
        <v>198.18</v>
      </c>
      <c r="C442" s="1" t="s">
        <v>20</v>
      </c>
      <c r="D442" s="1" t="s">
        <v>21</v>
      </c>
      <c r="E442" s="5">
        <v>3.96</v>
      </c>
      <c r="F442" s="5">
        <f t="shared" si="25"/>
        <v>3.96</v>
      </c>
      <c r="G442" s="1" t="s">
        <v>23</v>
      </c>
      <c r="H442" s="8">
        <v>44175</v>
      </c>
      <c r="I442" s="1" t="s">
        <v>25</v>
      </c>
      <c r="J442" s="1" t="s">
        <v>26</v>
      </c>
      <c r="K442" s="8">
        <v>44165.493611111109</v>
      </c>
      <c r="L442" s="1" t="s">
        <v>28</v>
      </c>
      <c r="M442" s="8">
        <v>44165</v>
      </c>
      <c r="N442" s="8">
        <v>44179</v>
      </c>
      <c r="O442" s="1" t="s">
        <v>953</v>
      </c>
      <c r="P442" s="1" t="s">
        <v>32</v>
      </c>
      <c r="Q442" s="1" t="s">
        <v>33</v>
      </c>
      <c r="R442" s="1" t="s">
        <v>34</v>
      </c>
      <c r="S442" s="1" t="s">
        <v>35</v>
      </c>
      <c r="T442" s="1" t="s">
        <v>36</v>
      </c>
      <c r="U442" s="8">
        <v>44165</v>
      </c>
      <c r="V442" s="1" t="s">
        <v>37</v>
      </c>
      <c r="W442" s="1" t="s">
        <v>38</v>
      </c>
      <c r="X442" s="1" t="s">
        <v>39</v>
      </c>
      <c r="Y442" t="str">
        <f t="shared" si="26"/>
        <v>OnTime</v>
      </c>
      <c r="Z442" t="str">
        <f t="shared" si="27"/>
        <v>Utilized</v>
      </c>
    </row>
    <row r="443" spans="1:26" x14ac:dyDescent="0.2">
      <c r="A443" s="15">
        <v>198.18</v>
      </c>
      <c r="B443" s="7">
        <f t="shared" si="24"/>
        <v>198.18</v>
      </c>
      <c r="C443" s="1" t="s">
        <v>20</v>
      </c>
      <c r="D443" s="1" t="s">
        <v>21</v>
      </c>
      <c r="E443" s="5">
        <v>3.96</v>
      </c>
      <c r="F443" s="5">
        <f t="shared" si="25"/>
        <v>3.96</v>
      </c>
      <c r="G443" s="1" t="s">
        <v>23</v>
      </c>
      <c r="H443" s="8">
        <v>44175</v>
      </c>
      <c r="I443" s="1" t="s">
        <v>25</v>
      </c>
      <c r="J443" s="1" t="s">
        <v>26</v>
      </c>
      <c r="K443" s="8">
        <v>44165.493587962963</v>
      </c>
      <c r="L443" s="1" t="s">
        <v>28</v>
      </c>
      <c r="M443" s="8">
        <v>44165</v>
      </c>
      <c r="N443" s="8">
        <v>44179</v>
      </c>
      <c r="O443" s="1" t="s">
        <v>955</v>
      </c>
      <c r="P443" s="1" t="s">
        <v>32</v>
      </c>
      <c r="Q443" s="1" t="s">
        <v>33</v>
      </c>
      <c r="R443" s="1" t="s">
        <v>34</v>
      </c>
      <c r="S443" s="1" t="s">
        <v>35</v>
      </c>
      <c r="T443" s="1" t="s">
        <v>81</v>
      </c>
      <c r="U443" s="8">
        <v>44165</v>
      </c>
      <c r="V443" s="1" t="s">
        <v>37</v>
      </c>
      <c r="W443" s="1" t="s">
        <v>38</v>
      </c>
      <c r="X443" s="1" t="s">
        <v>39</v>
      </c>
      <c r="Y443" t="str">
        <f t="shared" si="26"/>
        <v>OnTime</v>
      </c>
      <c r="Z443" t="str">
        <f t="shared" si="27"/>
        <v>Utilized</v>
      </c>
    </row>
    <row r="444" spans="1:26" x14ac:dyDescent="0.2">
      <c r="A444" s="15">
        <v>198.18</v>
      </c>
      <c r="B444" s="7">
        <f t="shared" si="24"/>
        <v>198.18</v>
      </c>
      <c r="C444" s="1" t="s">
        <v>20</v>
      </c>
      <c r="D444" s="1" t="s">
        <v>21</v>
      </c>
      <c r="E444" s="5">
        <v>3.96</v>
      </c>
      <c r="F444" s="5">
        <f t="shared" si="25"/>
        <v>3.96</v>
      </c>
      <c r="G444" s="1" t="s">
        <v>23</v>
      </c>
      <c r="H444" s="8">
        <v>44175</v>
      </c>
      <c r="I444" s="1" t="s">
        <v>25</v>
      </c>
      <c r="J444" s="1" t="s">
        <v>26</v>
      </c>
      <c r="K444" s="8">
        <v>44165.493437500001</v>
      </c>
      <c r="L444" s="1" t="s">
        <v>28</v>
      </c>
      <c r="M444" s="8">
        <v>44165</v>
      </c>
      <c r="N444" s="8">
        <v>44179</v>
      </c>
      <c r="O444" s="1" t="s">
        <v>957</v>
      </c>
      <c r="P444" s="1" t="s">
        <v>32</v>
      </c>
      <c r="Q444" s="1" t="s">
        <v>33</v>
      </c>
      <c r="R444" s="1" t="s">
        <v>34</v>
      </c>
      <c r="S444" s="1" t="s">
        <v>35</v>
      </c>
      <c r="T444" s="1" t="s">
        <v>36</v>
      </c>
      <c r="U444" s="8">
        <v>44165</v>
      </c>
      <c r="V444" s="1" t="s">
        <v>37</v>
      </c>
      <c r="W444" s="1" t="s">
        <v>38</v>
      </c>
      <c r="X444" s="1" t="s">
        <v>39</v>
      </c>
      <c r="Y444" t="str">
        <f t="shared" si="26"/>
        <v>OnTime</v>
      </c>
      <c r="Z444" t="str">
        <f t="shared" si="27"/>
        <v>Utilized</v>
      </c>
    </row>
    <row r="445" spans="1:26" x14ac:dyDescent="0.2">
      <c r="A445" s="15">
        <v>198.18</v>
      </c>
      <c r="B445" s="7">
        <f t="shared" si="24"/>
        <v>198.18</v>
      </c>
      <c r="C445" s="1" t="s">
        <v>20</v>
      </c>
      <c r="D445" s="1" t="s">
        <v>21</v>
      </c>
      <c r="E445" s="5">
        <v>3.96</v>
      </c>
      <c r="F445" s="5">
        <f t="shared" si="25"/>
        <v>3.96</v>
      </c>
      <c r="G445" s="1" t="s">
        <v>23</v>
      </c>
      <c r="H445" s="8">
        <v>44175</v>
      </c>
      <c r="I445" s="1" t="s">
        <v>25</v>
      </c>
      <c r="J445" s="1" t="s">
        <v>26</v>
      </c>
      <c r="K445" s="8">
        <v>44165.493414351855</v>
      </c>
      <c r="L445" s="1" t="s">
        <v>28</v>
      </c>
      <c r="M445" s="8">
        <v>44165</v>
      </c>
      <c r="N445" s="8">
        <v>44179</v>
      </c>
      <c r="O445" s="1" t="s">
        <v>959</v>
      </c>
      <c r="P445" s="1" t="s">
        <v>32</v>
      </c>
      <c r="Q445" s="1" t="s">
        <v>33</v>
      </c>
      <c r="R445" s="1" t="s">
        <v>34</v>
      </c>
      <c r="S445" s="1" t="s">
        <v>35</v>
      </c>
      <c r="T445" s="1" t="s">
        <v>49</v>
      </c>
      <c r="U445" s="8">
        <v>44165</v>
      </c>
      <c r="V445" s="1" t="s">
        <v>37</v>
      </c>
      <c r="W445" s="1" t="s">
        <v>38</v>
      </c>
      <c r="X445" s="1" t="s">
        <v>39</v>
      </c>
      <c r="Y445" t="str">
        <f t="shared" si="26"/>
        <v>OnTime</v>
      </c>
      <c r="Z445" t="str">
        <f t="shared" si="27"/>
        <v>Utilized</v>
      </c>
    </row>
    <row r="446" spans="1:26" x14ac:dyDescent="0.2">
      <c r="A446" s="15">
        <v>198.18</v>
      </c>
      <c r="B446" s="7">
        <f t="shared" si="24"/>
        <v>198.18</v>
      </c>
      <c r="C446" s="1" t="s">
        <v>20</v>
      </c>
      <c r="D446" s="1" t="s">
        <v>21</v>
      </c>
      <c r="E446" s="5">
        <v>3.96</v>
      </c>
      <c r="F446" s="5">
        <f t="shared" si="25"/>
        <v>3.96</v>
      </c>
      <c r="G446" s="1" t="s">
        <v>23</v>
      </c>
      <c r="H446" s="8">
        <v>44175</v>
      </c>
      <c r="I446" s="1" t="s">
        <v>25</v>
      </c>
      <c r="J446" s="1" t="s">
        <v>26</v>
      </c>
      <c r="K446" s="8">
        <v>44165.49324074074</v>
      </c>
      <c r="L446" s="1" t="s">
        <v>28</v>
      </c>
      <c r="M446" s="8">
        <v>44165</v>
      </c>
      <c r="N446" s="8">
        <v>44179</v>
      </c>
      <c r="O446" s="1" t="s">
        <v>961</v>
      </c>
      <c r="P446" s="1" t="s">
        <v>32</v>
      </c>
      <c r="Q446" s="1" t="s">
        <v>33</v>
      </c>
      <c r="R446" s="1" t="s">
        <v>34</v>
      </c>
      <c r="S446" s="1" t="s">
        <v>35</v>
      </c>
      <c r="T446" s="1" t="s">
        <v>36</v>
      </c>
      <c r="U446" s="8">
        <v>44165</v>
      </c>
      <c r="V446" s="1" t="s">
        <v>37</v>
      </c>
      <c r="W446" s="1" t="s">
        <v>38</v>
      </c>
      <c r="X446" s="1" t="s">
        <v>39</v>
      </c>
      <c r="Y446" t="str">
        <f t="shared" si="26"/>
        <v>OnTime</v>
      </c>
      <c r="Z446" t="str">
        <f t="shared" si="27"/>
        <v>Utilized</v>
      </c>
    </row>
    <row r="447" spans="1:26" x14ac:dyDescent="0.2">
      <c r="A447" s="15">
        <v>198.18</v>
      </c>
      <c r="B447" s="7">
        <f t="shared" si="24"/>
        <v>198.18</v>
      </c>
      <c r="C447" s="1" t="s">
        <v>20</v>
      </c>
      <c r="D447" s="1" t="s">
        <v>21</v>
      </c>
      <c r="E447" s="5">
        <v>3.96</v>
      </c>
      <c r="F447" s="5">
        <f t="shared" si="25"/>
        <v>3.96</v>
      </c>
      <c r="G447" s="1" t="s">
        <v>23</v>
      </c>
      <c r="H447" s="8">
        <v>44175</v>
      </c>
      <c r="I447" s="1" t="s">
        <v>25</v>
      </c>
      <c r="J447" s="1" t="s">
        <v>26</v>
      </c>
      <c r="K447" s="8">
        <v>44165.493171296293</v>
      </c>
      <c r="L447" s="1" t="s">
        <v>28</v>
      </c>
      <c r="M447" s="8">
        <v>44165</v>
      </c>
      <c r="N447" s="8">
        <v>44179</v>
      </c>
      <c r="O447" s="1" t="s">
        <v>963</v>
      </c>
      <c r="P447" s="1" t="s">
        <v>32</v>
      </c>
      <c r="Q447" s="1" t="s">
        <v>33</v>
      </c>
      <c r="R447" s="1" t="s">
        <v>34</v>
      </c>
      <c r="S447" s="1" t="s">
        <v>35</v>
      </c>
      <c r="T447" s="1" t="s">
        <v>36</v>
      </c>
      <c r="U447" s="8">
        <v>44165</v>
      </c>
      <c r="V447" s="1" t="s">
        <v>37</v>
      </c>
      <c r="W447" s="1" t="s">
        <v>38</v>
      </c>
      <c r="X447" s="1" t="s">
        <v>39</v>
      </c>
      <c r="Y447" t="str">
        <f t="shared" si="26"/>
        <v>OnTime</v>
      </c>
      <c r="Z447" t="str">
        <f t="shared" si="27"/>
        <v>Utilized</v>
      </c>
    </row>
    <row r="448" spans="1:26" x14ac:dyDescent="0.2">
      <c r="A448" s="15">
        <v>198.18</v>
      </c>
      <c r="B448" s="7">
        <f t="shared" si="24"/>
        <v>198.18</v>
      </c>
      <c r="C448" s="1" t="s">
        <v>20</v>
      </c>
      <c r="D448" s="1" t="s">
        <v>21</v>
      </c>
      <c r="E448" s="5">
        <v>3.96</v>
      </c>
      <c r="F448" s="5">
        <f t="shared" si="25"/>
        <v>3.96</v>
      </c>
      <c r="G448" s="1" t="s">
        <v>23</v>
      </c>
      <c r="H448" s="8">
        <v>44175</v>
      </c>
      <c r="I448" s="1" t="s">
        <v>25</v>
      </c>
      <c r="J448" s="1" t="s">
        <v>26</v>
      </c>
      <c r="K448" s="8">
        <v>44165.493148148147</v>
      </c>
      <c r="L448" s="1" t="s">
        <v>28</v>
      </c>
      <c r="M448" s="8">
        <v>44165</v>
      </c>
      <c r="N448" s="8">
        <v>44179</v>
      </c>
      <c r="O448" s="1" t="s">
        <v>965</v>
      </c>
      <c r="P448" s="1" t="s">
        <v>32</v>
      </c>
      <c r="Q448" s="1" t="s">
        <v>33</v>
      </c>
      <c r="R448" s="1" t="s">
        <v>34</v>
      </c>
      <c r="S448" s="1" t="s">
        <v>35</v>
      </c>
      <c r="T448" s="1" t="s">
        <v>49</v>
      </c>
      <c r="U448" s="8">
        <v>44165</v>
      </c>
      <c r="V448" s="1" t="s">
        <v>37</v>
      </c>
      <c r="W448" s="1" t="s">
        <v>38</v>
      </c>
      <c r="X448" s="1" t="s">
        <v>39</v>
      </c>
      <c r="Y448" t="str">
        <f t="shared" si="26"/>
        <v>OnTime</v>
      </c>
      <c r="Z448" t="str">
        <f t="shared" si="27"/>
        <v>Utilized</v>
      </c>
    </row>
    <row r="449" spans="1:26" x14ac:dyDescent="0.2">
      <c r="A449" s="15">
        <v>198.18</v>
      </c>
      <c r="B449" s="7">
        <f t="shared" si="24"/>
        <v>198.18</v>
      </c>
      <c r="C449" s="1" t="s">
        <v>20</v>
      </c>
      <c r="D449" s="1" t="s">
        <v>180</v>
      </c>
      <c r="E449" s="5">
        <v>0</v>
      </c>
      <c r="F449" s="5">
        <f t="shared" si="25"/>
        <v>0</v>
      </c>
      <c r="I449" s="1" t="s">
        <v>25</v>
      </c>
      <c r="J449" s="1" t="s">
        <v>26</v>
      </c>
      <c r="K449" s="8">
        <v>44165.493113425924</v>
      </c>
      <c r="L449" s="1" t="s">
        <v>28</v>
      </c>
      <c r="M449" s="8">
        <v>44165</v>
      </c>
      <c r="N449" s="8">
        <v>44179</v>
      </c>
      <c r="O449" s="1" t="s">
        <v>967</v>
      </c>
      <c r="P449" s="1" t="s">
        <v>32</v>
      </c>
      <c r="Q449" s="1" t="s">
        <v>33</v>
      </c>
      <c r="R449" s="1" t="s">
        <v>124</v>
      </c>
      <c r="S449" s="1" t="s">
        <v>35</v>
      </c>
      <c r="T449" s="1" t="s">
        <v>36</v>
      </c>
      <c r="U449" s="8">
        <v>44165</v>
      </c>
      <c r="V449" s="1" t="s">
        <v>183</v>
      </c>
      <c r="W449" s="1" t="s">
        <v>183</v>
      </c>
      <c r="X449" s="1" t="s">
        <v>39</v>
      </c>
      <c r="Y449" t="str">
        <f t="shared" si="26"/>
        <v>OnTime</v>
      </c>
      <c r="Z449" t="str">
        <f t="shared" si="27"/>
        <v>No Discounts</v>
      </c>
    </row>
    <row r="450" spans="1:26" x14ac:dyDescent="0.2">
      <c r="A450" s="15">
        <v>198.18</v>
      </c>
      <c r="B450" s="7">
        <f t="shared" si="24"/>
        <v>198.18</v>
      </c>
      <c r="C450" s="1" t="s">
        <v>20</v>
      </c>
      <c r="D450" s="1" t="s">
        <v>21</v>
      </c>
      <c r="E450" s="5">
        <v>3.96</v>
      </c>
      <c r="F450" s="5">
        <f t="shared" si="25"/>
        <v>3.96</v>
      </c>
      <c r="G450" s="1" t="s">
        <v>23</v>
      </c>
      <c r="H450" s="8">
        <v>44175</v>
      </c>
      <c r="I450" s="1" t="s">
        <v>25</v>
      </c>
      <c r="J450" s="1" t="s">
        <v>26</v>
      </c>
      <c r="K450" s="8">
        <v>44165.493090277778</v>
      </c>
      <c r="L450" s="1" t="s">
        <v>28</v>
      </c>
      <c r="M450" s="8">
        <v>44165</v>
      </c>
      <c r="N450" s="8">
        <v>44179</v>
      </c>
      <c r="O450" s="1" t="s">
        <v>969</v>
      </c>
      <c r="P450" s="1" t="s">
        <v>32</v>
      </c>
      <c r="Q450" s="1" t="s">
        <v>33</v>
      </c>
      <c r="R450" s="1" t="s">
        <v>34</v>
      </c>
      <c r="S450" s="1" t="s">
        <v>35</v>
      </c>
      <c r="T450" s="1" t="s">
        <v>36</v>
      </c>
      <c r="U450" s="8">
        <v>44165</v>
      </c>
      <c r="V450" s="1" t="s">
        <v>37</v>
      </c>
      <c r="W450" s="1" t="s">
        <v>38</v>
      </c>
      <c r="X450" s="1" t="s">
        <v>39</v>
      </c>
      <c r="Y450" t="str">
        <f t="shared" si="26"/>
        <v>OnTime</v>
      </c>
      <c r="Z450" t="str">
        <f t="shared" si="27"/>
        <v>Utilized</v>
      </c>
    </row>
    <row r="451" spans="1:26" x14ac:dyDescent="0.2">
      <c r="A451" s="15">
        <v>198.18</v>
      </c>
      <c r="B451" s="7">
        <f t="shared" ref="B451:B514" si="28">A451</f>
        <v>198.18</v>
      </c>
      <c r="C451" s="1" t="s">
        <v>20</v>
      </c>
      <c r="D451" s="1" t="s">
        <v>21</v>
      </c>
      <c r="E451" s="5">
        <v>3.96</v>
      </c>
      <c r="F451" s="5">
        <f t="shared" ref="F451:F514" si="29">E451</f>
        <v>3.96</v>
      </c>
      <c r="G451" s="1" t="s">
        <v>23</v>
      </c>
      <c r="H451" s="8">
        <v>44175</v>
      </c>
      <c r="I451" s="1" t="s">
        <v>25</v>
      </c>
      <c r="J451" s="1" t="s">
        <v>26</v>
      </c>
      <c r="K451" s="8">
        <v>44165.493067129632</v>
      </c>
      <c r="L451" s="1" t="s">
        <v>28</v>
      </c>
      <c r="M451" s="8">
        <v>44165</v>
      </c>
      <c r="N451" s="8">
        <v>44179</v>
      </c>
      <c r="O451" s="1" t="s">
        <v>971</v>
      </c>
      <c r="P451" s="1" t="s">
        <v>32</v>
      </c>
      <c r="Q451" s="1" t="s">
        <v>33</v>
      </c>
      <c r="R451" s="1" t="s">
        <v>34</v>
      </c>
      <c r="S451" s="1" t="s">
        <v>35</v>
      </c>
      <c r="T451" s="1" t="s">
        <v>36</v>
      </c>
      <c r="U451" s="8">
        <v>44165</v>
      </c>
      <c r="V451" s="1" t="s">
        <v>37</v>
      </c>
      <c r="W451" s="1" t="s">
        <v>38</v>
      </c>
      <c r="X451" s="1" t="s">
        <v>39</v>
      </c>
      <c r="Y451" t="str">
        <f t="shared" ref="Y451:Y514" si="30">IF(U451&gt;N451,"Late",IF(A451=0,"NoPayment","OnTime"))</f>
        <v>OnTime</v>
      </c>
      <c r="Z451" t="str">
        <f t="shared" ref="Z451:Z514" si="31">IF(U451&lt;H451,"Utilized",IF(ISBLANK(H451),"No Discounts","Lost"))</f>
        <v>Utilized</v>
      </c>
    </row>
    <row r="452" spans="1:26" x14ac:dyDescent="0.2">
      <c r="A452" s="15">
        <v>198.18</v>
      </c>
      <c r="B452" s="7">
        <f t="shared" si="28"/>
        <v>198.18</v>
      </c>
      <c r="C452" s="1" t="s">
        <v>20</v>
      </c>
      <c r="D452" s="1" t="s">
        <v>21</v>
      </c>
      <c r="E452" s="5">
        <v>3.96</v>
      </c>
      <c r="F452" s="5">
        <f t="shared" si="29"/>
        <v>3.96</v>
      </c>
      <c r="G452" s="1" t="s">
        <v>23</v>
      </c>
      <c r="H452" s="8">
        <v>44175</v>
      </c>
      <c r="I452" s="1" t="s">
        <v>25</v>
      </c>
      <c r="J452" s="1" t="s">
        <v>26</v>
      </c>
      <c r="K452" s="8">
        <v>44165.492766203701</v>
      </c>
      <c r="L452" s="1" t="s">
        <v>28</v>
      </c>
      <c r="M452" s="8">
        <v>44165</v>
      </c>
      <c r="N452" s="8">
        <v>44179</v>
      </c>
      <c r="O452" s="1" t="s">
        <v>961</v>
      </c>
      <c r="P452" s="1" t="s">
        <v>32</v>
      </c>
      <c r="Q452" s="1" t="s">
        <v>33</v>
      </c>
      <c r="R452" s="1" t="s">
        <v>34</v>
      </c>
      <c r="S452" s="1" t="s">
        <v>35</v>
      </c>
      <c r="T452" s="1" t="s">
        <v>193</v>
      </c>
      <c r="U452" s="8">
        <v>44165</v>
      </c>
      <c r="V452" s="1" t="s">
        <v>37</v>
      </c>
      <c r="W452" s="1" t="s">
        <v>38</v>
      </c>
      <c r="X452" s="1" t="s">
        <v>39</v>
      </c>
      <c r="Y452" t="str">
        <f t="shared" si="30"/>
        <v>OnTime</v>
      </c>
      <c r="Z452" t="str">
        <f t="shared" si="31"/>
        <v>Utilized</v>
      </c>
    </row>
    <row r="453" spans="1:26" x14ac:dyDescent="0.2">
      <c r="A453" s="15">
        <v>198.18</v>
      </c>
      <c r="B453" s="7">
        <f t="shared" si="28"/>
        <v>198.18</v>
      </c>
      <c r="C453" s="1" t="s">
        <v>20</v>
      </c>
      <c r="D453" s="1" t="s">
        <v>21</v>
      </c>
      <c r="E453" s="5">
        <v>3.96</v>
      </c>
      <c r="F453" s="5">
        <f t="shared" si="29"/>
        <v>3.96</v>
      </c>
      <c r="G453" s="1" t="s">
        <v>23</v>
      </c>
      <c r="H453" s="8">
        <v>44175</v>
      </c>
      <c r="I453" s="1" t="s">
        <v>25</v>
      </c>
      <c r="J453" s="1" t="s">
        <v>26</v>
      </c>
      <c r="K453" s="8">
        <v>44165.492743055554</v>
      </c>
      <c r="L453" s="1" t="s">
        <v>28</v>
      </c>
      <c r="M453" s="8">
        <v>44165</v>
      </c>
      <c r="N453" s="8">
        <v>44179</v>
      </c>
      <c r="O453" s="1" t="s">
        <v>974</v>
      </c>
      <c r="P453" s="1" t="s">
        <v>32</v>
      </c>
      <c r="Q453" s="1" t="s">
        <v>33</v>
      </c>
      <c r="R453" s="1" t="s">
        <v>34</v>
      </c>
      <c r="S453" s="1" t="s">
        <v>35</v>
      </c>
      <c r="T453" s="1" t="s">
        <v>36</v>
      </c>
      <c r="U453" s="8">
        <v>44165</v>
      </c>
      <c r="V453" s="1" t="s">
        <v>37</v>
      </c>
      <c r="W453" s="1" t="s">
        <v>38</v>
      </c>
      <c r="X453" s="1" t="s">
        <v>39</v>
      </c>
      <c r="Y453" t="str">
        <f t="shared" si="30"/>
        <v>OnTime</v>
      </c>
      <c r="Z453" t="str">
        <f t="shared" si="31"/>
        <v>Utilized</v>
      </c>
    </row>
    <row r="454" spans="1:26" x14ac:dyDescent="0.2">
      <c r="A454" s="15">
        <v>198.18</v>
      </c>
      <c r="B454" s="7">
        <f t="shared" si="28"/>
        <v>198.18</v>
      </c>
      <c r="C454" s="1" t="s">
        <v>20</v>
      </c>
      <c r="D454" s="1" t="s">
        <v>21</v>
      </c>
      <c r="E454" s="5">
        <v>3.96</v>
      </c>
      <c r="F454" s="5">
        <f t="shared" si="29"/>
        <v>3.96</v>
      </c>
      <c r="G454" s="1" t="s">
        <v>23</v>
      </c>
      <c r="H454" s="8">
        <v>44175</v>
      </c>
      <c r="I454" s="1" t="s">
        <v>25</v>
      </c>
      <c r="J454" s="1" t="s">
        <v>26</v>
      </c>
      <c r="K454" s="8">
        <v>44165.492719907408</v>
      </c>
      <c r="L454" s="1" t="s">
        <v>28</v>
      </c>
      <c r="M454" s="8">
        <v>44165</v>
      </c>
      <c r="N454" s="8">
        <v>44179</v>
      </c>
      <c r="O454" s="1" t="s">
        <v>976</v>
      </c>
      <c r="P454" s="1" t="s">
        <v>32</v>
      </c>
      <c r="Q454" s="1" t="s">
        <v>33</v>
      </c>
      <c r="R454" s="1" t="s">
        <v>34</v>
      </c>
      <c r="S454" s="1" t="s">
        <v>35</v>
      </c>
      <c r="T454" s="1" t="s">
        <v>49</v>
      </c>
      <c r="U454" s="8">
        <v>44165</v>
      </c>
      <c r="V454" s="1" t="s">
        <v>37</v>
      </c>
      <c r="W454" s="1" t="s">
        <v>38</v>
      </c>
      <c r="X454" s="1" t="s">
        <v>39</v>
      </c>
      <c r="Y454" t="str">
        <f t="shared" si="30"/>
        <v>OnTime</v>
      </c>
      <c r="Z454" t="str">
        <f t="shared" si="31"/>
        <v>Utilized</v>
      </c>
    </row>
    <row r="455" spans="1:26" x14ac:dyDescent="0.2">
      <c r="A455" s="15">
        <v>198.18</v>
      </c>
      <c r="B455" s="7">
        <f t="shared" si="28"/>
        <v>198.18</v>
      </c>
      <c r="C455" s="1" t="s">
        <v>20</v>
      </c>
      <c r="D455" s="1" t="s">
        <v>21</v>
      </c>
      <c r="E455" s="5">
        <v>3.96</v>
      </c>
      <c r="F455" s="5">
        <f t="shared" si="29"/>
        <v>3.96</v>
      </c>
      <c r="G455" s="1" t="s">
        <v>23</v>
      </c>
      <c r="H455" s="8">
        <v>44175</v>
      </c>
      <c r="I455" s="1" t="s">
        <v>25</v>
      </c>
      <c r="J455" s="1" t="s">
        <v>26</v>
      </c>
      <c r="K455" s="8">
        <v>44165.492372685185</v>
      </c>
      <c r="L455" s="1" t="s">
        <v>28</v>
      </c>
      <c r="M455" s="8">
        <v>44165</v>
      </c>
      <c r="N455" s="8">
        <v>44179</v>
      </c>
      <c r="O455" s="1" t="s">
        <v>978</v>
      </c>
      <c r="P455" s="1" t="s">
        <v>32</v>
      </c>
      <c r="Q455" s="1" t="s">
        <v>33</v>
      </c>
      <c r="R455" s="1" t="s">
        <v>34</v>
      </c>
      <c r="S455" s="1" t="s">
        <v>35</v>
      </c>
      <c r="T455" s="1" t="s">
        <v>193</v>
      </c>
      <c r="U455" s="8">
        <v>44165</v>
      </c>
      <c r="V455" s="1" t="s">
        <v>37</v>
      </c>
      <c r="W455" s="1" t="s">
        <v>38</v>
      </c>
      <c r="X455" s="1" t="s">
        <v>39</v>
      </c>
      <c r="Y455" t="str">
        <f t="shared" si="30"/>
        <v>OnTime</v>
      </c>
      <c r="Z455" t="str">
        <f t="shared" si="31"/>
        <v>Utilized</v>
      </c>
    </row>
    <row r="456" spans="1:26" x14ac:dyDescent="0.2">
      <c r="A456" s="15">
        <v>198.18</v>
      </c>
      <c r="B456" s="7">
        <f t="shared" si="28"/>
        <v>198.18</v>
      </c>
      <c r="C456" s="1" t="s">
        <v>20</v>
      </c>
      <c r="D456" s="1" t="s">
        <v>21</v>
      </c>
      <c r="E456" s="5">
        <v>3.96</v>
      </c>
      <c r="F456" s="5">
        <f t="shared" si="29"/>
        <v>3.96</v>
      </c>
      <c r="G456" s="1" t="s">
        <v>23</v>
      </c>
      <c r="H456" s="8">
        <v>44175</v>
      </c>
      <c r="I456" s="1" t="s">
        <v>25</v>
      </c>
      <c r="J456" s="1" t="s">
        <v>26</v>
      </c>
      <c r="K456" s="8">
        <v>44165.492280092592</v>
      </c>
      <c r="L456" s="1" t="s">
        <v>136</v>
      </c>
      <c r="M456" s="8">
        <v>44165</v>
      </c>
      <c r="N456" s="8">
        <v>44179</v>
      </c>
      <c r="O456" s="1" t="s">
        <v>980</v>
      </c>
      <c r="P456" s="1" t="s">
        <v>32</v>
      </c>
      <c r="Q456" s="1" t="s">
        <v>33</v>
      </c>
      <c r="R456" s="1" t="s">
        <v>34</v>
      </c>
      <c r="S456" s="1" t="s">
        <v>35</v>
      </c>
      <c r="T456" s="1" t="s">
        <v>193</v>
      </c>
      <c r="U456" s="8">
        <v>44165</v>
      </c>
      <c r="V456" s="1" t="s">
        <v>37</v>
      </c>
      <c r="W456" s="1" t="s">
        <v>38</v>
      </c>
      <c r="X456" s="1" t="s">
        <v>39</v>
      </c>
      <c r="Y456" t="str">
        <f t="shared" si="30"/>
        <v>OnTime</v>
      </c>
      <c r="Z456" t="str">
        <f t="shared" si="31"/>
        <v>Utilized</v>
      </c>
    </row>
    <row r="457" spans="1:26" x14ac:dyDescent="0.2">
      <c r="A457" s="15">
        <v>198.18</v>
      </c>
      <c r="B457" s="7">
        <f t="shared" si="28"/>
        <v>198.18</v>
      </c>
      <c r="C457" s="1" t="s">
        <v>20</v>
      </c>
      <c r="D457" s="1" t="s">
        <v>21</v>
      </c>
      <c r="E457" s="5">
        <v>3.96</v>
      </c>
      <c r="F457" s="5">
        <f t="shared" si="29"/>
        <v>3.96</v>
      </c>
      <c r="G457" s="1" t="s">
        <v>23</v>
      </c>
      <c r="H457" s="8">
        <v>44175</v>
      </c>
      <c r="I457" s="1" t="s">
        <v>25</v>
      </c>
      <c r="J457" s="1" t="s">
        <v>26</v>
      </c>
      <c r="K457" s="8">
        <v>44165.492245370369</v>
      </c>
      <c r="L457" s="1" t="s">
        <v>28</v>
      </c>
      <c r="M457" s="8">
        <v>44165</v>
      </c>
      <c r="N457" s="8">
        <v>44179</v>
      </c>
      <c r="O457" s="1" t="s">
        <v>982</v>
      </c>
      <c r="P457" s="1" t="s">
        <v>32</v>
      </c>
      <c r="Q457" s="1" t="s">
        <v>33</v>
      </c>
      <c r="R457" s="1" t="s">
        <v>34</v>
      </c>
      <c r="S457" s="1" t="s">
        <v>35</v>
      </c>
      <c r="T457" s="1" t="s">
        <v>193</v>
      </c>
      <c r="U457" s="8">
        <v>44165</v>
      </c>
      <c r="V457" s="1" t="s">
        <v>37</v>
      </c>
      <c r="W457" s="1" t="s">
        <v>38</v>
      </c>
      <c r="X457" s="1" t="s">
        <v>39</v>
      </c>
      <c r="Y457" t="str">
        <f t="shared" si="30"/>
        <v>OnTime</v>
      </c>
      <c r="Z457" t="str">
        <f t="shared" si="31"/>
        <v>Utilized</v>
      </c>
    </row>
    <row r="458" spans="1:26" x14ac:dyDescent="0.2">
      <c r="A458" s="15">
        <v>198.18</v>
      </c>
      <c r="B458" s="7">
        <f t="shared" si="28"/>
        <v>198.18</v>
      </c>
      <c r="C458" s="1" t="s">
        <v>20</v>
      </c>
      <c r="D458" s="1" t="s">
        <v>21</v>
      </c>
      <c r="E458" s="5">
        <v>3.96</v>
      </c>
      <c r="F458" s="5">
        <f t="shared" si="29"/>
        <v>3.96</v>
      </c>
      <c r="G458" s="1" t="s">
        <v>23</v>
      </c>
      <c r="H458" s="8">
        <v>44175</v>
      </c>
      <c r="I458" s="1" t="s">
        <v>25</v>
      </c>
      <c r="J458" s="1" t="s">
        <v>26</v>
      </c>
      <c r="K458" s="8">
        <v>44165.492222222223</v>
      </c>
      <c r="L458" s="1" t="s">
        <v>136</v>
      </c>
      <c r="M458" s="8">
        <v>44165</v>
      </c>
      <c r="N458" s="8">
        <v>44179</v>
      </c>
      <c r="O458" s="1" t="s">
        <v>984</v>
      </c>
      <c r="P458" s="1" t="s">
        <v>32</v>
      </c>
      <c r="Q458" s="1" t="s">
        <v>33</v>
      </c>
      <c r="R458" s="1" t="s">
        <v>34</v>
      </c>
      <c r="S458" s="1" t="s">
        <v>35</v>
      </c>
      <c r="T458" s="1" t="s">
        <v>193</v>
      </c>
      <c r="U458" s="8">
        <v>44165</v>
      </c>
      <c r="V458" s="1" t="s">
        <v>37</v>
      </c>
      <c r="W458" s="1" t="s">
        <v>38</v>
      </c>
      <c r="X458" s="1" t="s">
        <v>39</v>
      </c>
      <c r="Y458" t="str">
        <f t="shared" si="30"/>
        <v>OnTime</v>
      </c>
      <c r="Z458" t="str">
        <f t="shared" si="31"/>
        <v>Utilized</v>
      </c>
    </row>
    <row r="459" spans="1:26" x14ac:dyDescent="0.2">
      <c r="A459" s="15">
        <v>198.18</v>
      </c>
      <c r="B459" s="7">
        <f t="shared" si="28"/>
        <v>198.18</v>
      </c>
      <c r="C459" s="1" t="s">
        <v>20</v>
      </c>
      <c r="D459" s="1" t="s">
        <v>21</v>
      </c>
      <c r="E459" s="5">
        <v>3.96</v>
      </c>
      <c r="F459" s="5">
        <f t="shared" si="29"/>
        <v>3.96</v>
      </c>
      <c r="G459" s="1" t="s">
        <v>23</v>
      </c>
      <c r="H459" s="8">
        <v>44175</v>
      </c>
      <c r="I459" s="1" t="s">
        <v>25</v>
      </c>
      <c r="J459" s="1" t="s">
        <v>26</v>
      </c>
      <c r="K459" s="8">
        <v>44165.492199074077</v>
      </c>
      <c r="L459" s="1" t="s">
        <v>28</v>
      </c>
      <c r="M459" s="8">
        <v>44165</v>
      </c>
      <c r="N459" s="8">
        <v>44179</v>
      </c>
      <c r="O459" s="1" t="s">
        <v>986</v>
      </c>
      <c r="P459" s="1" t="s">
        <v>32</v>
      </c>
      <c r="Q459" s="1" t="s">
        <v>33</v>
      </c>
      <c r="R459" s="1" t="s">
        <v>34</v>
      </c>
      <c r="S459" s="1" t="s">
        <v>35</v>
      </c>
      <c r="T459" s="1" t="s">
        <v>193</v>
      </c>
      <c r="U459" s="8">
        <v>44165</v>
      </c>
      <c r="V459" s="1" t="s">
        <v>37</v>
      </c>
      <c r="W459" s="1" t="s">
        <v>38</v>
      </c>
      <c r="X459" s="1" t="s">
        <v>39</v>
      </c>
      <c r="Y459" t="str">
        <f t="shared" si="30"/>
        <v>OnTime</v>
      </c>
      <c r="Z459" t="str">
        <f t="shared" si="31"/>
        <v>Utilized</v>
      </c>
    </row>
    <row r="460" spans="1:26" x14ac:dyDescent="0.2">
      <c r="A460" s="15">
        <v>198.18</v>
      </c>
      <c r="B460" s="7">
        <f t="shared" si="28"/>
        <v>198.18</v>
      </c>
      <c r="C460" s="1" t="s">
        <v>20</v>
      </c>
      <c r="D460" s="1" t="s">
        <v>21</v>
      </c>
      <c r="E460" s="5">
        <v>3.96</v>
      </c>
      <c r="F460" s="5">
        <f t="shared" si="29"/>
        <v>3.96</v>
      </c>
      <c r="G460" s="1" t="s">
        <v>23</v>
      </c>
      <c r="H460" s="8">
        <v>44175</v>
      </c>
      <c r="I460" s="1" t="s">
        <v>25</v>
      </c>
      <c r="J460" s="1" t="s">
        <v>26</v>
      </c>
      <c r="K460" s="8">
        <v>44165.492164351854</v>
      </c>
      <c r="L460" s="1" t="s">
        <v>28</v>
      </c>
      <c r="M460" s="8">
        <v>44165</v>
      </c>
      <c r="N460" s="8">
        <v>44179</v>
      </c>
      <c r="O460" s="1" t="s">
        <v>988</v>
      </c>
      <c r="P460" s="1" t="s">
        <v>32</v>
      </c>
      <c r="Q460" s="1" t="s">
        <v>33</v>
      </c>
      <c r="R460" s="1" t="s">
        <v>34</v>
      </c>
      <c r="S460" s="1" t="s">
        <v>35</v>
      </c>
      <c r="T460" s="1" t="s">
        <v>193</v>
      </c>
      <c r="U460" s="8">
        <v>44165</v>
      </c>
      <c r="V460" s="1" t="s">
        <v>37</v>
      </c>
      <c r="W460" s="1" t="s">
        <v>38</v>
      </c>
      <c r="X460" s="1" t="s">
        <v>39</v>
      </c>
      <c r="Y460" t="str">
        <f t="shared" si="30"/>
        <v>OnTime</v>
      </c>
      <c r="Z460" t="str">
        <f t="shared" si="31"/>
        <v>Utilized</v>
      </c>
    </row>
    <row r="461" spans="1:26" x14ac:dyDescent="0.2">
      <c r="A461" s="15">
        <v>198.18</v>
      </c>
      <c r="B461" s="7">
        <f t="shared" si="28"/>
        <v>198.18</v>
      </c>
      <c r="C461" s="1" t="s">
        <v>20</v>
      </c>
      <c r="D461" s="1" t="s">
        <v>21</v>
      </c>
      <c r="E461" s="5">
        <v>3.96</v>
      </c>
      <c r="F461" s="5">
        <f t="shared" si="29"/>
        <v>3.96</v>
      </c>
      <c r="G461" s="1" t="s">
        <v>23</v>
      </c>
      <c r="H461" s="8">
        <v>44175</v>
      </c>
      <c r="I461" s="1" t="s">
        <v>25</v>
      </c>
      <c r="J461" s="1" t="s">
        <v>26</v>
      </c>
      <c r="K461" s="8">
        <v>44165.4921412037</v>
      </c>
      <c r="L461" s="1" t="s">
        <v>28</v>
      </c>
      <c r="M461" s="8">
        <v>44165</v>
      </c>
      <c r="N461" s="8">
        <v>44179</v>
      </c>
      <c r="O461" s="1" t="s">
        <v>990</v>
      </c>
      <c r="P461" s="1" t="s">
        <v>32</v>
      </c>
      <c r="Q461" s="1" t="s">
        <v>33</v>
      </c>
      <c r="R461" s="1" t="s">
        <v>34</v>
      </c>
      <c r="S461" s="1" t="s">
        <v>35</v>
      </c>
      <c r="T461" s="1" t="s">
        <v>81</v>
      </c>
      <c r="U461" s="8">
        <v>44165</v>
      </c>
      <c r="V461" s="1" t="s">
        <v>37</v>
      </c>
      <c r="W461" s="1" t="s">
        <v>38</v>
      </c>
      <c r="X461" s="1" t="s">
        <v>39</v>
      </c>
      <c r="Y461" t="str">
        <f t="shared" si="30"/>
        <v>OnTime</v>
      </c>
      <c r="Z461" t="str">
        <f t="shared" si="31"/>
        <v>Utilized</v>
      </c>
    </row>
    <row r="462" spans="1:26" x14ac:dyDescent="0.2">
      <c r="A462" s="15">
        <v>198.18</v>
      </c>
      <c r="B462" s="7">
        <f t="shared" si="28"/>
        <v>198.18</v>
      </c>
      <c r="C462" s="1" t="s">
        <v>20</v>
      </c>
      <c r="D462" s="1" t="s">
        <v>21</v>
      </c>
      <c r="E462" s="5">
        <v>3.96</v>
      </c>
      <c r="F462" s="5">
        <f t="shared" si="29"/>
        <v>3.96</v>
      </c>
      <c r="G462" s="1" t="s">
        <v>23</v>
      </c>
      <c r="H462" s="8">
        <v>44175</v>
      </c>
      <c r="I462" s="1" t="s">
        <v>25</v>
      </c>
      <c r="J462" s="1" t="s">
        <v>26</v>
      </c>
      <c r="K462" s="8">
        <v>44165.492118055554</v>
      </c>
      <c r="L462" s="1" t="s">
        <v>136</v>
      </c>
      <c r="M462" s="8">
        <v>44165</v>
      </c>
      <c r="N462" s="8">
        <v>44179</v>
      </c>
      <c r="O462" s="1" t="s">
        <v>992</v>
      </c>
      <c r="P462" s="1" t="s">
        <v>32</v>
      </c>
      <c r="Q462" s="1" t="s">
        <v>33</v>
      </c>
      <c r="R462" s="1" t="s">
        <v>34</v>
      </c>
      <c r="S462" s="1" t="s">
        <v>35</v>
      </c>
      <c r="T462" s="1" t="s">
        <v>193</v>
      </c>
      <c r="U462" s="8">
        <v>44165</v>
      </c>
      <c r="V462" s="1" t="s">
        <v>37</v>
      </c>
      <c r="W462" s="1" t="s">
        <v>38</v>
      </c>
      <c r="X462" s="1" t="s">
        <v>39</v>
      </c>
      <c r="Y462" t="str">
        <f t="shared" si="30"/>
        <v>OnTime</v>
      </c>
      <c r="Z462" t="str">
        <f t="shared" si="31"/>
        <v>Utilized</v>
      </c>
    </row>
    <row r="463" spans="1:26" x14ac:dyDescent="0.2">
      <c r="A463" s="15">
        <v>198.18</v>
      </c>
      <c r="B463" s="7">
        <f t="shared" si="28"/>
        <v>198.18</v>
      </c>
      <c r="C463" s="1" t="s">
        <v>20</v>
      </c>
      <c r="D463" s="1" t="s">
        <v>21</v>
      </c>
      <c r="E463" s="5">
        <v>3.96</v>
      </c>
      <c r="F463" s="5">
        <f t="shared" si="29"/>
        <v>3.96</v>
      </c>
      <c r="G463" s="1" t="s">
        <v>23</v>
      </c>
      <c r="H463" s="8">
        <v>44175</v>
      </c>
      <c r="I463" s="1" t="s">
        <v>25</v>
      </c>
      <c r="J463" s="1" t="s">
        <v>26</v>
      </c>
      <c r="K463" s="8">
        <v>44165.492083333331</v>
      </c>
      <c r="L463" s="1" t="s">
        <v>28</v>
      </c>
      <c r="M463" s="8">
        <v>44165</v>
      </c>
      <c r="N463" s="8">
        <v>44179</v>
      </c>
      <c r="O463" s="1" t="s">
        <v>994</v>
      </c>
      <c r="P463" s="1" t="s">
        <v>32</v>
      </c>
      <c r="Q463" s="1" t="s">
        <v>33</v>
      </c>
      <c r="R463" s="1" t="s">
        <v>34</v>
      </c>
      <c r="S463" s="1" t="s">
        <v>35</v>
      </c>
      <c r="T463" s="1" t="s">
        <v>193</v>
      </c>
      <c r="U463" s="8">
        <v>44165</v>
      </c>
      <c r="V463" s="1" t="s">
        <v>37</v>
      </c>
      <c r="W463" s="1" t="s">
        <v>38</v>
      </c>
      <c r="X463" s="1" t="s">
        <v>39</v>
      </c>
      <c r="Y463" t="str">
        <f t="shared" si="30"/>
        <v>OnTime</v>
      </c>
      <c r="Z463" t="str">
        <f t="shared" si="31"/>
        <v>Utilized</v>
      </c>
    </row>
    <row r="464" spans="1:26" x14ac:dyDescent="0.2">
      <c r="A464" s="15">
        <v>198.18</v>
      </c>
      <c r="B464" s="7">
        <f t="shared" si="28"/>
        <v>198.18</v>
      </c>
      <c r="C464" s="1" t="s">
        <v>20</v>
      </c>
      <c r="D464" s="1" t="s">
        <v>21</v>
      </c>
      <c r="E464" s="5">
        <v>3.96</v>
      </c>
      <c r="F464" s="5">
        <f t="shared" si="29"/>
        <v>3.96</v>
      </c>
      <c r="G464" s="1" t="s">
        <v>23</v>
      </c>
      <c r="H464" s="8">
        <v>44175</v>
      </c>
      <c r="I464" s="1" t="s">
        <v>25</v>
      </c>
      <c r="J464" s="1" t="s">
        <v>26</v>
      </c>
      <c r="K464" s="8">
        <v>44165.47923611111</v>
      </c>
      <c r="L464" s="1" t="s">
        <v>28</v>
      </c>
      <c r="M464" s="8">
        <v>44165</v>
      </c>
      <c r="N464" s="8">
        <v>44179</v>
      </c>
      <c r="O464" s="1" t="s">
        <v>996</v>
      </c>
      <c r="P464" s="1" t="s">
        <v>32</v>
      </c>
      <c r="Q464" s="1" t="s">
        <v>33</v>
      </c>
      <c r="R464" s="1" t="s">
        <v>34</v>
      </c>
      <c r="S464" s="1" t="s">
        <v>35</v>
      </c>
      <c r="T464" s="1" t="s">
        <v>81</v>
      </c>
      <c r="U464" s="8">
        <v>44165</v>
      </c>
      <c r="V464" s="1" t="s">
        <v>37</v>
      </c>
      <c r="W464" s="1" t="s">
        <v>38</v>
      </c>
      <c r="X464" s="1" t="s">
        <v>39</v>
      </c>
      <c r="Y464" t="str">
        <f t="shared" si="30"/>
        <v>OnTime</v>
      </c>
      <c r="Z464" t="str">
        <f t="shared" si="31"/>
        <v>Utilized</v>
      </c>
    </row>
    <row r="465" spans="1:26" x14ac:dyDescent="0.2">
      <c r="A465" s="15">
        <v>198.18</v>
      </c>
      <c r="B465" s="7">
        <f t="shared" si="28"/>
        <v>198.18</v>
      </c>
      <c r="C465" s="1" t="s">
        <v>20</v>
      </c>
      <c r="D465" s="1" t="s">
        <v>21</v>
      </c>
      <c r="E465" s="5">
        <v>3.96</v>
      </c>
      <c r="F465" s="5">
        <f t="shared" si="29"/>
        <v>3.96</v>
      </c>
      <c r="G465" s="1" t="s">
        <v>23</v>
      </c>
      <c r="H465" s="8">
        <v>44175</v>
      </c>
      <c r="I465" s="1" t="s">
        <v>25</v>
      </c>
      <c r="J465" s="1" t="s">
        <v>26</v>
      </c>
      <c r="K465" s="8">
        <v>44165.466516203705</v>
      </c>
      <c r="L465" s="1" t="s">
        <v>28</v>
      </c>
      <c r="M465" s="8">
        <v>44165</v>
      </c>
      <c r="N465" s="8">
        <v>44179</v>
      </c>
      <c r="O465" s="1" t="s">
        <v>998</v>
      </c>
      <c r="P465" s="1" t="s">
        <v>32</v>
      </c>
      <c r="Q465" s="1" t="s">
        <v>33</v>
      </c>
      <c r="R465" s="1" t="s">
        <v>34</v>
      </c>
      <c r="S465" s="1" t="s">
        <v>35</v>
      </c>
      <c r="T465" s="1" t="s">
        <v>36</v>
      </c>
      <c r="U465" s="8">
        <v>44165</v>
      </c>
      <c r="V465" s="1" t="s">
        <v>37</v>
      </c>
      <c r="W465" s="1" t="s">
        <v>38</v>
      </c>
      <c r="X465" s="1" t="s">
        <v>39</v>
      </c>
      <c r="Y465" t="str">
        <f t="shared" si="30"/>
        <v>OnTime</v>
      </c>
      <c r="Z465" t="str">
        <f t="shared" si="31"/>
        <v>Utilized</v>
      </c>
    </row>
    <row r="466" spans="1:26" x14ac:dyDescent="0.2">
      <c r="A466" s="15">
        <v>198.18</v>
      </c>
      <c r="B466" s="7">
        <f t="shared" si="28"/>
        <v>198.18</v>
      </c>
      <c r="C466" s="1" t="s">
        <v>20</v>
      </c>
      <c r="E466" s="5">
        <v>0</v>
      </c>
      <c r="F466" s="5">
        <f t="shared" si="29"/>
        <v>0</v>
      </c>
      <c r="I466" s="1" t="s">
        <v>140</v>
      </c>
      <c r="J466" s="1" t="s">
        <v>26</v>
      </c>
      <c r="K466" s="8">
        <v>44165.447870370372</v>
      </c>
      <c r="L466" s="1" t="s">
        <v>28</v>
      </c>
      <c r="M466" s="8">
        <v>44165</v>
      </c>
      <c r="N466" s="8">
        <v>44179</v>
      </c>
      <c r="O466" s="1" t="s">
        <v>1000</v>
      </c>
      <c r="P466" s="1" t="s">
        <v>32</v>
      </c>
      <c r="Q466" s="1" t="s">
        <v>33</v>
      </c>
      <c r="R466" s="1" t="s">
        <v>168</v>
      </c>
      <c r="S466" s="1" t="s">
        <v>35</v>
      </c>
      <c r="T466" s="1" t="s">
        <v>36</v>
      </c>
      <c r="U466" s="8">
        <v>44165</v>
      </c>
      <c r="V466" s="1" t="s">
        <v>169</v>
      </c>
      <c r="W466" s="1" t="s">
        <v>170</v>
      </c>
      <c r="X466" s="1" t="s">
        <v>39</v>
      </c>
      <c r="Y466" t="str">
        <f t="shared" si="30"/>
        <v>OnTime</v>
      </c>
      <c r="Z466" t="str">
        <f t="shared" si="31"/>
        <v>No Discounts</v>
      </c>
    </row>
    <row r="467" spans="1:26" x14ac:dyDescent="0.2">
      <c r="A467" s="15">
        <v>198.18</v>
      </c>
      <c r="B467" s="7">
        <f t="shared" si="28"/>
        <v>198.18</v>
      </c>
      <c r="C467" s="1" t="s">
        <v>20</v>
      </c>
      <c r="D467" s="1" t="s">
        <v>21</v>
      </c>
      <c r="E467" s="5">
        <v>0</v>
      </c>
      <c r="F467" s="5">
        <f t="shared" si="29"/>
        <v>0</v>
      </c>
      <c r="I467" s="1" t="s">
        <v>25</v>
      </c>
      <c r="J467" s="1" t="s">
        <v>26</v>
      </c>
      <c r="K467" s="8">
        <v>44165.447175925925</v>
      </c>
      <c r="L467" s="1" t="s">
        <v>28</v>
      </c>
      <c r="M467" s="8">
        <v>44165</v>
      </c>
      <c r="N467" s="8">
        <v>44179</v>
      </c>
      <c r="O467" s="1" t="s">
        <v>1002</v>
      </c>
      <c r="P467" s="1" t="s">
        <v>32</v>
      </c>
      <c r="Q467" s="1" t="s">
        <v>156</v>
      </c>
      <c r="R467" s="1" t="s">
        <v>124</v>
      </c>
      <c r="S467" s="1" t="s">
        <v>35</v>
      </c>
      <c r="T467" s="1" t="s">
        <v>36</v>
      </c>
      <c r="U467" s="8">
        <v>44165</v>
      </c>
      <c r="V467" s="1" t="s">
        <v>157</v>
      </c>
      <c r="W467" s="1" t="s">
        <v>158</v>
      </c>
      <c r="X467" s="1" t="s">
        <v>39</v>
      </c>
      <c r="Y467" t="str">
        <f t="shared" si="30"/>
        <v>OnTime</v>
      </c>
      <c r="Z467" t="str">
        <f t="shared" si="31"/>
        <v>No Discounts</v>
      </c>
    </row>
    <row r="468" spans="1:26" x14ac:dyDescent="0.2">
      <c r="A468" s="15">
        <v>198.18</v>
      </c>
      <c r="B468" s="7">
        <f t="shared" si="28"/>
        <v>198.18</v>
      </c>
      <c r="C468" s="1" t="s">
        <v>20</v>
      </c>
      <c r="D468" s="1" t="s">
        <v>21</v>
      </c>
      <c r="E468" s="5">
        <v>0</v>
      </c>
      <c r="F468" s="5">
        <f t="shared" si="29"/>
        <v>0</v>
      </c>
      <c r="I468" s="1" t="s">
        <v>25</v>
      </c>
      <c r="J468" s="1" t="s">
        <v>26</v>
      </c>
      <c r="K468" s="8">
        <v>44165.446134259262</v>
      </c>
      <c r="L468" s="1" t="s">
        <v>28</v>
      </c>
      <c r="M468" s="8">
        <v>44165</v>
      </c>
      <c r="N468" s="8">
        <v>44179</v>
      </c>
      <c r="O468" s="1" t="s">
        <v>1004</v>
      </c>
      <c r="P468" s="1" t="s">
        <v>32</v>
      </c>
      <c r="Q468" s="1" t="s">
        <v>156</v>
      </c>
      <c r="R468" s="1" t="s">
        <v>124</v>
      </c>
      <c r="S468" s="1" t="s">
        <v>35</v>
      </c>
      <c r="T468" s="1" t="s">
        <v>81</v>
      </c>
      <c r="U468" s="8">
        <v>44165</v>
      </c>
      <c r="V468" s="1" t="s">
        <v>157</v>
      </c>
      <c r="W468" s="1" t="s">
        <v>158</v>
      </c>
      <c r="X468" s="1" t="s">
        <v>39</v>
      </c>
      <c r="Y468" t="str">
        <f t="shared" si="30"/>
        <v>OnTime</v>
      </c>
      <c r="Z468" t="str">
        <f t="shared" si="31"/>
        <v>No Discounts</v>
      </c>
    </row>
    <row r="469" spans="1:26" x14ac:dyDescent="0.2">
      <c r="A469" s="15">
        <v>198.18</v>
      </c>
      <c r="B469" s="7">
        <f t="shared" si="28"/>
        <v>198.18</v>
      </c>
      <c r="C469" s="1" t="s">
        <v>20</v>
      </c>
      <c r="D469" s="1" t="s">
        <v>21</v>
      </c>
      <c r="E469" s="5">
        <v>0</v>
      </c>
      <c r="F469" s="5">
        <f t="shared" si="29"/>
        <v>0</v>
      </c>
      <c r="I469" s="1" t="s">
        <v>25</v>
      </c>
      <c r="J469" s="1" t="s">
        <v>26</v>
      </c>
      <c r="K469" s="8">
        <v>44165.442662037036</v>
      </c>
      <c r="L469" s="1" t="s">
        <v>28</v>
      </c>
      <c r="M469" s="8">
        <v>44165</v>
      </c>
      <c r="N469" s="8">
        <v>44179</v>
      </c>
      <c r="O469" s="1" t="s">
        <v>1006</v>
      </c>
      <c r="P469" s="1" t="s">
        <v>32</v>
      </c>
      <c r="Q469" s="1" t="s">
        <v>156</v>
      </c>
      <c r="R469" s="1" t="s">
        <v>124</v>
      </c>
      <c r="S469" s="1" t="s">
        <v>35</v>
      </c>
      <c r="T469" s="1" t="s">
        <v>81</v>
      </c>
      <c r="U469" s="8">
        <v>44165</v>
      </c>
      <c r="V469" s="1" t="s">
        <v>157</v>
      </c>
      <c r="W469" s="1" t="s">
        <v>158</v>
      </c>
      <c r="X469" s="1" t="s">
        <v>39</v>
      </c>
      <c r="Y469" t="str">
        <f t="shared" si="30"/>
        <v>OnTime</v>
      </c>
      <c r="Z469" t="str">
        <f t="shared" si="31"/>
        <v>No Discounts</v>
      </c>
    </row>
    <row r="470" spans="1:26" x14ac:dyDescent="0.2">
      <c r="A470" s="15">
        <v>198.18</v>
      </c>
      <c r="B470" s="7">
        <f t="shared" si="28"/>
        <v>198.18</v>
      </c>
      <c r="C470" s="1" t="s">
        <v>20</v>
      </c>
      <c r="D470" s="1" t="s">
        <v>21</v>
      </c>
      <c r="E470" s="5">
        <v>0</v>
      </c>
      <c r="F470" s="5">
        <f t="shared" si="29"/>
        <v>0</v>
      </c>
      <c r="I470" s="1" t="s">
        <v>25</v>
      </c>
      <c r="J470" s="1" t="s">
        <v>26</v>
      </c>
      <c r="K470" s="8">
        <v>44165.439895833333</v>
      </c>
      <c r="L470" s="1" t="s">
        <v>28</v>
      </c>
      <c r="M470" s="8">
        <v>44165</v>
      </c>
      <c r="N470" s="8">
        <v>44179</v>
      </c>
      <c r="O470" s="1" t="s">
        <v>1008</v>
      </c>
      <c r="P470" s="1" t="s">
        <v>32</v>
      </c>
      <c r="Q470" s="1" t="s">
        <v>156</v>
      </c>
      <c r="R470" s="1" t="s">
        <v>124</v>
      </c>
      <c r="S470" s="1" t="s">
        <v>35</v>
      </c>
      <c r="T470" s="1" t="s">
        <v>81</v>
      </c>
      <c r="U470" s="8">
        <v>44165</v>
      </c>
      <c r="V470" s="1" t="s">
        <v>157</v>
      </c>
      <c r="W470" s="1" t="s">
        <v>158</v>
      </c>
      <c r="X470" s="1" t="s">
        <v>39</v>
      </c>
      <c r="Y470" t="str">
        <f t="shared" si="30"/>
        <v>OnTime</v>
      </c>
      <c r="Z470" t="str">
        <f t="shared" si="31"/>
        <v>No Discounts</v>
      </c>
    </row>
    <row r="471" spans="1:26" x14ac:dyDescent="0.2">
      <c r="A471" s="15">
        <v>198.18</v>
      </c>
      <c r="B471" s="7">
        <f t="shared" si="28"/>
        <v>198.18</v>
      </c>
      <c r="C471" s="1" t="s">
        <v>20</v>
      </c>
      <c r="D471" s="1" t="s">
        <v>21</v>
      </c>
      <c r="E471" s="5">
        <v>3.96</v>
      </c>
      <c r="F471" s="5">
        <f t="shared" si="29"/>
        <v>3.96</v>
      </c>
      <c r="G471" s="1" t="s">
        <v>23</v>
      </c>
      <c r="H471" s="8">
        <v>44175</v>
      </c>
      <c r="I471" s="1" t="s">
        <v>25</v>
      </c>
      <c r="J471" s="1" t="s">
        <v>26</v>
      </c>
      <c r="K471" s="8">
        <v>44165.43849537037</v>
      </c>
      <c r="L471" s="1" t="s">
        <v>28</v>
      </c>
      <c r="M471" s="8">
        <v>44165</v>
      </c>
      <c r="N471" s="8">
        <v>44179</v>
      </c>
      <c r="O471" s="1" t="s">
        <v>1010</v>
      </c>
      <c r="P471" s="1" t="s">
        <v>32</v>
      </c>
      <c r="Q471" s="1" t="s">
        <v>33</v>
      </c>
      <c r="R471" s="1" t="s">
        <v>34</v>
      </c>
      <c r="S471" s="1" t="s">
        <v>35</v>
      </c>
      <c r="T471" s="1" t="s">
        <v>81</v>
      </c>
      <c r="U471" s="8">
        <v>44165</v>
      </c>
      <c r="V471" s="1" t="s">
        <v>37</v>
      </c>
      <c r="W471" s="1" t="s">
        <v>38</v>
      </c>
      <c r="X471" s="1" t="s">
        <v>39</v>
      </c>
      <c r="Y471" t="str">
        <f t="shared" si="30"/>
        <v>OnTime</v>
      </c>
      <c r="Z471" t="str">
        <f t="shared" si="31"/>
        <v>Utilized</v>
      </c>
    </row>
    <row r="472" spans="1:26" x14ac:dyDescent="0.2">
      <c r="A472" s="15">
        <v>198.18</v>
      </c>
      <c r="B472" s="7">
        <f t="shared" si="28"/>
        <v>198.18</v>
      </c>
      <c r="C472" s="1" t="s">
        <v>20</v>
      </c>
      <c r="D472" s="1" t="s">
        <v>21</v>
      </c>
      <c r="E472" s="5">
        <v>3.96</v>
      </c>
      <c r="F472" s="5">
        <f t="shared" si="29"/>
        <v>3.96</v>
      </c>
      <c r="G472" s="1" t="s">
        <v>23</v>
      </c>
      <c r="H472" s="8">
        <v>44175</v>
      </c>
      <c r="I472" s="1" t="s">
        <v>25</v>
      </c>
      <c r="J472" s="1" t="s">
        <v>26</v>
      </c>
      <c r="K472" s="8">
        <v>44165.435717592591</v>
      </c>
      <c r="L472" s="1" t="s">
        <v>28</v>
      </c>
      <c r="M472" s="8">
        <v>44165</v>
      </c>
      <c r="N472" s="8">
        <v>44179</v>
      </c>
      <c r="O472" s="1" t="s">
        <v>1012</v>
      </c>
      <c r="P472" s="1" t="s">
        <v>32</v>
      </c>
      <c r="Q472" s="1" t="s">
        <v>33</v>
      </c>
      <c r="R472" s="1" t="s">
        <v>34</v>
      </c>
      <c r="S472" s="1" t="s">
        <v>35</v>
      </c>
      <c r="T472" s="1" t="s">
        <v>81</v>
      </c>
      <c r="U472" s="8">
        <v>44165</v>
      </c>
      <c r="V472" s="1" t="s">
        <v>37</v>
      </c>
      <c r="W472" s="1" t="s">
        <v>38</v>
      </c>
      <c r="X472" s="1" t="s">
        <v>39</v>
      </c>
      <c r="Y472" t="str">
        <f t="shared" si="30"/>
        <v>OnTime</v>
      </c>
      <c r="Z472" t="str">
        <f t="shared" si="31"/>
        <v>Utilized</v>
      </c>
    </row>
    <row r="473" spans="1:26" x14ac:dyDescent="0.2">
      <c r="A473" s="15">
        <v>198.18</v>
      </c>
      <c r="B473" s="7">
        <f t="shared" si="28"/>
        <v>198.18</v>
      </c>
      <c r="C473" s="1" t="s">
        <v>20</v>
      </c>
      <c r="E473" s="5">
        <v>0</v>
      </c>
      <c r="F473" s="5">
        <f t="shared" si="29"/>
        <v>0</v>
      </c>
      <c r="I473" s="1" t="s">
        <v>140</v>
      </c>
      <c r="J473" s="1" t="s">
        <v>26</v>
      </c>
      <c r="K473" s="8">
        <v>44165.433113425926</v>
      </c>
      <c r="L473" s="1" t="s">
        <v>28</v>
      </c>
      <c r="M473" s="8">
        <v>44165</v>
      </c>
      <c r="N473" s="8">
        <v>44179</v>
      </c>
      <c r="O473" s="1" t="s">
        <v>1014</v>
      </c>
      <c r="P473" s="1" t="s">
        <v>32</v>
      </c>
      <c r="Q473" s="1" t="s">
        <v>33</v>
      </c>
      <c r="R473" s="1" t="s">
        <v>124</v>
      </c>
      <c r="S473" s="1" t="s">
        <v>35</v>
      </c>
      <c r="T473" s="1" t="s">
        <v>36</v>
      </c>
      <c r="U473" s="8">
        <v>44165</v>
      </c>
      <c r="V473" s="1" t="s">
        <v>144</v>
      </c>
      <c r="W473" s="1" t="s">
        <v>145</v>
      </c>
      <c r="X473" s="1" t="s">
        <v>39</v>
      </c>
      <c r="Y473" t="str">
        <f t="shared" si="30"/>
        <v>OnTime</v>
      </c>
      <c r="Z473" t="str">
        <f t="shared" si="31"/>
        <v>No Discounts</v>
      </c>
    </row>
    <row r="474" spans="1:26" x14ac:dyDescent="0.2">
      <c r="A474" s="15">
        <v>198.18</v>
      </c>
      <c r="B474" s="7">
        <f t="shared" si="28"/>
        <v>198.18</v>
      </c>
      <c r="C474" s="1" t="s">
        <v>20</v>
      </c>
      <c r="E474" s="5">
        <v>0</v>
      </c>
      <c r="F474" s="5">
        <f t="shared" si="29"/>
        <v>0</v>
      </c>
      <c r="I474" s="1" t="s">
        <v>140</v>
      </c>
      <c r="J474" s="1" t="s">
        <v>26</v>
      </c>
      <c r="K474" s="8">
        <v>44165.430509259262</v>
      </c>
      <c r="L474" s="1" t="s">
        <v>28</v>
      </c>
      <c r="M474" s="8">
        <v>44165</v>
      </c>
      <c r="N474" s="8">
        <v>44179</v>
      </c>
      <c r="O474" s="1" t="s">
        <v>1016</v>
      </c>
      <c r="P474" s="1" t="s">
        <v>32</v>
      </c>
      <c r="Q474" s="1" t="s">
        <v>33</v>
      </c>
      <c r="R474" s="1" t="s">
        <v>124</v>
      </c>
      <c r="S474" s="1" t="s">
        <v>35</v>
      </c>
      <c r="T474" s="1" t="s">
        <v>81</v>
      </c>
      <c r="U474" s="8">
        <v>44165</v>
      </c>
      <c r="V474" s="1" t="s">
        <v>144</v>
      </c>
      <c r="W474" s="1" t="s">
        <v>145</v>
      </c>
      <c r="X474" s="1" t="s">
        <v>39</v>
      </c>
      <c r="Y474" t="str">
        <f t="shared" si="30"/>
        <v>OnTime</v>
      </c>
      <c r="Z474" t="str">
        <f t="shared" si="31"/>
        <v>No Discounts</v>
      </c>
    </row>
    <row r="475" spans="1:26" x14ac:dyDescent="0.2">
      <c r="A475" s="15">
        <v>198.18</v>
      </c>
      <c r="B475" s="7">
        <f t="shared" si="28"/>
        <v>198.18</v>
      </c>
      <c r="C475" s="1" t="s">
        <v>20</v>
      </c>
      <c r="D475" s="1" t="s">
        <v>21</v>
      </c>
      <c r="E475" s="5">
        <v>3.96</v>
      </c>
      <c r="F475" s="5">
        <f t="shared" si="29"/>
        <v>3.96</v>
      </c>
      <c r="G475" s="1" t="s">
        <v>23</v>
      </c>
      <c r="H475" s="8">
        <v>44175</v>
      </c>
      <c r="I475" s="1" t="s">
        <v>25</v>
      </c>
      <c r="J475" s="1" t="s">
        <v>26</v>
      </c>
      <c r="K475" s="8">
        <v>44165.416435185187</v>
      </c>
      <c r="L475" s="1" t="s">
        <v>28</v>
      </c>
      <c r="M475" s="8">
        <v>44165</v>
      </c>
      <c r="N475" s="8">
        <v>44179</v>
      </c>
      <c r="O475" s="1" t="s">
        <v>1018</v>
      </c>
      <c r="P475" s="1" t="s">
        <v>32</v>
      </c>
      <c r="Q475" s="1" t="s">
        <v>33</v>
      </c>
      <c r="R475" s="1" t="s">
        <v>34</v>
      </c>
      <c r="S475" s="1" t="s">
        <v>35</v>
      </c>
      <c r="T475" s="1" t="s">
        <v>81</v>
      </c>
      <c r="U475" s="8">
        <v>44165</v>
      </c>
      <c r="V475" s="1" t="s">
        <v>37</v>
      </c>
      <c r="W475" s="1" t="s">
        <v>38</v>
      </c>
      <c r="X475" s="1" t="s">
        <v>39</v>
      </c>
      <c r="Y475" t="str">
        <f t="shared" si="30"/>
        <v>OnTime</v>
      </c>
      <c r="Z475" t="str">
        <f t="shared" si="31"/>
        <v>Utilized</v>
      </c>
    </row>
    <row r="476" spans="1:26" x14ac:dyDescent="0.2">
      <c r="A476" s="15">
        <v>198.18</v>
      </c>
      <c r="B476" s="7">
        <f t="shared" si="28"/>
        <v>198.18</v>
      </c>
      <c r="C476" s="1" t="s">
        <v>20</v>
      </c>
      <c r="D476" s="1" t="s">
        <v>21</v>
      </c>
      <c r="E476" s="5">
        <v>3.96</v>
      </c>
      <c r="F476" s="5">
        <f t="shared" si="29"/>
        <v>3.96</v>
      </c>
      <c r="G476" s="1" t="s">
        <v>23</v>
      </c>
      <c r="H476" s="8">
        <v>44175</v>
      </c>
      <c r="I476" s="1" t="s">
        <v>25</v>
      </c>
      <c r="J476" s="1" t="s">
        <v>26</v>
      </c>
      <c r="K476" s="8">
        <v>44165.415567129632</v>
      </c>
      <c r="L476" s="1" t="s">
        <v>28</v>
      </c>
      <c r="M476" s="8">
        <v>44165</v>
      </c>
      <c r="N476" s="8">
        <v>44179</v>
      </c>
      <c r="O476" s="1" t="s">
        <v>1020</v>
      </c>
      <c r="P476" s="1" t="s">
        <v>32</v>
      </c>
      <c r="Q476" s="1" t="s">
        <v>33</v>
      </c>
      <c r="R476" s="1" t="s">
        <v>34</v>
      </c>
      <c r="S476" s="1" t="s">
        <v>35</v>
      </c>
      <c r="T476" s="1" t="s">
        <v>36</v>
      </c>
      <c r="U476" s="8">
        <v>44165</v>
      </c>
      <c r="V476" s="1" t="s">
        <v>37</v>
      </c>
      <c r="W476" s="1" t="s">
        <v>38</v>
      </c>
      <c r="X476" s="1" t="s">
        <v>39</v>
      </c>
      <c r="Y476" t="str">
        <f t="shared" si="30"/>
        <v>OnTime</v>
      </c>
      <c r="Z476" t="str">
        <f t="shared" si="31"/>
        <v>Utilized</v>
      </c>
    </row>
    <row r="477" spans="1:26" x14ac:dyDescent="0.2">
      <c r="A477" s="15">
        <v>198.18</v>
      </c>
      <c r="B477" s="7">
        <f t="shared" si="28"/>
        <v>198.18</v>
      </c>
      <c r="C477" s="1" t="s">
        <v>20</v>
      </c>
      <c r="D477" s="1" t="s">
        <v>21</v>
      </c>
      <c r="E477" s="5">
        <v>3.96</v>
      </c>
      <c r="F477" s="5">
        <f t="shared" si="29"/>
        <v>3.96</v>
      </c>
      <c r="G477" s="1" t="s">
        <v>23</v>
      </c>
      <c r="H477" s="8">
        <v>44175</v>
      </c>
      <c r="I477" s="1" t="s">
        <v>25</v>
      </c>
      <c r="J477" s="1" t="s">
        <v>26</v>
      </c>
      <c r="K477" s="8">
        <v>44165.414872685185</v>
      </c>
      <c r="L477" s="1" t="s">
        <v>28</v>
      </c>
      <c r="M477" s="8">
        <v>44165</v>
      </c>
      <c r="N477" s="8">
        <v>44179</v>
      </c>
      <c r="O477" s="1" t="s">
        <v>1022</v>
      </c>
      <c r="P477" s="1" t="s">
        <v>32</v>
      </c>
      <c r="Q477" s="1" t="s">
        <v>33</v>
      </c>
      <c r="R477" s="1" t="s">
        <v>34</v>
      </c>
      <c r="S477" s="1" t="s">
        <v>35</v>
      </c>
      <c r="T477" s="1" t="s">
        <v>36</v>
      </c>
      <c r="U477" s="8">
        <v>44165</v>
      </c>
      <c r="V477" s="1" t="s">
        <v>37</v>
      </c>
      <c r="W477" s="1" t="s">
        <v>38</v>
      </c>
      <c r="X477" s="1" t="s">
        <v>39</v>
      </c>
      <c r="Y477" t="str">
        <f t="shared" si="30"/>
        <v>OnTime</v>
      </c>
      <c r="Z477" t="str">
        <f t="shared" si="31"/>
        <v>Utilized</v>
      </c>
    </row>
    <row r="478" spans="1:26" x14ac:dyDescent="0.2">
      <c r="A478" s="15">
        <v>198.18</v>
      </c>
      <c r="B478" s="7">
        <f t="shared" si="28"/>
        <v>198.18</v>
      </c>
      <c r="C478" s="1" t="s">
        <v>20</v>
      </c>
      <c r="D478" s="1" t="s">
        <v>21</v>
      </c>
      <c r="E478" s="5">
        <v>3.96</v>
      </c>
      <c r="F478" s="5">
        <f t="shared" si="29"/>
        <v>3.96</v>
      </c>
      <c r="G478" s="1" t="s">
        <v>23</v>
      </c>
      <c r="H478" s="8">
        <v>44175</v>
      </c>
      <c r="I478" s="1" t="s">
        <v>25</v>
      </c>
      <c r="J478" s="1" t="s">
        <v>26</v>
      </c>
      <c r="K478" s="8">
        <v>44165.414004629631</v>
      </c>
      <c r="L478" s="1" t="s">
        <v>28</v>
      </c>
      <c r="M478" s="8">
        <v>44165</v>
      </c>
      <c r="N478" s="8">
        <v>44179</v>
      </c>
      <c r="O478" s="1" t="s">
        <v>1024</v>
      </c>
      <c r="P478" s="1" t="s">
        <v>32</v>
      </c>
      <c r="Q478" s="1" t="s">
        <v>33</v>
      </c>
      <c r="R478" s="1" t="s">
        <v>34</v>
      </c>
      <c r="S478" s="1" t="s">
        <v>35</v>
      </c>
      <c r="T478" s="1" t="s">
        <v>36</v>
      </c>
      <c r="U478" s="8">
        <v>44165</v>
      </c>
      <c r="V478" s="1" t="s">
        <v>37</v>
      </c>
      <c r="W478" s="1" t="s">
        <v>38</v>
      </c>
      <c r="X478" s="1" t="s">
        <v>39</v>
      </c>
      <c r="Y478" t="str">
        <f t="shared" si="30"/>
        <v>OnTime</v>
      </c>
      <c r="Z478" t="str">
        <f t="shared" si="31"/>
        <v>Utilized</v>
      </c>
    </row>
    <row r="479" spans="1:26" x14ac:dyDescent="0.2">
      <c r="A479" s="15">
        <v>198.18</v>
      </c>
      <c r="B479" s="7">
        <f t="shared" si="28"/>
        <v>198.18</v>
      </c>
      <c r="C479" s="1" t="s">
        <v>20</v>
      </c>
      <c r="D479" s="1" t="s">
        <v>21</v>
      </c>
      <c r="E479" s="5">
        <v>3.96</v>
      </c>
      <c r="F479" s="5">
        <f t="shared" si="29"/>
        <v>3.96</v>
      </c>
      <c r="G479" s="1" t="s">
        <v>23</v>
      </c>
      <c r="H479" s="8">
        <v>44175</v>
      </c>
      <c r="I479" s="1" t="s">
        <v>25</v>
      </c>
      <c r="J479" s="1" t="s">
        <v>26</v>
      </c>
      <c r="K479" s="8">
        <v>44165.412789351853</v>
      </c>
      <c r="L479" s="1" t="s">
        <v>28</v>
      </c>
      <c r="M479" s="8">
        <v>44165</v>
      </c>
      <c r="N479" s="8">
        <v>44179</v>
      </c>
      <c r="O479" s="1" t="s">
        <v>1026</v>
      </c>
      <c r="P479" s="1" t="s">
        <v>32</v>
      </c>
      <c r="Q479" s="1" t="s">
        <v>33</v>
      </c>
      <c r="R479" s="1" t="s">
        <v>34</v>
      </c>
      <c r="S479" s="1" t="s">
        <v>35</v>
      </c>
      <c r="T479" s="1" t="s">
        <v>36</v>
      </c>
      <c r="U479" s="8">
        <v>44165</v>
      </c>
      <c r="V479" s="1" t="s">
        <v>37</v>
      </c>
      <c r="W479" s="1" t="s">
        <v>38</v>
      </c>
      <c r="X479" s="1" t="s">
        <v>39</v>
      </c>
      <c r="Y479" t="str">
        <f t="shared" si="30"/>
        <v>OnTime</v>
      </c>
      <c r="Z479" t="str">
        <f t="shared" si="31"/>
        <v>Utilized</v>
      </c>
    </row>
    <row r="480" spans="1:26" x14ac:dyDescent="0.2">
      <c r="A480" s="15">
        <v>198.18</v>
      </c>
      <c r="B480" s="7">
        <f t="shared" si="28"/>
        <v>198.18</v>
      </c>
      <c r="C480" s="1" t="s">
        <v>20</v>
      </c>
      <c r="D480" s="1" t="s">
        <v>21</v>
      </c>
      <c r="E480" s="5">
        <v>3.96</v>
      </c>
      <c r="F480" s="5">
        <f t="shared" si="29"/>
        <v>3.96</v>
      </c>
      <c r="G480" s="1" t="s">
        <v>23</v>
      </c>
      <c r="H480" s="8">
        <v>44175</v>
      </c>
      <c r="I480" s="1" t="s">
        <v>25</v>
      </c>
      <c r="J480" s="1" t="s">
        <v>26</v>
      </c>
      <c r="K480" s="8">
        <v>44165.411400462966</v>
      </c>
      <c r="L480" s="1" t="s">
        <v>28</v>
      </c>
      <c r="M480" s="8">
        <v>44165</v>
      </c>
      <c r="N480" s="8">
        <v>44179</v>
      </c>
      <c r="O480" s="1" t="s">
        <v>1028</v>
      </c>
      <c r="P480" s="1" t="s">
        <v>32</v>
      </c>
      <c r="Q480" s="1" t="s">
        <v>33</v>
      </c>
      <c r="R480" s="1" t="s">
        <v>34</v>
      </c>
      <c r="S480" s="1" t="s">
        <v>35</v>
      </c>
      <c r="T480" s="1" t="s">
        <v>36</v>
      </c>
      <c r="U480" s="8">
        <v>44165</v>
      </c>
      <c r="V480" s="1" t="s">
        <v>37</v>
      </c>
      <c r="W480" s="1" t="s">
        <v>38</v>
      </c>
      <c r="X480" s="1" t="s">
        <v>39</v>
      </c>
      <c r="Y480" t="str">
        <f t="shared" si="30"/>
        <v>OnTime</v>
      </c>
      <c r="Z480" t="str">
        <f t="shared" si="31"/>
        <v>Utilized</v>
      </c>
    </row>
    <row r="481" spans="1:26" x14ac:dyDescent="0.2">
      <c r="A481" s="15">
        <v>198.18</v>
      </c>
      <c r="B481" s="7">
        <f t="shared" si="28"/>
        <v>198.18</v>
      </c>
      <c r="C481" s="1" t="s">
        <v>20</v>
      </c>
      <c r="D481" s="1" t="s">
        <v>180</v>
      </c>
      <c r="E481" s="5">
        <v>0</v>
      </c>
      <c r="F481" s="5">
        <f t="shared" si="29"/>
        <v>0</v>
      </c>
      <c r="I481" s="1" t="s">
        <v>25</v>
      </c>
      <c r="J481" s="1" t="s">
        <v>26</v>
      </c>
      <c r="K481" s="8">
        <v>44165.410532407404</v>
      </c>
      <c r="L481" s="1" t="s">
        <v>28</v>
      </c>
      <c r="M481" s="8">
        <v>44165</v>
      </c>
      <c r="N481" s="8">
        <v>44179</v>
      </c>
      <c r="O481" s="1" t="s">
        <v>1030</v>
      </c>
      <c r="P481" s="1" t="s">
        <v>32</v>
      </c>
      <c r="Q481" s="1" t="s">
        <v>33</v>
      </c>
      <c r="R481" s="1" t="s">
        <v>124</v>
      </c>
      <c r="S481" s="1" t="s">
        <v>35</v>
      </c>
      <c r="T481" s="1" t="s">
        <v>36</v>
      </c>
      <c r="U481" s="8">
        <v>44165</v>
      </c>
      <c r="V481" s="1" t="s">
        <v>183</v>
      </c>
      <c r="W481" s="1" t="s">
        <v>183</v>
      </c>
      <c r="X481" s="1" t="s">
        <v>39</v>
      </c>
      <c r="Y481" t="str">
        <f t="shared" si="30"/>
        <v>OnTime</v>
      </c>
      <c r="Z481" t="str">
        <f t="shared" si="31"/>
        <v>No Discounts</v>
      </c>
    </row>
    <row r="482" spans="1:26" x14ac:dyDescent="0.2">
      <c r="A482" s="15">
        <v>198.18</v>
      </c>
      <c r="B482" s="7">
        <f t="shared" si="28"/>
        <v>198.18</v>
      </c>
      <c r="C482" s="1" t="s">
        <v>20</v>
      </c>
      <c r="D482" s="1" t="s">
        <v>21</v>
      </c>
      <c r="E482" s="5">
        <v>3.96</v>
      </c>
      <c r="F482" s="5">
        <f t="shared" si="29"/>
        <v>3.96</v>
      </c>
      <c r="G482" s="1" t="s">
        <v>23</v>
      </c>
      <c r="H482" s="8">
        <v>44175</v>
      </c>
      <c r="I482" s="1" t="s">
        <v>25</v>
      </c>
      <c r="J482" s="1" t="s">
        <v>26</v>
      </c>
      <c r="K482" s="8">
        <v>44165.40896990741</v>
      </c>
      <c r="L482" s="1" t="s">
        <v>28</v>
      </c>
      <c r="M482" s="8">
        <v>44165</v>
      </c>
      <c r="N482" s="8">
        <v>44179</v>
      </c>
      <c r="O482" s="1" t="s">
        <v>1032</v>
      </c>
      <c r="P482" s="1" t="s">
        <v>32</v>
      </c>
      <c r="Q482" s="1" t="s">
        <v>33</v>
      </c>
      <c r="R482" s="1" t="s">
        <v>34</v>
      </c>
      <c r="S482" s="1" t="s">
        <v>35</v>
      </c>
      <c r="T482" s="1" t="s">
        <v>81</v>
      </c>
      <c r="U482" s="8">
        <v>44165</v>
      </c>
      <c r="V482" s="1" t="s">
        <v>37</v>
      </c>
      <c r="W482" s="1" t="s">
        <v>38</v>
      </c>
      <c r="X482" s="1" t="s">
        <v>39</v>
      </c>
      <c r="Y482" t="str">
        <f t="shared" si="30"/>
        <v>OnTime</v>
      </c>
      <c r="Z482" t="str">
        <f t="shared" si="31"/>
        <v>Utilized</v>
      </c>
    </row>
    <row r="483" spans="1:26" x14ac:dyDescent="0.2">
      <c r="A483" s="15">
        <v>198.18</v>
      </c>
      <c r="B483" s="7">
        <f t="shared" si="28"/>
        <v>198.18</v>
      </c>
      <c r="C483" s="1" t="s">
        <v>20</v>
      </c>
      <c r="D483" s="1" t="s">
        <v>21</v>
      </c>
      <c r="E483" s="5">
        <v>3.96</v>
      </c>
      <c r="F483" s="5">
        <f t="shared" si="29"/>
        <v>3.96</v>
      </c>
      <c r="G483" s="1" t="s">
        <v>23</v>
      </c>
      <c r="H483" s="8">
        <v>44175</v>
      </c>
      <c r="I483" s="1" t="s">
        <v>25</v>
      </c>
      <c r="J483" s="1" t="s">
        <v>26</v>
      </c>
      <c r="K483" s="8">
        <v>44165.408101851855</v>
      </c>
      <c r="L483" s="1" t="s">
        <v>28</v>
      </c>
      <c r="M483" s="8">
        <v>44165</v>
      </c>
      <c r="N483" s="8">
        <v>44179</v>
      </c>
      <c r="O483" s="1" t="s">
        <v>1034</v>
      </c>
      <c r="P483" s="1" t="s">
        <v>32</v>
      </c>
      <c r="Q483" s="1" t="s">
        <v>33</v>
      </c>
      <c r="R483" s="1" t="s">
        <v>34</v>
      </c>
      <c r="S483" s="1" t="s">
        <v>35</v>
      </c>
      <c r="T483" s="1" t="s">
        <v>49</v>
      </c>
      <c r="U483" s="8">
        <v>44165</v>
      </c>
      <c r="V483" s="1" t="s">
        <v>37</v>
      </c>
      <c r="W483" s="1" t="s">
        <v>38</v>
      </c>
      <c r="X483" s="1" t="s">
        <v>39</v>
      </c>
      <c r="Y483" t="str">
        <f t="shared" si="30"/>
        <v>OnTime</v>
      </c>
      <c r="Z483" t="str">
        <f t="shared" si="31"/>
        <v>Utilized</v>
      </c>
    </row>
    <row r="484" spans="1:26" x14ac:dyDescent="0.2">
      <c r="A484" s="15">
        <v>198.18</v>
      </c>
      <c r="B484" s="7">
        <f t="shared" si="28"/>
        <v>198.18</v>
      </c>
      <c r="C484" s="1" t="s">
        <v>20</v>
      </c>
      <c r="D484" s="1" t="s">
        <v>21</v>
      </c>
      <c r="E484" s="5">
        <v>3.96</v>
      </c>
      <c r="F484" s="5">
        <f t="shared" si="29"/>
        <v>3.96</v>
      </c>
      <c r="G484" s="1" t="s">
        <v>23</v>
      </c>
      <c r="H484" s="8">
        <v>44175</v>
      </c>
      <c r="I484" s="1" t="s">
        <v>25</v>
      </c>
      <c r="J484" s="1" t="s">
        <v>26</v>
      </c>
      <c r="K484" s="8">
        <v>44165.406712962962</v>
      </c>
      <c r="L484" s="1" t="s">
        <v>28</v>
      </c>
      <c r="M484" s="8">
        <v>44165</v>
      </c>
      <c r="N484" s="8">
        <v>44179</v>
      </c>
      <c r="O484" s="1" t="s">
        <v>1036</v>
      </c>
      <c r="P484" s="1" t="s">
        <v>32</v>
      </c>
      <c r="Q484" s="1" t="s">
        <v>33</v>
      </c>
      <c r="R484" s="1" t="s">
        <v>34</v>
      </c>
      <c r="S484" s="1" t="s">
        <v>35</v>
      </c>
      <c r="T484" s="1" t="s">
        <v>36</v>
      </c>
      <c r="U484" s="8">
        <v>44165</v>
      </c>
      <c r="V484" s="1" t="s">
        <v>37</v>
      </c>
      <c r="W484" s="1" t="s">
        <v>38</v>
      </c>
      <c r="X484" s="1" t="s">
        <v>39</v>
      </c>
      <c r="Y484" t="str">
        <f t="shared" si="30"/>
        <v>OnTime</v>
      </c>
      <c r="Z484" t="str">
        <f t="shared" si="31"/>
        <v>Utilized</v>
      </c>
    </row>
    <row r="485" spans="1:26" x14ac:dyDescent="0.2">
      <c r="A485" s="15">
        <v>198.18</v>
      </c>
      <c r="B485" s="7">
        <f t="shared" si="28"/>
        <v>198.18</v>
      </c>
      <c r="C485" s="1" t="s">
        <v>20</v>
      </c>
      <c r="D485" s="1" t="s">
        <v>21</v>
      </c>
      <c r="E485" s="5">
        <v>3.96</v>
      </c>
      <c r="F485" s="5">
        <f t="shared" si="29"/>
        <v>3.96</v>
      </c>
      <c r="G485" s="1" t="s">
        <v>23</v>
      </c>
      <c r="H485" s="8">
        <v>44175</v>
      </c>
      <c r="I485" s="1" t="s">
        <v>25</v>
      </c>
      <c r="J485" s="1" t="s">
        <v>26</v>
      </c>
      <c r="K485" s="8">
        <v>44165.405324074076</v>
      </c>
      <c r="L485" s="1" t="s">
        <v>28</v>
      </c>
      <c r="M485" s="8">
        <v>44165</v>
      </c>
      <c r="N485" s="8">
        <v>44179</v>
      </c>
      <c r="O485" s="1" t="s">
        <v>1038</v>
      </c>
      <c r="P485" s="1" t="s">
        <v>32</v>
      </c>
      <c r="Q485" s="1" t="s">
        <v>33</v>
      </c>
      <c r="R485" s="1" t="s">
        <v>34</v>
      </c>
      <c r="S485" s="1" t="s">
        <v>35</v>
      </c>
      <c r="T485" s="1" t="s">
        <v>36</v>
      </c>
      <c r="U485" s="8">
        <v>44165</v>
      </c>
      <c r="V485" s="1" t="s">
        <v>37</v>
      </c>
      <c r="W485" s="1" t="s">
        <v>38</v>
      </c>
      <c r="X485" s="1" t="s">
        <v>39</v>
      </c>
      <c r="Y485" t="str">
        <f t="shared" si="30"/>
        <v>OnTime</v>
      </c>
      <c r="Z485" t="str">
        <f t="shared" si="31"/>
        <v>Utilized</v>
      </c>
    </row>
    <row r="486" spans="1:26" x14ac:dyDescent="0.2">
      <c r="A486" s="15">
        <v>198.18</v>
      </c>
      <c r="B486" s="7">
        <f t="shared" si="28"/>
        <v>198.18</v>
      </c>
      <c r="C486" s="1" t="s">
        <v>20</v>
      </c>
      <c r="D486" s="1" t="s">
        <v>21</v>
      </c>
      <c r="E486" s="5">
        <v>3.96</v>
      </c>
      <c r="F486" s="5">
        <f t="shared" si="29"/>
        <v>3.96</v>
      </c>
      <c r="G486" s="1" t="s">
        <v>23</v>
      </c>
      <c r="H486" s="8">
        <v>44175</v>
      </c>
      <c r="I486" s="1" t="s">
        <v>25</v>
      </c>
      <c r="J486" s="1" t="s">
        <v>26</v>
      </c>
      <c r="K486" s="8">
        <v>44165.404456018521</v>
      </c>
      <c r="L486" s="1" t="s">
        <v>28</v>
      </c>
      <c r="M486" s="8">
        <v>44165</v>
      </c>
      <c r="N486" s="8">
        <v>44179</v>
      </c>
      <c r="O486" s="1" t="s">
        <v>1040</v>
      </c>
      <c r="P486" s="1" t="s">
        <v>32</v>
      </c>
      <c r="Q486" s="1" t="s">
        <v>33</v>
      </c>
      <c r="R486" s="1" t="s">
        <v>34</v>
      </c>
      <c r="S486" s="1" t="s">
        <v>35</v>
      </c>
      <c r="T486" s="1" t="s">
        <v>36</v>
      </c>
      <c r="U486" s="8">
        <v>44165</v>
      </c>
      <c r="V486" s="1" t="s">
        <v>37</v>
      </c>
      <c r="W486" s="1" t="s">
        <v>38</v>
      </c>
      <c r="X486" s="1" t="s">
        <v>39</v>
      </c>
      <c r="Y486" t="str">
        <f t="shared" si="30"/>
        <v>OnTime</v>
      </c>
      <c r="Z486" t="str">
        <f t="shared" si="31"/>
        <v>Utilized</v>
      </c>
    </row>
    <row r="487" spans="1:26" x14ac:dyDescent="0.2">
      <c r="A487" s="15">
        <v>198.18</v>
      </c>
      <c r="B487" s="7">
        <f t="shared" si="28"/>
        <v>198.18</v>
      </c>
      <c r="C487" s="1" t="s">
        <v>20</v>
      </c>
      <c r="D487" s="1" t="s">
        <v>21</v>
      </c>
      <c r="E487" s="5">
        <v>3.96</v>
      </c>
      <c r="F487" s="5">
        <f t="shared" si="29"/>
        <v>3.96</v>
      </c>
      <c r="G487" s="1" t="s">
        <v>23</v>
      </c>
      <c r="H487" s="8">
        <v>44175</v>
      </c>
      <c r="I487" s="1" t="s">
        <v>25</v>
      </c>
      <c r="J487" s="1" t="s">
        <v>26</v>
      </c>
      <c r="K487" s="8">
        <v>44165.401678240742</v>
      </c>
      <c r="L487" s="1" t="s">
        <v>28</v>
      </c>
      <c r="M487" s="8">
        <v>44165</v>
      </c>
      <c r="N487" s="8">
        <v>44179</v>
      </c>
      <c r="O487" s="1" t="s">
        <v>1042</v>
      </c>
      <c r="P487" s="1" t="s">
        <v>32</v>
      </c>
      <c r="Q487" s="1" t="s">
        <v>33</v>
      </c>
      <c r="R487" s="1" t="s">
        <v>34</v>
      </c>
      <c r="S487" s="1" t="s">
        <v>35</v>
      </c>
      <c r="T487" s="1" t="s">
        <v>36</v>
      </c>
      <c r="U487" s="8">
        <v>44165</v>
      </c>
      <c r="V487" s="1" t="s">
        <v>37</v>
      </c>
      <c r="W487" s="1" t="s">
        <v>38</v>
      </c>
      <c r="X487" s="1" t="s">
        <v>39</v>
      </c>
      <c r="Y487" t="str">
        <f t="shared" si="30"/>
        <v>OnTime</v>
      </c>
      <c r="Z487" t="str">
        <f t="shared" si="31"/>
        <v>Utilized</v>
      </c>
    </row>
    <row r="488" spans="1:26" x14ac:dyDescent="0.2">
      <c r="A488" s="15">
        <v>198.18</v>
      </c>
      <c r="B488" s="7">
        <f t="shared" si="28"/>
        <v>198.18</v>
      </c>
      <c r="C488" s="1" t="s">
        <v>20</v>
      </c>
      <c r="D488" s="1" t="s">
        <v>21</v>
      </c>
      <c r="E488" s="5">
        <v>3.96</v>
      </c>
      <c r="F488" s="5">
        <f t="shared" si="29"/>
        <v>3.96</v>
      </c>
      <c r="G488" s="1" t="s">
        <v>23</v>
      </c>
      <c r="H488" s="8">
        <v>44175</v>
      </c>
      <c r="I488" s="1" t="s">
        <v>25</v>
      </c>
      <c r="J488" s="1" t="s">
        <v>26</v>
      </c>
      <c r="K488" s="8">
        <v>44165.393865740742</v>
      </c>
      <c r="L488" s="1" t="s">
        <v>28</v>
      </c>
      <c r="M488" s="8">
        <v>44165</v>
      </c>
      <c r="N488" s="8">
        <v>44179</v>
      </c>
      <c r="O488" s="1" t="s">
        <v>1044</v>
      </c>
      <c r="P488" s="1" t="s">
        <v>32</v>
      </c>
      <c r="Q488" s="1" t="s">
        <v>33</v>
      </c>
      <c r="R488" s="1" t="s">
        <v>34</v>
      </c>
      <c r="S488" s="1" t="s">
        <v>35</v>
      </c>
      <c r="T488" s="1" t="s">
        <v>1045</v>
      </c>
      <c r="U488" s="8">
        <v>44165</v>
      </c>
      <c r="V488" s="1" t="s">
        <v>37</v>
      </c>
      <c r="W488" s="1" t="s">
        <v>38</v>
      </c>
      <c r="X488" s="1" t="s">
        <v>39</v>
      </c>
      <c r="Y488" t="str">
        <f t="shared" si="30"/>
        <v>OnTime</v>
      </c>
      <c r="Z488" t="str">
        <f t="shared" si="31"/>
        <v>Utilized</v>
      </c>
    </row>
    <row r="489" spans="1:26" x14ac:dyDescent="0.2">
      <c r="A489" s="15">
        <v>198.18</v>
      </c>
      <c r="B489" s="7">
        <f t="shared" si="28"/>
        <v>198.18</v>
      </c>
      <c r="C489" s="1" t="s">
        <v>20</v>
      </c>
      <c r="D489" s="1" t="s">
        <v>21</v>
      </c>
      <c r="E489" s="5">
        <v>3.96</v>
      </c>
      <c r="F489" s="5">
        <f t="shared" si="29"/>
        <v>3.96</v>
      </c>
      <c r="G489" s="1" t="s">
        <v>23</v>
      </c>
      <c r="H489" s="8">
        <v>44175</v>
      </c>
      <c r="I489" s="1" t="s">
        <v>25</v>
      </c>
      <c r="J489" s="1" t="s">
        <v>26</v>
      </c>
      <c r="K489" s="8">
        <v>44165.39298611111</v>
      </c>
      <c r="L489" s="1" t="s">
        <v>28</v>
      </c>
      <c r="M489" s="8">
        <v>44165</v>
      </c>
      <c r="N489" s="8">
        <v>44179</v>
      </c>
      <c r="O489" s="1" t="s">
        <v>1047</v>
      </c>
      <c r="P489" s="1" t="s">
        <v>32</v>
      </c>
      <c r="Q489" s="1" t="s">
        <v>33</v>
      </c>
      <c r="R489" s="1" t="s">
        <v>34</v>
      </c>
      <c r="S489" s="1" t="s">
        <v>35</v>
      </c>
      <c r="T489" s="1" t="s">
        <v>81</v>
      </c>
      <c r="U489" s="8">
        <v>44165</v>
      </c>
      <c r="V489" s="1" t="s">
        <v>37</v>
      </c>
      <c r="W489" s="1" t="s">
        <v>38</v>
      </c>
      <c r="X489" s="1" t="s">
        <v>39</v>
      </c>
      <c r="Y489" t="str">
        <f t="shared" si="30"/>
        <v>OnTime</v>
      </c>
      <c r="Z489" t="str">
        <f t="shared" si="31"/>
        <v>Utilized</v>
      </c>
    </row>
    <row r="490" spans="1:26" x14ac:dyDescent="0.2">
      <c r="A490" s="15">
        <v>198.18</v>
      </c>
      <c r="B490" s="7">
        <f t="shared" si="28"/>
        <v>198.18</v>
      </c>
      <c r="C490" s="1" t="s">
        <v>20</v>
      </c>
      <c r="D490" s="1" t="s">
        <v>21</v>
      </c>
      <c r="E490" s="5">
        <v>3.96</v>
      </c>
      <c r="F490" s="5">
        <f t="shared" si="29"/>
        <v>3.96</v>
      </c>
      <c r="G490" s="1" t="s">
        <v>23</v>
      </c>
      <c r="H490" s="8">
        <v>44175</v>
      </c>
      <c r="I490" s="1" t="s">
        <v>25</v>
      </c>
      <c r="J490" s="1" t="s">
        <v>26</v>
      </c>
      <c r="K490" s="8">
        <v>44165.392476851855</v>
      </c>
      <c r="L490" s="1" t="s">
        <v>28</v>
      </c>
      <c r="M490" s="8">
        <v>44165</v>
      </c>
      <c r="N490" s="8">
        <v>44179</v>
      </c>
      <c r="O490" s="1" t="s">
        <v>1049</v>
      </c>
      <c r="P490" s="1" t="s">
        <v>32</v>
      </c>
      <c r="Q490" s="1" t="s">
        <v>33</v>
      </c>
      <c r="R490" s="1" t="s">
        <v>34</v>
      </c>
      <c r="S490" s="1" t="s">
        <v>35</v>
      </c>
      <c r="T490" s="1" t="s">
        <v>81</v>
      </c>
      <c r="U490" s="8">
        <v>44165</v>
      </c>
      <c r="V490" s="1" t="s">
        <v>37</v>
      </c>
      <c r="W490" s="1" t="s">
        <v>38</v>
      </c>
      <c r="X490" s="1" t="s">
        <v>39</v>
      </c>
      <c r="Y490" t="str">
        <f t="shared" si="30"/>
        <v>OnTime</v>
      </c>
      <c r="Z490" t="str">
        <f t="shared" si="31"/>
        <v>Utilized</v>
      </c>
    </row>
    <row r="491" spans="1:26" x14ac:dyDescent="0.2">
      <c r="A491" s="15">
        <v>198.18</v>
      </c>
      <c r="B491" s="7">
        <f t="shared" si="28"/>
        <v>198.18</v>
      </c>
      <c r="C491" s="1" t="s">
        <v>20</v>
      </c>
      <c r="D491" s="1" t="s">
        <v>21</v>
      </c>
      <c r="E491" s="5">
        <v>3.96</v>
      </c>
      <c r="F491" s="5">
        <f t="shared" si="29"/>
        <v>3.96</v>
      </c>
      <c r="G491" s="1" t="s">
        <v>23</v>
      </c>
      <c r="H491" s="8">
        <v>44175</v>
      </c>
      <c r="I491" s="1" t="s">
        <v>25</v>
      </c>
      <c r="J491" s="1" t="s">
        <v>26</v>
      </c>
      <c r="K491" s="8">
        <v>44165.380439814813</v>
      </c>
      <c r="L491" s="1" t="s">
        <v>28</v>
      </c>
      <c r="M491" s="8">
        <v>44165</v>
      </c>
      <c r="N491" s="8">
        <v>44179</v>
      </c>
      <c r="O491" s="1" t="s">
        <v>1051</v>
      </c>
      <c r="P491" s="1" t="s">
        <v>32</v>
      </c>
      <c r="Q491" s="1" t="s">
        <v>33</v>
      </c>
      <c r="R491" s="1" t="s">
        <v>34</v>
      </c>
      <c r="S491" s="1" t="s">
        <v>35</v>
      </c>
      <c r="T491" s="1" t="s">
        <v>81</v>
      </c>
      <c r="U491" s="8">
        <v>44165</v>
      </c>
      <c r="V491" s="1" t="s">
        <v>37</v>
      </c>
      <c r="W491" s="1" t="s">
        <v>38</v>
      </c>
      <c r="X491" s="1" t="s">
        <v>39</v>
      </c>
      <c r="Y491" t="str">
        <f t="shared" si="30"/>
        <v>OnTime</v>
      </c>
      <c r="Z491" t="str">
        <f t="shared" si="31"/>
        <v>Utilized</v>
      </c>
    </row>
    <row r="492" spans="1:26" x14ac:dyDescent="0.2">
      <c r="A492" s="15">
        <v>198.18</v>
      </c>
      <c r="B492" s="7">
        <f t="shared" si="28"/>
        <v>198.18</v>
      </c>
      <c r="C492" s="1" t="s">
        <v>20</v>
      </c>
      <c r="D492" s="1" t="s">
        <v>21</v>
      </c>
      <c r="E492" s="5">
        <v>3.96</v>
      </c>
      <c r="F492" s="5">
        <f t="shared" si="29"/>
        <v>3.96</v>
      </c>
      <c r="G492" s="1" t="s">
        <v>23</v>
      </c>
      <c r="H492" s="8">
        <v>44175</v>
      </c>
      <c r="I492" s="1" t="s">
        <v>25</v>
      </c>
      <c r="J492" s="1" t="s">
        <v>26</v>
      </c>
      <c r="K492" s="8">
        <v>44165.349398148152</v>
      </c>
      <c r="L492" s="1" t="s">
        <v>28</v>
      </c>
      <c r="M492" s="8">
        <v>44165</v>
      </c>
      <c r="N492" s="8">
        <v>44179</v>
      </c>
      <c r="O492" s="1" t="s">
        <v>1053</v>
      </c>
      <c r="P492" s="1" t="s">
        <v>32</v>
      </c>
      <c r="Q492" s="1" t="s">
        <v>33</v>
      </c>
      <c r="R492" s="1" t="s">
        <v>34</v>
      </c>
      <c r="S492" s="1" t="s">
        <v>35</v>
      </c>
      <c r="T492" s="1" t="s">
        <v>81</v>
      </c>
      <c r="U492" s="8">
        <v>44165</v>
      </c>
      <c r="V492" s="1" t="s">
        <v>37</v>
      </c>
      <c r="W492" s="1" t="s">
        <v>38</v>
      </c>
      <c r="X492" s="1" t="s">
        <v>39</v>
      </c>
      <c r="Y492" t="str">
        <f t="shared" si="30"/>
        <v>OnTime</v>
      </c>
      <c r="Z492" t="str">
        <f t="shared" si="31"/>
        <v>Utilized</v>
      </c>
    </row>
    <row r="493" spans="1:26" x14ac:dyDescent="0.2">
      <c r="A493" s="15">
        <v>198.18</v>
      </c>
      <c r="B493" s="7">
        <f t="shared" si="28"/>
        <v>198.18</v>
      </c>
      <c r="C493" s="1" t="s">
        <v>20</v>
      </c>
      <c r="D493" s="1" t="s">
        <v>21</v>
      </c>
      <c r="E493" s="5">
        <v>3.96</v>
      </c>
      <c r="F493" s="5">
        <f t="shared" si="29"/>
        <v>3.96</v>
      </c>
      <c r="G493" s="1" t="s">
        <v>23</v>
      </c>
      <c r="H493" s="8">
        <v>44175</v>
      </c>
      <c r="I493" s="1" t="s">
        <v>25</v>
      </c>
      <c r="J493" s="1" t="s">
        <v>26</v>
      </c>
      <c r="K493" s="8">
        <v>44165.34851851852</v>
      </c>
      <c r="L493" s="1" t="s">
        <v>28</v>
      </c>
      <c r="M493" s="8">
        <v>44165</v>
      </c>
      <c r="N493" s="8">
        <v>44179</v>
      </c>
      <c r="O493" s="1" t="s">
        <v>1055</v>
      </c>
      <c r="P493" s="1" t="s">
        <v>32</v>
      </c>
      <c r="Q493" s="1" t="s">
        <v>33</v>
      </c>
      <c r="R493" s="1" t="s">
        <v>34</v>
      </c>
      <c r="S493" s="1" t="s">
        <v>35</v>
      </c>
      <c r="T493" s="1" t="s">
        <v>36</v>
      </c>
      <c r="U493" s="8">
        <v>44165</v>
      </c>
      <c r="V493" s="1" t="s">
        <v>37</v>
      </c>
      <c r="W493" s="1" t="s">
        <v>38</v>
      </c>
      <c r="X493" s="1" t="s">
        <v>39</v>
      </c>
      <c r="Y493" t="str">
        <f t="shared" si="30"/>
        <v>OnTime</v>
      </c>
      <c r="Z493" t="str">
        <f t="shared" si="31"/>
        <v>Utilized</v>
      </c>
    </row>
    <row r="494" spans="1:26" x14ac:dyDescent="0.2">
      <c r="A494" s="15">
        <v>198.18</v>
      </c>
      <c r="B494" s="7">
        <f t="shared" si="28"/>
        <v>198.18</v>
      </c>
      <c r="C494" s="1" t="s">
        <v>20</v>
      </c>
      <c r="D494" s="1" t="s">
        <v>21</v>
      </c>
      <c r="E494" s="5">
        <v>3.96</v>
      </c>
      <c r="F494" s="5">
        <f t="shared" si="29"/>
        <v>3.96</v>
      </c>
      <c r="G494" s="1" t="s">
        <v>23</v>
      </c>
      <c r="H494" s="8">
        <v>44175</v>
      </c>
      <c r="I494" s="1" t="s">
        <v>25</v>
      </c>
      <c r="J494" s="1" t="s">
        <v>26</v>
      </c>
      <c r="K494" s="8">
        <v>44165.347997685189</v>
      </c>
      <c r="L494" s="1" t="s">
        <v>28</v>
      </c>
      <c r="M494" s="8">
        <v>44165</v>
      </c>
      <c r="N494" s="8">
        <v>44179</v>
      </c>
      <c r="O494" s="1" t="s">
        <v>1055</v>
      </c>
      <c r="P494" s="1" t="s">
        <v>32</v>
      </c>
      <c r="Q494" s="1" t="s">
        <v>33</v>
      </c>
      <c r="R494" s="1" t="s">
        <v>34</v>
      </c>
      <c r="S494" s="1" t="s">
        <v>35</v>
      </c>
      <c r="T494" s="1" t="s">
        <v>193</v>
      </c>
      <c r="U494" s="8">
        <v>44165</v>
      </c>
      <c r="V494" s="1" t="s">
        <v>37</v>
      </c>
      <c r="W494" s="1" t="s">
        <v>38</v>
      </c>
      <c r="X494" s="1" t="s">
        <v>39</v>
      </c>
      <c r="Y494" t="str">
        <f t="shared" si="30"/>
        <v>OnTime</v>
      </c>
      <c r="Z494" t="str">
        <f t="shared" si="31"/>
        <v>Utilized</v>
      </c>
    </row>
    <row r="495" spans="1:26" x14ac:dyDescent="0.2">
      <c r="A495" s="15">
        <v>198.18</v>
      </c>
      <c r="B495" s="7">
        <f t="shared" si="28"/>
        <v>198.18</v>
      </c>
      <c r="C495" s="1" t="s">
        <v>20</v>
      </c>
      <c r="D495" s="1" t="s">
        <v>21</v>
      </c>
      <c r="E495" s="5">
        <v>3.96</v>
      </c>
      <c r="F495" s="5">
        <f t="shared" si="29"/>
        <v>3.96</v>
      </c>
      <c r="G495" s="1" t="s">
        <v>23</v>
      </c>
      <c r="H495" s="8">
        <v>44175</v>
      </c>
      <c r="I495" s="1" t="s">
        <v>25</v>
      </c>
      <c r="J495" s="1" t="s">
        <v>26</v>
      </c>
      <c r="K495" s="8">
        <v>44165.346608796295</v>
      </c>
      <c r="L495" s="1" t="s">
        <v>28</v>
      </c>
      <c r="M495" s="8">
        <v>44165</v>
      </c>
      <c r="N495" s="8">
        <v>44179</v>
      </c>
      <c r="O495" s="1" t="s">
        <v>1058</v>
      </c>
      <c r="P495" s="1" t="s">
        <v>32</v>
      </c>
      <c r="Q495" s="1" t="s">
        <v>33</v>
      </c>
      <c r="R495" s="1" t="s">
        <v>34</v>
      </c>
      <c r="S495" s="1" t="s">
        <v>35</v>
      </c>
      <c r="T495" s="1" t="s">
        <v>36</v>
      </c>
      <c r="U495" s="8">
        <v>44165</v>
      </c>
      <c r="V495" s="1" t="s">
        <v>37</v>
      </c>
      <c r="W495" s="1" t="s">
        <v>38</v>
      </c>
      <c r="X495" s="1" t="s">
        <v>39</v>
      </c>
      <c r="Y495" t="str">
        <f t="shared" si="30"/>
        <v>OnTime</v>
      </c>
      <c r="Z495" t="str">
        <f t="shared" si="31"/>
        <v>Utilized</v>
      </c>
    </row>
    <row r="496" spans="1:26" x14ac:dyDescent="0.2">
      <c r="A496" s="15">
        <v>198.18</v>
      </c>
      <c r="B496" s="7">
        <f t="shared" si="28"/>
        <v>198.18</v>
      </c>
      <c r="C496" s="1" t="s">
        <v>20</v>
      </c>
      <c r="D496" s="1" t="s">
        <v>21</v>
      </c>
      <c r="E496" s="5">
        <v>3.96</v>
      </c>
      <c r="F496" s="5">
        <f t="shared" si="29"/>
        <v>3.96</v>
      </c>
      <c r="G496" s="1" t="s">
        <v>23</v>
      </c>
      <c r="H496" s="8">
        <v>44175</v>
      </c>
      <c r="I496" s="1" t="s">
        <v>25</v>
      </c>
      <c r="J496" s="1" t="s">
        <v>26</v>
      </c>
      <c r="K496" s="8">
        <v>44165.346203703702</v>
      </c>
      <c r="L496" s="1" t="s">
        <v>28</v>
      </c>
      <c r="M496" s="8">
        <v>44165</v>
      </c>
      <c r="N496" s="8">
        <v>44179</v>
      </c>
      <c r="O496" s="1" t="s">
        <v>1058</v>
      </c>
      <c r="P496" s="1" t="s">
        <v>32</v>
      </c>
      <c r="Q496" s="1" t="s">
        <v>33</v>
      </c>
      <c r="R496" s="1" t="s">
        <v>34</v>
      </c>
      <c r="S496" s="1" t="s">
        <v>35</v>
      </c>
      <c r="T496" s="1" t="s">
        <v>193</v>
      </c>
      <c r="U496" s="8">
        <v>44165</v>
      </c>
      <c r="V496" s="1" t="s">
        <v>37</v>
      </c>
      <c r="W496" s="1" t="s">
        <v>38</v>
      </c>
      <c r="X496" s="1" t="s">
        <v>39</v>
      </c>
      <c r="Y496" t="str">
        <f t="shared" si="30"/>
        <v>OnTime</v>
      </c>
      <c r="Z496" t="str">
        <f t="shared" si="31"/>
        <v>Utilized</v>
      </c>
    </row>
    <row r="497" spans="1:26" x14ac:dyDescent="0.2">
      <c r="A497" s="15">
        <v>198.18</v>
      </c>
      <c r="B497" s="7">
        <f t="shared" si="28"/>
        <v>198.18</v>
      </c>
      <c r="C497" s="1" t="s">
        <v>20</v>
      </c>
      <c r="D497" s="1" t="s">
        <v>21</v>
      </c>
      <c r="E497" s="5">
        <v>3.96</v>
      </c>
      <c r="F497" s="5">
        <f t="shared" si="29"/>
        <v>3.96</v>
      </c>
      <c r="G497" s="1" t="s">
        <v>23</v>
      </c>
      <c r="H497" s="8">
        <v>44175</v>
      </c>
      <c r="I497" s="1" t="s">
        <v>25</v>
      </c>
      <c r="J497" s="1" t="s">
        <v>26</v>
      </c>
      <c r="K497" s="8">
        <v>44165.339409722219</v>
      </c>
      <c r="L497" s="1" t="s">
        <v>28</v>
      </c>
      <c r="M497" s="8">
        <v>44165</v>
      </c>
      <c r="N497" s="8">
        <v>44179</v>
      </c>
      <c r="O497" s="1" t="s">
        <v>1061</v>
      </c>
      <c r="P497" s="1" t="s">
        <v>32</v>
      </c>
      <c r="Q497" s="1" t="s">
        <v>33</v>
      </c>
      <c r="R497" s="1" t="s">
        <v>34</v>
      </c>
      <c r="S497" s="1" t="s">
        <v>35</v>
      </c>
      <c r="T497" s="1" t="s">
        <v>36</v>
      </c>
      <c r="U497" s="8">
        <v>44165</v>
      </c>
      <c r="V497" s="1" t="s">
        <v>37</v>
      </c>
      <c r="W497" s="1" t="s">
        <v>38</v>
      </c>
      <c r="X497" s="1" t="s">
        <v>39</v>
      </c>
      <c r="Y497" t="str">
        <f t="shared" si="30"/>
        <v>OnTime</v>
      </c>
      <c r="Z497" t="str">
        <f t="shared" si="31"/>
        <v>Utilized</v>
      </c>
    </row>
    <row r="498" spans="1:26" x14ac:dyDescent="0.2">
      <c r="A498" s="15">
        <v>198.18</v>
      </c>
      <c r="B498" s="7">
        <f t="shared" si="28"/>
        <v>198.18</v>
      </c>
      <c r="C498" s="1" t="s">
        <v>20</v>
      </c>
      <c r="D498" s="1" t="s">
        <v>21</v>
      </c>
      <c r="E498" s="5">
        <v>3.96</v>
      </c>
      <c r="F498" s="5">
        <f t="shared" si="29"/>
        <v>3.96</v>
      </c>
      <c r="G498" s="1" t="s">
        <v>23</v>
      </c>
      <c r="H498" s="8">
        <v>44175</v>
      </c>
      <c r="I498" s="1" t="s">
        <v>25</v>
      </c>
      <c r="J498" s="1" t="s">
        <v>26</v>
      </c>
      <c r="K498" s="8">
        <v>44165.339062500003</v>
      </c>
      <c r="L498" s="1" t="s">
        <v>28</v>
      </c>
      <c r="M498" s="8">
        <v>44165</v>
      </c>
      <c r="N498" s="8">
        <v>44179</v>
      </c>
      <c r="O498" s="1" t="s">
        <v>1061</v>
      </c>
      <c r="P498" s="1" t="s">
        <v>32</v>
      </c>
      <c r="Q498" s="1" t="s">
        <v>33</v>
      </c>
      <c r="R498" s="1" t="s">
        <v>34</v>
      </c>
      <c r="S498" s="1" t="s">
        <v>35</v>
      </c>
      <c r="T498" s="1" t="s">
        <v>193</v>
      </c>
      <c r="U498" s="8">
        <v>44165</v>
      </c>
      <c r="V498" s="1" t="s">
        <v>37</v>
      </c>
      <c r="W498" s="1" t="s">
        <v>38</v>
      </c>
      <c r="X498" s="1" t="s">
        <v>39</v>
      </c>
      <c r="Y498" t="str">
        <f t="shared" si="30"/>
        <v>OnTime</v>
      </c>
      <c r="Z498" t="str">
        <f t="shared" si="31"/>
        <v>Utilized</v>
      </c>
    </row>
    <row r="499" spans="1:26" x14ac:dyDescent="0.2">
      <c r="A499" s="15">
        <v>198.18</v>
      </c>
      <c r="B499" s="7">
        <f t="shared" si="28"/>
        <v>198.18</v>
      </c>
      <c r="C499" s="1" t="s">
        <v>20</v>
      </c>
      <c r="D499" s="1" t="s">
        <v>21</v>
      </c>
      <c r="E499" s="5">
        <v>3.96</v>
      </c>
      <c r="F499" s="5">
        <f t="shared" si="29"/>
        <v>3.96</v>
      </c>
      <c r="G499" s="1" t="s">
        <v>23</v>
      </c>
      <c r="H499" s="8">
        <v>44175</v>
      </c>
      <c r="I499" s="1" t="s">
        <v>25</v>
      </c>
      <c r="J499" s="1" t="s">
        <v>26</v>
      </c>
      <c r="K499" s="8">
        <v>44165.335069444445</v>
      </c>
      <c r="L499" s="1" t="s">
        <v>28</v>
      </c>
      <c r="M499" s="8">
        <v>44165</v>
      </c>
      <c r="N499" s="8">
        <v>44179</v>
      </c>
      <c r="O499" s="1" t="s">
        <v>1064</v>
      </c>
      <c r="P499" s="1" t="s">
        <v>32</v>
      </c>
      <c r="Q499" s="1" t="s">
        <v>33</v>
      </c>
      <c r="R499" s="1" t="s">
        <v>34</v>
      </c>
      <c r="S499" s="1" t="s">
        <v>35</v>
      </c>
      <c r="T499" s="1" t="s">
        <v>36</v>
      </c>
      <c r="U499" s="8">
        <v>44165</v>
      </c>
      <c r="V499" s="1" t="s">
        <v>37</v>
      </c>
      <c r="W499" s="1" t="s">
        <v>38</v>
      </c>
      <c r="X499" s="1" t="s">
        <v>39</v>
      </c>
      <c r="Y499" t="str">
        <f t="shared" si="30"/>
        <v>OnTime</v>
      </c>
      <c r="Z499" t="str">
        <f t="shared" si="31"/>
        <v>Utilized</v>
      </c>
    </row>
    <row r="500" spans="1:26" x14ac:dyDescent="0.2">
      <c r="A500" s="15">
        <v>198.18</v>
      </c>
      <c r="B500" s="7">
        <f t="shared" si="28"/>
        <v>198.18</v>
      </c>
      <c r="C500" s="1" t="s">
        <v>20</v>
      </c>
      <c r="D500" s="1" t="s">
        <v>21</v>
      </c>
      <c r="E500" s="5">
        <v>3.96</v>
      </c>
      <c r="F500" s="5">
        <f t="shared" si="29"/>
        <v>3.96</v>
      </c>
      <c r="G500" s="1" t="s">
        <v>23</v>
      </c>
      <c r="H500" s="8">
        <v>44175</v>
      </c>
      <c r="I500" s="1" t="s">
        <v>25</v>
      </c>
      <c r="J500" s="1" t="s">
        <v>26</v>
      </c>
      <c r="K500" s="8">
        <v>44165.334733796299</v>
      </c>
      <c r="L500" s="1" t="s">
        <v>28</v>
      </c>
      <c r="M500" s="8">
        <v>44165</v>
      </c>
      <c r="N500" s="8">
        <v>44179</v>
      </c>
      <c r="O500" s="1" t="s">
        <v>1064</v>
      </c>
      <c r="P500" s="1" t="s">
        <v>32</v>
      </c>
      <c r="Q500" s="1" t="s">
        <v>33</v>
      </c>
      <c r="R500" s="1" t="s">
        <v>34</v>
      </c>
      <c r="S500" s="1" t="s">
        <v>35</v>
      </c>
      <c r="T500" s="1" t="s">
        <v>193</v>
      </c>
      <c r="U500" s="8">
        <v>44165</v>
      </c>
      <c r="V500" s="1" t="s">
        <v>37</v>
      </c>
      <c r="W500" s="1" t="s">
        <v>38</v>
      </c>
      <c r="X500" s="1" t="s">
        <v>39</v>
      </c>
      <c r="Y500" t="str">
        <f t="shared" si="30"/>
        <v>OnTime</v>
      </c>
      <c r="Z500" t="str">
        <f t="shared" si="31"/>
        <v>Utilized</v>
      </c>
    </row>
    <row r="501" spans="1:26" x14ac:dyDescent="0.2">
      <c r="A501" s="15">
        <v>198.18</v>
      </c>
      <c r="B501" s="7">
        <f t="shared" si="28"/>
        <v>198.18</v>
      </c>
      <c r="C501" s="1" t="s">
        <v>20</v>
      </c>
      <c r="D501" s="1" t="s">
        <v>21</v>
      </c>
      <c r="E501" s="5">
        <v>3.96</v>
      </c>
      <c r="F501" s="5">
        <f t="shared" si="29"/>
        <v>3.96</v>
      </c>
      <c r="G501" s="1" t="s">
        <v>23</v>
      </c>
      <c r="H501" s="8">
        <v>44175</v>
      </c>
      <c r="I501" s="1" t="s">
        <v>25</v>
      </c>
      <c r="J501" s="1" t="s">
        <v>26</v>
      </c>
      <c r="K501" s="8">
        <v>44165.329513888886</v>
      </c>
      <c r="L501" s="1" t="s">
        <v>28</v>
      </c>
      <c r="M501" s="8">
        <v>44165</v>
      </c>
      <c r="N501" s="8">
        <v>44179</v>
      </c>
      <c r="O501" s="1" t="s">
        <v>1067</v>
      </c>
      <c r="P501" s="1" t="s">
        <v>32</v>
      </c>
      <c r="Q501" s="1" t="s">
        <v>33</v>
      </c>
      <c r="R501" s="1" t="s">
        <v>34</v>
      </c>
      <c r="S501" s="1" t="s">
        <v>35</v>
      </c>
      <c r="T501" s="1" t="s">
        <v>36</v>
      </c>
      <c r="U501" s="8">
        <v>44165</v>
      </c>
      <c r="V501" s="1" t="s">
        <v>37</v>
      </c>
      <c r="W501" s="1" t="s">
        <v>38</v>
      </c>
      <c r="X501" s="1" t="s">
        <v>39</v>
      </c>
      <c r="Y501" t="str">
        <f t="shared" si="30"/>
        <v>OnTime</v>
      </c>
      <c r="Z501" t="str">
        <f t="shared" si="31"/>
        <v>Utilized</v>
      </c>
    </row>
    <row r="502" spans="1:26" x14ac:dyDescent="0.2">
      <c r="A502" s="15">
        <v>198.18</v>
      </c>
      <c r="B502" s="7">
        <f t="shared" si="28"/>
        <v>198.18</v>
      </c>
      <c r="C502" s="1" t="s">
        <v>20</v>
      </c>
      <c r="D502" s="1" t="s">
        <v>21</v>
      </c>
      <c r="E502" s="5">
        <v>3.96</v>
      </c>
      <c r="F502" s="5">
        <f t="shared" si="29"/>
        <v>3.96</v>
      </c>
      <c r="G502" s="1" t="s">
        <v>23</v>
      </c>
      <c r="H502" s="8">
        <v>44175</v>
      </c>
      <c r="I502" s="1" t="s">
        <v>25</v>
      </c>
      <c r="J502" s="1" t="s">
        <v>26</v>
      </c>
      <c r="K502" s="8">
        <v>44165.32707175926</v>
      </c>
      <c r="L502" s="1" t="s">
        <v>28</v>
      </c>
      <c r="M502" s="8">
        <v>44165</v>
      </c>
      <c r="N502" s="8">
        <v>44179</v>
      </c>
      <c r="O502" s="1" t="s">
        <v>1069</v>
      </c>
      <c r="P502" s="1" t="s">
        <v>32</v>
      </c>
      <c r="Q502" s="1" t="s">
        <v>33</v>
      </c>
      <c r="R502" s="1" t="s">
        <v>34</v>
      </c>
      <c r="S502" s="1" t="s">
        <v>35</v>
      </c>
      <c r="T502" s="1" t="s">
        <v>36</v>
      </c>
      <c r="U502" s="8">
        <v>44165</v>
      </c>
      <c r="V502" s="1" t="s">
        <v>37</v>
      </c>
      <c r="W502" s="1" t="s">
        <v>38</v>
      </c>
      <c r="X502" s="1" t="s">
        <v>39</v>
      </c>
      <c r="Y502" t="str">
        <f t="shared" si="30"/>
        <v>OnTime</v>
      </c>
      <c r="Z502" t="str">
        <f t="shared" si="31"/>
        <v>Utilized</v>
      </c>
    </row>
    <row r="503" spans="1:26" x14ac:dyDescent="0.2">
      <c r="A503" s="15">
        <v>198.18</v>
      </c>
      <c r="B503" s="7">
        <f t="shared" si="28"/>
        <v>198.18</v>
      </c>
      <c r="C503" s="1" t="s">
        <v>20</v>
      </c>
      <c r="D503" s="1" t="s">
        <v>21</v>
      </c>
      <c r="E503" s="5">
        <v>3.96</v>
      </c>
      <c r="F503" s="5">
        <f t="shared" si="29"/>
        <v>3.96</v>
      </c>
      <c r="G503" s="1" t="s">
        <v>23</v>
      </c>
      <c r="H503" s="8">
        <v>44175</v>
      </c>
      <c r="I503" s="1" t="s">
        <v>25</v>
      </c>
      <c r="J503" s="1" t="s">
        <v>26</v>
      </c>
      <c r="K503" s="8">
        <v>44165.324814814812</v>
      </c>
      <c r="L503" s="1" t="s">
        <v>28</v>
      </c>
      <c r="M503" s="8">
        <v>44165</v>
      </c>
      <c r="N503" s="8">
        <v>44179</v>
      </c>
      <c r="O503" s="1" t="s">
        <v>1071</v>
      </c>
      <c r="P503" s="1" t="s">
        <v>32</v>
      </c>
      <c r="Q503" s="1" t="s">
        <v>33</v>
      </c>
      <c r="R503" s="1" t="s">
        <v>34</v>
      </c>
      <c r="S503" s="1" t="s">
        <v>35</v>
      </c>
      <c r="T503" s="1" t="s">
        <v>36</v>
      </c>
      <c r="U503" s="8">
        <v>44165</v>
      </c>
      <c r="V503" s="1" t="s">
        <v>37</v>
      </c>
      <c r="W503" s="1" t="s">
        <v>38</v>
      </c>
      <c r="X503" s="1" t="s">
        <v>39</v>
      </c>
      <c r="Y503" t="str">
        <f t="shared" si="30"/>
        <v>OnTime</v>
      </c>
      <c r="Z503" t="str">
        <f t="shared" si="31"/>
        <v>Utilized</v>
      </c>
    </row>
    <row r="504" spans="1:26" x14ac:dyDescent="0.2">
      <c r="A504" s="15">
        <v>198.18</v>
      </c>
      <c r="B504" s="7">
        <f t="shared" si="28"/>
        <v>198.18</v>
      </c>
      <c r="C504" s="1" t="s">
        <v>20</v>
      </c>
      <c r="D504" s="1" t="s">
        <v>21</v>
      </c>
      <c r="E504" s="5">
        <v>3.96</v>
      </c>
      <c r="F504" s="5">
        <f t="shared" si="29"/>
        <v>3.96</v>
      </c>
      <c r="G504" s="1" t="s">
        <v>23</v>
      </c>
      <c r="H504" s="8">
        <v>44175</v>
      </c>
      <c r="I504" s="1" t="s">
        <v>25</v>
      </c>
      <c r="J504" s="1" t="s">
        <v>26</v>
      </c>
      <c r="K504" s="8">
        <v>44165.322928240741</v>
      </c>
      <c r="L504" s="1" t="s">
        <v>28</v>
      </c>
      <c r="M504" s="8">
        <v>44165</v>
      </c>
      <c r="N504" s="8">
        <v>44179</v>
      </c>
      <c r="O504" s="1" t="s">
        <v>1073</v>
      </c>
      <c r="P504" s="1" t="s">
        <v>32</v>
      </c>
      <c r="Q504" s="1" t="s">
        <v>33</v>
      </c>
      <c r="R504" s="1" t="s">
        <v>34</v>
      </c>
      <c r="S504" s="1" t="s">
        <v>35</v>
      </c>
      <c r="T504" s="1" t="s">
        <v>36</v>
      </c>
      <c r="U504" s="8">
        <v>44165</v>
      </c>
      <c r="V504" s="1" t="s">
        <v>37</v>
      </c>
      <c r="W504" s="1" t="s">
        <v>38</v>
      </c>
      <c r="X504" s="1" t="s">
        <v>39</v>
      </c>
      <c r="Y504" t="str">
        <f t="shared" si="30"/>
        <v>OnTime</v>
      </c>
      <c r="Z504" t="str">
        <f t="shared" si="31"/>
        <v>Utilized</v>
      </c>
    </row>
    <row r="505" spans="1:26" x14ac:dyDescent="0.2">
      <c r="A505" s="15">
        <v>198.18</v>
      </c>
      <c r="B505" s="7">
        <f t="shared" si="28"/>
        <v>198.18</v>
      </c>
      <c r="C505" s="1" t="s">
        <v>20</v>
      </c>
      <c r="D505" s="1" t="s">
        <v>21</v>
      </c>
      <c r="E505" s="5">
        <v>3.96</v>
      </c>
      <c r="F505" s="5">
        <f t="shared" si="29"/>
        <v>3.96</v>
      </c>
      <c r="G505" s="1" t="s">
        <v>23</v>
      </c>
      <c r="H505" s="8">
        <v>44175</v>
      </c>
      <c r="I505" s="1" t="s">
        <v>25</v>
      </c>
      <c r="J505" s="1" t="s">
        <v>26</v>
      </c>
      <c r="K505" s="8">
        <v>44165.322905092595</v>
      </c>
      <c r="L505" s="1" t="s">
        <v>136</v>
      </c>
      <c r="M505" s="8">
        <v>44165</v>
      </c>
      <c r="N505" s="8">
        <v>44179</v>
      </c>
      <c r="O505" s="1" t="s">
        <v>1075</v>
      </c>
      <c r="P505" s="1" t="s">
        <v>32</v>
      </c>
      <c r="Q505" s="1" t="s">
        <v>33</v>
      </c>
      <c r="R505" s="1" t="s">
        <v>34</v>
      </c>
      <c r="S505" s="1" t="s">
        <v>35</v>
      </c>
      <c r="T505" s="1" t="s">
        <v>36</v>
      </c>
      <c r="U505" s="8">
        <v>44165</v>
      </c>
      <c r="V505" s="1" t="s">
        <v>37</v>
      </c>
      <c r="W505" s="1" t="s">
        <v>38</v>
      </c>
      <c r="X505" s="1" t="s">
        <v>39</v>
      </c>
      <c r="Y505" t="str">
        <f t="shared" si="30"/>
        <v>OnTime</v>
      </c>
      <c r="Z505" t="str">
        <f t="shared" si="31"/>
        <v>Utilized</v>
      </c>
    </row>
    <row r="506" spans="1:26" x14ac:dyDescent="0.2">
      <c r="A506" s="15">
        <v>198.18</v>
      </c>
      <c r="B506" s="7">
        <f t="shared" si="28"/>
        <v>198.18</v>
      </c>
      <c r="C506" s="1" t="s">
        <v>20</v>
      </c>
      <c r="D506" s="1" t="s">
        <v>21</v>
      </c>
      <c r="E506" s="5">
        <v>3.96</v>
      </c>
      <c r="F506" s="5">
        <f t="shared" si="29"/>
        <v>3.96</v>
      </c>
      <c r="G506" s="1" t="s">
        <v>23</v>
      </c>
      <c r="H506" s="8">
        <v>44175</v>
      </c>
      <c r="I506" s="1" t="s">
        <v>25</v>
      </c>
      <c r="J506" s="1" t="s">
        <v>26</v>
      </c>
      <c r="K506" s="8">
        <v>44165.320300925923</v>
      </c>
      <c r="L506" s="1" t="s">
        <v>28</v>
      </c>
      <c r="M506" s="8">
        <v>44165</v>
      </c>
      <c r="N506" s="8">
        <v>44179</v>
      </c>
      <c r="O506" s="1" t="s">
        <v>1077</v>
      </c>
      <c r="P506" s="1" t="s">
        <v>32</v>
      </c>
      <c r="Q506" s="1" t="s">
        <v>33</v>
      </c>
      <c r="R506" s="1" t="s">
        <v>34</v>
      </c>
      <c r="S506" s="1" t="s">
        <v>35</v>
      </c>
      <c r="T506" s="1" t="s">
        <v>36</v>
      </c>
      <c r="U506" s="8">
        <v>44165</v>
      </c>
      <c r="V506" s="1" t="s">
        <v>37</v>
      </c>
      <c r="W506" s="1" t="s">
        <v>38</v>
      </c>
      <c r="X506" s="1" t="s">
        <v>39</v>
      </c>
      <c r="Y506" t="str">
        <f t="shared" si="30"/>
        <v>OnTime</v>
      </c>
      <c r="Z506" t="str">
        <f t="shared" si="31"/>
        <v>Utilized</v>
      </c>
    </row>
    <row r="507" spans="1:26" x14ac:dyDescent="0.2">
      <c r="A507" s="15">
        <v>198.18</v>
      </c>
      <c r="B507" s="7">
        <f t="shared" si="28"/>
        <v>198.18</v>
      </c>
      <c r="C507" s="1" t="s">
        <v>20</v>
      </c>
      <c r="D507" s="1" t="s">
        <v>21</v>
      </c>
      <c r="E507" s="5">
        <v>3.96</v>
      </c>
      <c r="F507" s="5">
        <f t="shared" si="29"/>
        <v>3.96</v>
      </c>
      <c r="G507" s="1" t="s">
        <v>23</v>
      </c>
      <c r="H507" s="8">
        <v>44175</v>
      </c>
      <c r="I507" s="1" t="s">
        <v>25</v>
      </c>
      <c r="J507" s="1" t="s">
        <v>26</v>
      </c>
      <c r="K507" s="8">
        <v>44165.317002314812</v>
      </c>
      <c r="L507" s="1" t="s">
        <v>28</v>
      </c>
      <c r="M507" s="8">
        <v>44165</v>
      </c>
      <c r="N507" s="8">
        <v>44179</v>
      </c>
      <c r="O507" s="1" t="s">
        <v>1079</v>
      </c>
      <c r="P507" s="1" t="s">
        <v>32</v>
      </c>
      <c r="Q507" s="1" t="s">
        <v>33</v>
      </c>
      <c r="R507" s="1" t="s">
        <v>34</v>
      </c>
      <c r="S507" s="1" t="s">
        <v>35</v>
      </c>
      <c r="T507" s="1" t="s">
        <v>36</v>
      </c>
      <c r="U507" s="8">
        <v>44165</v>
      </c>
      <c r="V507" s="1" t="s">
        <v>37</v>
      </c>
      <c r="W507" s="1" t="s">
        <v>38</v>
      </c>
      <c r="X507" s="1" t="s">
        <v>39</v>
      </c>
      <c r="Y507" t="str">
        <f t="shared" si="30"/>
        <v>OnTime</v>
      </c>
      <c r="Z507" t="str">
        <f t="shared" si="31"/>
        <v>Utilized</v>
      </c>
    </row>
    <row r="508" spans="1:26" x14ac:dyDescent="0.2">
      <c r="A508" s="15">
        <v>198.18</v>
      </c>
      <c r="B508" s="7">
        <f t="shared" si="28"/>
        <v>198.18</v>
      </c>
      <c r="C508" s="1" t="s">
        <v>20</v>
      </c>
      <c r="D508" s="1" t="s">
        <v>21</v>
      </c>
      <c r="E508" s="5">
        <v>3.96</v>
      </c>
      <c r="F508" s="5">
        <f t="shared" si="29"/>
        <v>3.96</v>
      </c>
      <c r="G508" s="1" t="s">
        <v>23</v>
      </c>
      <c r="H508" s="8">
        <v>44175</v>
      </c>
      <c r="I508" s="1" t="s">
        <v>25</v>
      </c>
      <c r="J508" s="1" t="s">
        <v>26</v>
      </c>
      <c r="K508" s="8">
        <v>44165.316944444443</v>
      </c>
      <c r="L508" s="1" t="s">
        <v>136</v>
      </c>
      <c r="M508" s="8">
        <v>44165</v>
      </c>
      <c r="N508" s="8">
        <v>44179</v>
      </c>
      <c r="O508" s="1" t="s">
        <v>1081</v>
      </c>
      <c r="P508" s="1" t="s">
        <v>32</v>
      </c>
      <c r="Q508" s="1" t="s">
        <v>33</v>
      </c>
      <c r="R508" s="1" t="s">
        <v>34</v>
      </c>
      <c r="S508" s="1" t="s">
        <v>35</v>
      </c>
      <c r="T508" s="1" t="s">
        <v>36</v>
      </c>
      <c r="U508" s="8">
        <v>44165</v>
      </c>
      <c r="V508" s="1" t="s">
        <v>37</v>
      </c>
      <c r="W508" s="1" t="s">
        <v>38</v>
      </c>
      <c r="X508" s="1" t="s">
        <v>39</v>
      </c>
      <c r="Y508" t="str">
        <f t="shared" si="30"/>
        <v>OnTime</v>
      </c>
      <c r="Z508" t="str">
        <f t="shared" si="31"/>
        <v>Utilized</v>
      </c>
    </row>
    <row r="509" spans="1:26" x14ac:dyDescent="0.2">
      <c r="A509" s="15">
        <v>198.18</v>
      </c>
      <c r="B509" s="7">
        <f t="shared" si="28"/>
        <v>198.18</v>
      </c>
      <c r="C509" s="1" t="s">
        <v>20</v>
      </c>
      <c r="D509" s="1" t="s">
        <v>21</v>
      </c>
      <c r="E509" s="5">
        <v>3.96</v>
      </c>
      <c r="F509" s="5">
        <f t="shared" si="29"/>
        <v>3.96</v>
      </c>
      <c r="G509" s="1" t="s">
        <v>23</v>
      </c>
      <c r="H509" s="8">
        <v>44175</v>
      </c>
      <c r="I509" s="1" t="s">
        <v>25</v>
      </c>
      <c r="J509" s="1" t="s">
        <v>26</v>
      </c>
      <c r="K509" s="8">
        <v>44165.284641203703</v>
      </c>
      <c r="L509" s="1" t="s">
        <v>136</v>
      </c>
      <c r="M509" s="8">
        <v>44165</v>
      </c>
      <c r="N509" s="8">
        <v>44179</v>
      </c>
      <c r="O509" s="1" t="s">
        <v>1083</v>
      </c>
      <c r="P509" s="1" t="s">
        <v>32</v>
      </c>
      <c r="Q509" s="1" t="s">
        <v>33</v>
      </c>
      <c r="R509" s="1" t="s">
        <v>34</v>
      </c>
      <c r="S509" s="1" t="s">
        <v>35</v>
      </c>
      <c r="T509" s="1" t="s">
        <v>36</v>
      </c>
      <c r="U509" s="8">
        <v>44165</v>
      </c>
      <c r="V509" s="1" t="s">
        <v>37</v>
      </c>
      <c r="W509" s="1" t="s">
        <v>38</v>
      </c>
      <c r="X509" s="1" t="s">
        <v>39</v>
      </c>
      <c r="Y509" t="str">
        <f t="shared" si="30"/>
        <v>OnTime</v>
      </c>
      <c r="Z509" t="str">
        <f t="shared" si="31"/>
        <v>Utilized</v>
      </c>
    </row>
    <row r="510" spans="1:26" x14ac:dyDescent="0.2">
      <c r="A510" s="15">
        <v>198.18</v>
      </c>
      <c r="B510" s="7">
        <f t="shared" si="28"/>
        <v>198.18</v>
      </c>
      <c r="C510" s="1" t="s">
        <v>20</v>
      </c>
      <c r="D510" s="1" t="s">
        <v>21</v>
      </c>
      <c r="E510" s="5">
        <v>3.96</v>
      </c>
      <c r="F510" s="5">
        <f t="shared" si="29"/>
        <v>3.96</v>
      </c>
      <c r="G510" s="1" t="s">
        <v>23</v>
      </c>
      <c r="H510" s="8">
        <v>44175</v>
      </c>
      <c r="I510" s="1" t="s">
        <v>25</v>
      </c>
      <c r="J510" s="1" t="s">
        <v>26</v>
      </c>
      <c r="K510" s="8">
        <v>44165.284618055557</v>
      </c>
      <c r="L510" s="1" t="s">
        <v>28</v>
      </c>
      <c r="M510" s="8">
        <v>44165</v>
      </c>
      <c r="N510" s="8">
        <v>44179</v>
      </c>
      <c r="O510" s="1" t="s">
        <v>1085</v>
      </c>
      <c r="P510" s="1" t="s">
        <v>32</v>
      </c>
      <c r="Q510" s="1" t="s">
        <v>33</v>
      </c>
      <c r="R510" s="1" t="s">
        <v>34</v>
      </c>
      <c r="S510" s="1" t="s">
        <v>35</v>
      </c>
      <c r="T510" s="1" t="s">
        <v>36</v>
      </c>
      <c r="U510" s="8">
        <v>44165</v>
      </c>
      <c r="V510" s="1" t="s">
        <v>37</v>
      </c>
      <c r="W510" s="1" t="s">
        <v>38</v>
      </c>
      <c r="X510" s="1" t="s">
        <v>39</v>
      </c>
      <c r="Y510" t="str">
        <f t="shared" si="30"/>
        <v>OnTime</v>
      </c>
      <c r="Z510" t="str">
        <f t="shared" si="31"/>
        <v>Utilized</v>
      </c>
    </row>
    <row r="511" spans="1:26" x14ac:dyDescent="0.2">
      <c r="A511" s="15">
        <v>121.75</v>
      </c>
      <c r="B511" s="7">
        <f t="shared" si="28"/>
        <v>121.75</v>
      </c>
      <c r="C511" s="1" t="s">
        <v>20</v>
      </c>
      <c r="D511" s="1" t="s">
        <v>21</v>
      </c>
      <c r="E511" s="5">
        <v>0</v>
      </c>
      <c r="F511" s="5">
        <f t="shared" si="29"/>
        <v>0</v>
      </c>
      <c r="G511" s="1" t="s">
        <v>23</v>
      </c>
      <c r="H511" s="8">
        <v>44174</v>
      </c>
      <c r="I511" s="1" t="s">
        <v>25</v>
      </c>
      <c r="K511" s="8">
        <v>44164.995462962965</v>
      </c>
      <c r="L511" s="1" t="s">
        <v>28</v>
      </c>
      <c r="M511" s="8">
        <v>44164</v>
      </c>
      <c r="N511" s="8">
        <v>44178</v>
      </c>
      <c r="O511" s="1" t="s">
        <v>1090</v>
      </c>
      <c r="P511" s="1" t="s">
        <v>1091</v>
      </c>
      <c r="Q511" s="1" t="s">
        <v>33</v>
      </c>
      <c r="R511" s="1" t="s">
        <v>34</v>
      </c>
      <c r="S511" s="1" t="s">
        <v>35</v>
      </c>
      <c r="T511" s="1" t="s">
        <v>36</v>
      </c>
      <c r="U511" s="8">
        <v>44164</v>
      </c>
      <c r="V511" s="1" t="s">
        <v>37</v>
      </c>
      <c r="W511" s="1" t="s">
        <v>38</v>
      </c>
      <c r="X511" s="1" t="s">
        <v>39</v>
      </c>
      <c r="Y511" t="str">
        <f t="shared" si="30"/>
        <v>OnTime</v>
      </c>
      <c r="Z511" t="str">
        <f t="shared" si="31"/>
        <v>Utilized</v>
      </c>
    </row>
    <row r="512" spans="1:26" x14ac:dyDescent="0.2">
      <c r="A512" s="15">
        <v>90</v>
      </c>
      <c r="B512" s="7">
        <f t="shared" si="28"/>
        <v>90</v>
      </c>
      <c r="C512" s="1" t="s">
        <v>20</v>
      </c>
      <c r="D512" s="1" t="s">
        <v>21</v>
      </c>
      <c r="E512" s="5">
        <v>1.8</v>
      </c>
      <c r="F512" s="5">
        <f t="shared" si="29"/>
        <v>1.8</v>
      </c>
      <c r="G512" s="1" t="s">
        <v>23</v>
      </c>
      <c r="H512" s="8">
        <v>44174</v>
      </c>
      <c r="I512" s="1" t="s">
        <v>25</v>
      </c>
      <c r="J512" s="1" t="s">
        <v>26</v>
      </c>
      <c r="K512" s="8">
        <v>44164.9844212963</v>
      </c>
      <c r="L512" s="1" t="s">
        <v>28</v>
      </c>
      <c r="M512" s="8">
        <v>44164</v>
      </c>
      <c r="N512" s="8">
        <v>44178</v>
      </c>
      <c r="O512" s="1" t="s">
        <v>1093</v>
      </c>
      <c r="P512" s="1" t="s">
        <v>46</v>
      </c>
      <c r="Q512" s="1" t="s">
        <v>33</v>
      </c>
      <c r="R512" s="1" t="s">
        <v>34</v>
      </c>
      <c r="S512" s="1" t="s">
        <v>35</v>
      </c>
      <c r="T512" s="1" t="s">
        <v>36</v>
      </c>
      <c r="U512" s="8">
        <v>44164</v>
      </c>
      <c r="V512" s="1" t="s">
        <v>37</v>
      </c>
      <c r="W512" s="1" t="s">
        <v>38</v>
      </c>
      <c r="X512" s="1" t="s">
        <v>39</v>
      </c>
      <c r="Y512" t="str">
        <f t="shared" si="30"/>
        <v>OnTime</v>
      </c>
      <c r="Z512" t="str">
        <f t="shared" si="31"/>
        <v>Utilized</v>
      </c>
    </row>
    <row r="513" spans="1:26" x14ac:dyDescent="0.2">
      <c r="A513" s="15">
        <v>90</v>
      </c>
      <c r="B513" s="7">
        <f t="shared" si="28"/>
        <v>90</v>
      </c>
      <c r="C513" s="1" t="s">
        <v>20</v>
      </c>
      <c r="D513" s="1" t="s">
        <v>21</v>
      </c>
      <c r="E513" s="5">
        <v>3.96</v>
      </c>
      <c r="F513" s="5">
        <f t="shared" si="29"/>
        <v>3.96</v>
      </c>
      <c r="G513" s="1" t="s">
        <v>23</v>
      </c>
      <c r="H513" s="8">
        <v>44174</v>
      </c>
      <c r="I513" s="1" t="s">
        <v>25</v>
      </c>
      <c r="J513" s="1" t="s">
        <v>26</v>
      </c>
      <c r="K513" s="8">
        <v>44164.984340277777</v>
      </c>
      <c r="L513" s="1" t="s">
        <v>28</v>
      </c>
      <c r="M513" s="8">
        <v>44164</v>
      </c>
      <c r="N513" s="8">
        <v>44178</v>
      </c>
      <c r="O513" s="1" t="s">
        <v>1095</v>
      </c>
      <c r="P513" s="1" t="s">
        <v>46</v>
      </c>
      <c r="Q513" s="1" t="s">
        <v>33</v>
      </c>
      <c r="R513" s="1" t="s">
        <v>34</v>
      </c>
      <c r="S513" s="1" t="s">
        <v>35</v>
      </c>
      <c r="T513" s="1" t="s">
        <v>81</v>
      </c>
      <c r="U513" s="8">
        <v>44164</v>
      </c>
      <c r="V513" s="1" t="s">
        <v>37</v>
      </c>
      <c r="W513" s="1" t="s">
        <v>38</v>
      </c>
      <c r="X513" s="1" t="s">
        <v>39</v>
      </c>
      <c r="Y513" t="str">
        <f t="shared" si="30"/>
        <v>OnTime</v>
      </c>
      <c r="Z513" t="str">
        <f t="shared" si="31"/>
        <v>Utilized</v>
      </c>
    </row>
    <row r="514" spans="1:26" x14ac:dyDescent="0.2">
      <c r="A514" s="15">
        <v>53.63</v>
      </c>
      <c r="B514" s="7">
        <f t="shared" si="28"/>
        <v>53.63</v>
      </c>
      <c r="C514" s="1" t="s">
        <v>20</v>
      </c>
      <c r="D514" s="1" t="s">
        <v>21</v>
      </c>
      <c r="E514" s="5">
        <v>3.96</v>
      </c>
      <c r="F514" s="5">
        <f t="shared" si="29"/>
        <v>3.96</v>
      </c>
      <c r="G514" s="1" t="s">
        <v>23</v>
      </c>
      <c r="H514" s="8">
        <v>44174</v>
      </c>
      <c r="I514" s="1" t="s">
        <v>25</v>
      </c>
      <c r="J514" s="1" t="s">
        <v>26</v>
      </c>
      <c r="K514" s="8">
        <v>44164.981909722221</v>
      </c>
      <c r="L514" s="1" t="s">
        <v>28</v>
      </c>
      <c r="M514" s="8">
        <v>44164</v>
      </c>
      <c r="N514" s="8">
        <v>44178</v>
      </c>
      <c r="O514" s="1" t="s">
        <v>1097</v>
      </c>
      <c r="P514" s="1" t="s">
        <v>46</v>
      </c>
      <c r="Q514" s="1" t="s">
        <v>33</v>
      </c>
      <c r="R514" s="1" t="s">
        <v>34</v>
      </c>
      <c r="S514" s="1" t="s">
        <v>35</v>
      </c>
      <c r="T514" s="1" t="s">
        <v>36</v>
      </c>
      <c r="U514" s="8">
        <v>44164</v>
      </c>
      <c r="V514" s="1" t="s">
        <v>37</v>
      </c>
      <c r="W514" s="1" t="s">
        <v>38</v>
      </c>
      <c r="X514" s="1" t="s">
        <v>39</v>
      </c>
      <c r="Y514" t="str">
        <f t="shared" si="30"/>
        <v>OnTime</v>
      </c>
      <c r="Z514" t="str">
        <f t="shared" si="31"/>
        <v>Utilized</v>
      </c>
    </row>
    <row r="515" spans="1:26" x14ac:dyDescent="0.2">
      <c r="A515" s="15">
        <v>121.75</v>
      </c>
      <c r="B515" s="7">
        <f t="shared" ref="B515:B578" si="32">A515</f>
        <v>121.75</v>
      </c>
      <c r="C515" s="1" t="s">
        <v>20</v>
      </c>
      <c r="D515" s="1" t="s">
        <v>21</v>
      </c>
      <c r="E515" s="5">
        <v>2.44</v>
      </c>
      <c r="F515" s="5">
        <f t="shared" ref="F515:F578" si="33">E515</f>
        <v>2.44</v>
      </c>
      <c r="G515" s="1" t="s">
        <v>23</v>
      </c>
      <c r="H515" s="8">
        <v>44174</v>
      </c>
      <c r="I515" s="1" t="s">
        <v>25</v>
      </c>
      <c r="J515" s="1" t="s">
        <v>26</v>
      </c>
      <c r="K515" s="8">
        <v>44164.981874999998</v>
      </c>
      <c r="L515" s="1" t="s">
        <v>28</v>
      </c>
      <c r="M515" s="8">
        <v>44164</v>
      </c>
      <c r="N515" s="8">
        <v>44178</v>
      </c>
      <c r="O515" s="1" t="s">
        <v>1099</v>
      </c>
      <c r="P515" s="1" t="s">
        <v>46</v>
      </c>
      <c r="Q515" s="1" t="s">
        <v>33</v>
      </c>
      <c r="R515" s="1" t="s">
        <v>34</v>
      </c>
      <c r="S515" s="1" t="s">
        <v>35</v>
      </c>
      <c r="T515" s="1" t="s">
        <v>36</v>
      </c>
      <c r="U515" s="8">
        <v>44164</v>
      </c>
      <c r="V515" s="1" t="s">
        <v>37</v>
      </c>
      <c r="W515" s="1" t="s">
        <v>38</v>
      </c>
      <c r="X515" s="1" t="s">
        <v>39</v>
      </c>
      <c r="Y515" t="str">
        <f t="shared" ref="Y515:Y578" si="34">IF(U515&gt;N515,"Late",IF(A515=0,"NoPayment","OnTime"))</f>
        <v>OnTime</v>
      </c>
      <c r="Z515" t="str">
        <f t="shared" ref="Z515:Z578" si="35">IF(U515&lt;H515,"Utilized",IF(ISBLANK(H515),"No Discounts","Lost"))</f>
        <v>Utilized</v>
      </c>
    </row>
    <row r="516" spans="1:26" x14ac:dyDescent="0.2">
      <c r="A516" s="15">
        <v>243.5</v>
      </c>
      <c r="B516" s="7">
        <f t="shared" si="32"/>
        <v>243.5</v>
      </c>
      <c r="C516" s="1" t="s">
        <v>20</v>
      </c>
      <c r="D516" s="1" t="s">
        <v>21</v>
      </c>
      <c r="E516" s="5">
        <v>4.87</v>
      </c>
      <c r="F516" s="5">
        <f t="shared" si="33"/>
        <v>4.87</v>
      </c>
      <c r="G516" s="1" t="s">
        <v>23</v>
      </c>
      <c r="H516" s="8">
        <v>44174</v>
      </c>
      <c r="I516" s="1" t="s">
        <v>25</v>
      </c>
      <c r="J516" s="1" t="s">
        <v>26</v>
      </c>
      <c r="K516" s="8">
        <v>44164.981840277775</v>
      </c>
      <c r="L516" s="1" t="s">
        <v>28</v>
      </c>
      <c r="M516" s="8">
        <v>44164</v>
      </c>
      <c r="N516" s="8">
        <v>44178</v>
      </c>
      <c r="O516" s="1" t="s">
        <v>1101</v>
      </c>
      <c r="P516" s="1" t="s">
        <v>46</v>
      </c>
      <c r="Q516" s="1" t="s">
        <v>33</v>
      </c>
      <c r="R516" s="1" t="s">
        <v>34</v>
      </c>
      <c r="S516" s="1" t="s">
        <v>35</v>
      </c>
      <c r="T516" s="1" t="s">
        <v>36</v>
      </c>
      <c r="U516" s="8">
        <v>44164</v>
      </c>
      <c r="V516" s="1" t="s">
        <v>37</v>
      </c>
      <c r="W516" s="1" t="s">
        <v>38</v>
      </c>
      <c r="X516" s="1" t="s">
        <v>39</v>
      </c>
      <c r="Y516" t="str">
        <f t="shared" si="34"/>
        <v>OnTime</v>
      </c>
      <c r="Z516" t="str">
        <f t="shared" si="35"/>
        <v>Utilized</v>
      </c>
    </row>
    <row r="517" spans="1:26" x14ac:dyDescent="0.2">
      <c r="A517" s="15">
        <v>107.25</v>
      </c>
      <c r="B517" s="7">
        <f t="shared" si="32"/>
        <v>107.25</v>
      </c>
      <c r="C517" s="1" t="s">
        <v>20</v>
      </c>
      <c r="D517" s="1" t="s">
        <v>21</v>
      </c>
      <c r="E517" s="5">
        <v>3.96</v>
      </c>
      <c r="F517" s="5">
        <f t="shared" si="33"/>
        <v>3.96</v>
      </c>
      <c r="G517" s="1" t="s">
        <v>23</v>
      </c>
      <c r="H517" s="8">
        <v>44174</v>
      </c>
      <c r="I517" s="1" t="s">
        <v>25</v>
      </c>
      <c r="J517" s="1" t="s">
        <v>26</v>
      </c>
      <c r="K517" s="8">
        <v>44164.981817129628</v>
      </c>
      <c r="L517" s="1" t="s">
        <v>28</v>
      </c>
      <c r="M517" s="8">
        <v>44164</v>
      </c>
      <c r="N517" s="8">
        <v>44178</v>
      </c>
      <c r="O517" s="1" t="s">
        <v>1103</v>
      </c>
      <c r="P517" s="1" t="s">
        <v>46</v>
      </c>
      <c r="Q517" s="1" t="s">
        <v>33</v>
      </c>
      <c r="R517" s="1" t="s">
        <v>34</v>
      </c>
      <c r="S517" s="1" t="s">
        <v>35</v>
      </c>
      <c r="T517" s="1" t="s">
        <v>36</v>
      </c>
      <c r="U517" s="8">
        <v>44164</v>
      </c>
      <c r="V517" s="1" t="s">
        <v>37</v>
      </c>
      <c r="W517" s="1" t="s">
        <v>38</v>
      </c>
      <c r="X517" s="1" t="s">
        <v>39</v>
      </c>
      <c r="Y517" t="str">
        <f t="shared" si="34"/>
        <v>OnTime</v>
      </c>
      <c r="Z517" t="str">
        <f t="shared" si="35"/>
        <v>Utilized</v>
      </c>
    </row>
    <row r="518" spans="1:26" x14ac:dyDescent="0.2">
      <c r="A518" s="15">
        <v>121.75</v>
      </c>
      <c r="B518" s="7">
        <f t="shared" si="32"/>
        <v>121.75</v>
      </c>
      <c r="C518" s="1" t="s">
        <v>20</v>
      </c>
      <c r="D518" s="1" t="s">
        <v>21</v>
      </c>
      <c r="E518" s="5">
        <v>3.96</v>
      </c>
      <c r="F518" s="5">
        <f t="shared" si="33"/>
        <v>3.96</v>
      </c>
      <c r="G518" s="1" t="s">
        <v>23</v>
      </c>
      <c r="H518" s="8">
        <v>44174</v>
      </c>
      <c r="I518" s="1" t="s">
        <v>25</v>
      </c>
      <c r="J518" s="1" t="s">
        <v>26</v>
      </c>
      <c r="K518" s="8">
        <v>44164.981793981482</v>
      </c>
      <c r="L518" s="1" t="s">
        <v>28</v>
      </c>
      <c r="M518" s="8">
        <v>44164</v>
      </c>
      <c r="N518" s="8">
        <v>44178</v>
      </c>
      <c r="O518" s="1" t="s">
        <v>1105</v>
      </c>
      <c r="P518" s="1" t="s">
        <v>46</v>
      </c>
      <c r="Q518" s="1" t="s">
        <v>33</v>
      </c>
      <c r="R518" s="1" t="s">
        <v>34</v>
      </c>
      <c r="S518" s="1" t="s">
        <v>35</v>
      </c>
      <c r="T518" s="1" t="s">
        <v>36</v>
      </c>
      <c r="U518" s="8">
        <v>44164</v>
      </c>
      <c r="V518" s="1" t="s">
        <v>37</v>
      </c>
      <c r="W518" s="1" t="s">
        <v>38</v>
      </c>
      <c r="X518" s="1" t="s">
        <v>39</v>
      </c>
      <c r="Y518" t="str">
        <f t="shared" si="34"/>
        <v>OnTime</v>
      </c>
      <c r="Z518" t="str">
        <f t="shared" si="35"/>
        <v>Utilized</v>
      </c>
    </row>
    <row r="519" spans="1:26" x14ac:dyDescent="0.2">
      <c r="A519" s="15">
        <v>243.5</v>
      </c>
      <c r="B519" s="7">
        <f t="shared" si="32"/>
        <v>243.5</v>
      </c>
      <c r="C519" s="1" t="s">
        <v>20</v>
      </c>
      <c r="D519" s="1" t="s">
        <v>21</v>
      </c>
      <c r="E519" s="5">
        <v>4.87</v>
      </c>
      <c r="F519" s="5">
        <f t="shared" si="33"/>
        <v>4.87</v>
      </c>
      <c r="G519" s="1" t="s">
        <v>23</v>
      </c>
      <c r="H519" s="8">
        <v>44174</v>
      </c>
      <c r="I519" s="1" t="s">
        <v>25</v>
      </c>
      <c r="J519" s="1" t="s">
        <v>26</v>
      </c>
      <c r="K519" s="8">
        <v>44164.981759259259</v>
      </c>
      <c r="L519" s="1" t="s">
        <v>28</v>
      </c>
      <c r="M519" s="8">
        <v>44164</v>
      </c>
      <c r="N519" s="8">
        <v>44178</v>
      </c>
      <c r="O519" s="1" t="s">
        <v>1107</v>
      </c>
      <c r="P519" s="1" t="s">
        <v>46</v>
      </c>
      <c r="Q519" s="1" t="s">
        <v>33</v>
      </c>
      <c r="R519" s="1" t="s">
        <v>34</v>
      </c>
      <c r="S519" s="1" t="s">
        <v>35</v>
      </c>
      <c r="T519" s="1" t="s">
        <v>36</v>
      </c>
      <c r="U519" s="8">
        <v>44164</v>
      </c>
      <c r="V519" s="1" t="s">
        <v>37</v>
      </c>
      <c r="W519" s="1" t="s">
        <v>38</v>
      </c>
      <c r="X519" s="1" t="s">
        <v>39</v>
      </c>
      <c r="Y519" t="str">
        <f t="shared" si="34"/>
        <v>OnTime</v>
      </c>
      <c r="Z519" t="str">
        <f t="shared" si="35"/>
        <v>Utilized</v>
      </c>
    </row>
    <row r="520" spans="1:26" x14ac:dyDescent="0.2">
      <c r="A520" s="15">
        <v>107.25</v>
      </c>
      <c r="B520" s="7">
        <f t="shared" si="32"/>
        <v>107.25</v>
      </c>
      <c r="C520" s="1" t="s">
        <v>20</v>
      </c>
      <c r="D520" s="1" t="s">
        <v>21</v>
      </c>
      <c r="E520" s="5">
        <v>3.96</v>
      </c>
      <c r="F520" s="5">
        <f t="shared" si="33"/>
        <v>3.96</v>
      </c>
      <c r="G520" s="1" t="s">
        <v>23</v>
      </c>
      <c r="H520" s="8">
        <v>44174</v>
      </c>
      <c r="I520" s="1" t="s">
        <v>25</v>
      </c>
      <c r="J520" s="1" t="s">
        <v>26</v>
      </c>
      <c r="K520" s="8">
        <v>44164.981736111113</v>
      </c>
      <c r="L520" s="1" t="s">
        <v>28</v>
      </c>
      <c r="M520" s="8">
        <v>44164</v>
      </c>
      <c r="N520" s="8">
        <v>44178</v>
      </c>
      <c r="O520" s="1" t="s">
        <v>1109</v>
      </c>
      <c r="P520" s="1" t="s">
        <v>46</v>
      </c>
      <c r="Q520" s="1" t="s">
        <v>33</v>
      </c>
      <c r="R520" s="1" t="s">
        <v>34</v>
      </c>
      <c r="S520" s="1" t="s">
        <v>35</v>
      </c>
      <c r="T520" s="1" t="s">
        <v>36</v>
      </c>
      <c r="U520" s="8">
        <v>44164</v>
      </c>
      <c r="V520" s="1" t="s">
        <v>37</v>
      </c>
      <c r="W520" s="1" t="s">
        <v>38</v>
      </c>
      <c r="X520" s="1" t="s">
        <v>39</v>
      </c>
      <c r="Y520" t="str">
        <f t="shared" si="34"/>
        <v>OnTime</v>
      </c>
      <c r="Z520" t="str">
        <f t="shared" si="35"/>
        <v>Utilized</v>
      </c>
    </row>
    <row r="521" spans="1:26" x14ac:dyDescent="0.2">
      <c r="A521" s="15">
        <v>214.5</v>
      </c>
      <c r="B521" s="7">
        <f t="shared" si="32"/>
        <v>214.5</v>
      </c>
      <c r="C521" s="1" t="s">
        <v>20</v>
      </c>
      <c r="D521" s="1" t="s">
        <v>21</v>
      </c>
      <c r="E521" s="5">
        <v>3.96</v>
      </c>
      <c r="F521" s="5">
        <f t="shared" si="33"/>
        <v>3.96</v>
      </c>
      <c r="G521" s="1" t="s">
        <v>23</v>
      </c>
      <c r="H521" s="8">
        <v>44174</v>
      </c>
      <c r="I521" s="1" t="s">
        <v>25</v>
      </c>
      <c r="J521" s="1" t="s">
        <v>26</v>
      </c>
      <c r="K521" s="8">
        <v>44164.981712962966</v>
      </c>
      <c r="L521" s="1" t="s">
        <v>28</v>
      </c>
      <c r="M521" s="8">
        <v>44164</v>
      </c>
      <c r="N521" s="8">
        <v>44178</v>
      </c>
      <c r="O521" s="1" t="s">
        <v>1111</v>
      </c>
      <c r="P521" s="1" t="s">
        <v>46</v>
      </c>
      <c r="Q521" s="1" t="s">
        <v>33</v>
      </c>
      <c r="R521" s="1" t="s">
        <v>34</v>
      </c>
      <c r="S521" s="1" t="s">
        <v>35</v>
      </c>
      <c r="T521" s="1" t="s">
        <v>36</v>
      </c>
      <c r="U521" s="8">
        <v>44164</v>
      </c>
      <c r="V521" s="1" t="s">
        <v>37</v>
      </c>
      <c r="W521" s="1" t="s">
        <v>38</v>
      </c>
      <c r="X521" s="1" t="s">
        <v>39</v>
      </c>
      <c r="Y521" t="str">
        <f t="shared" si="34"/>
        <v>OnTime</v>
      </c>
      <c r="Z521" t="str">
        <f t="shared" si="35"/>
        <v>Utilized</v>
      </c>
    </row>
    <row r="522" spans="1:26" x14ac:dyDescent="0.2">
      <c r="A522" s="15">
        <v>198.18</v>
      </c>
      <c r="B522" s="7">
        <f t="shared" si="32"/>
        <v>198.18</v>
      </c>
      <c r="C522" s="1" t="s">
        <v>20</v>
      </c>
      <c r="D522" s="1" t="s">
        <v>21</v>
      </c>
      <c r="E522" s="5">
        <v>3.96</v>
      </c>
      <c r="F522" s="5">
        <f t="shared" si="33"/>
        <v>3.96</v>
      </c>
      <c r="G522" s="1" t="s">
        <v>23</v>
      </c>
      <c r="H522" s="8">
        <v>44174</v>
      </c>
      <c r="I522" s="1" t="s">
        <v>25</v>
      </c>
      <c r="J522" s="1" t="s">
        <v>26</v>
      </c>
      <c r="K522" s="8">
        <v>44164.973310185182</v>
      </c>
      <c r="L522" s="1" t="s">
        <v>136</v>
      </c>
      <c r="M522" s="8">
        <v>44164</v>
      </c>
      <c r="N522" s="8">
        <v>44178</v>
      </c>
      <c r="O522" s="1" t="s">
        <v>1113</v>
      </c>
      <c r="P522" s="1" t="s">
        <v>32</v>
      </c>
      <c r="Q522" s="1" t="s">
        <v>33</v>
      </c>
      <c r="R522" s="1" t="s">
        <v>34</v>
      </c>
      <c r="S522" s="1" t="s">
        <v>35</v>
      </c>
      <c r="T522" s="1" t="s">
        <v>36</v>
      </c>
      <c r="U522" s="8">
        <v>44164</v>
      </c>
      <c r="V522" s="1" t="s">
        <v>37</v>
      </c>
      <c r="W522" s="1" t="s">
        <v>38</v>
      </c>
      <c r="X522" s="1" t="s">
        <v>39</v>
      </c>
      <c r="Y522" t="str">
        <f t="shared" si="34"/>
        <v>OnTime</v>
      </c>
      <c r="Z522" t="str">
        <f t="shared" si="35"/>
        <v>Utilized</v>
      </c>
    </row>
    <row r="523" spans="1:26" x14ac:dyDescent="0.2">
      <c r="A523" s="15">
        <v>198.18</v>
      </c>
      <c r="B523" s="7">
        <f t="shared" si="32"/>
        <v>198.18</v>
      </c>
      <c r="C523" s="1" t="s">
        <v>20</v>
      </c>
      <c r="D523" s="1" t="s">
        <v>21</v>
      </c>
      <c r="E523" s="5">
        <v>3.96</v>
      </c>
      <c r="F523" s="5">
        <f t="shared" si="33"/>
        <v>3.96</v>
      </c>
      <c r="G523" s="1" t="s">
        <v>23</v>
      </c>
      <c r="H523" s="8">
        <v>44174</v>
      </c>
      <c r="I523" s="1" t="s">
        <v>25</v>
      </c>
      <c r="J523" s="1" t="s">
        <v>26</v>
      </c>
      <c r="K523" s="8">
        <v>44164.973217592589</v>
      </c>
      <c r="L523" s="1" t="s">
        <v>28</v>
      </c>
      <c r="M523" s="8">
        <v>44164</v>
      </c>
      <c r="N523" s="8">
        <v>44178</v>
      </c>
      <c r="O523" s="1" t="s">
        <v>1115</v>
      </c>
      <c r="P523" s="1" t="s">
        <v>32</v>
      </c>
      <c r="Q523" s="1" t="s">
        <v>33</v>
      </c>
      <c r="R523" s="1" t="s">
        <v>34</v>
      </c>
      <c r="S523" s="1" t="s">
        <v>35</v>
      </c>
      <c r="T523" s="1" t="s">
        <v>36</v>
      </c>
      <c r="U523" s="8">
        <v>44164</v>
      </c>
      <c r="V523" s="1" t="s">
        <v>37</v>
      </c>
      <c r="W523" s="1" t="s">
        <v>38</v>
      </c>
      <c r="X523" s="1" t="s">
        <v>39</v>
      </c>
      <c r="Y523" t="str">
        <f t="shared" si="34"/>
        <v>OnTime</v>
      </c>
      <c r="Z523" t="str">
        <f t="shared" si="35"/>
        <v>Utilized</v>
      </c>
    </row>
    <row r="524" spans="1:26" x14ac:dyDescent="0.2">
      <c r="A524" s="15">
        <v>121.75</v>
      </c>
      <c r="B524" s="7">
        <f t="shared" si="32"/>
        <v>121.75</v>
      </c>
      <c r="C524" s="1" t="s">
        <v>20</v>
      </c>
      <c r="D524" s="1" t="s">
        <v>21</v>
      </c>
      <c r="E524" s="5">
        <v>0</v>
      </c>
      <c r="F524" s="5">
        <f t="shared" si="33"/>
        <v>0</v>
      </c>
      <c r="G524" s="1" t="s">
        <v>23</v>
      </c>
      <c r="H524" s="8">
        <v>44174</v>
      </c>
      <c r="I524" s="1" t="s">
        <v>25</v>
      </c>
      <c r="K524" s="8">
        <v>44164.74627314815</v>
      </c>
      <c r="L524" s="1" t="s">
        <v>28</v>
      </c>
      <c r="M524" s="8">
        <v>44164</v>
      </c>
      <c r="N524" s="8">
        <v>44178</v>
      </c>
      <c r="O524" s="1" t="s">
        <v>1117</v>
      </c>
      <c r="P524" s="1" t="s">
        <v>1091</v>
      </c>
      <c r="Q524" s="1" t="s">
        <v>33</v>
      </c>
      <c r="R524" s="1" t="s">
        <v>34</v>
      </c>
      <c r="S524" s="1" t="s">
        <v>35</v>
      </c>
      <c r="T524" s="1" t="s">
        <v>36</v>
      </c>
      <c r="U524" s="8">
        <v>44164</v>
      </c>
      <c r="V524" s="1" t="s">
        <v>37</v>
      </c>
      <c r="W524" s="1" t="s">
        <v>38</v>
      </c>
      <c r="X524" s="1" t="s">
        <v>39</v>
      </c>
      <c r="Y524" t="str">
        <f t="shared" si="34"/>
        <v>OnTime</v>
      </c>
      <c r="Z524" t="str">
        <f t="shared" si="35"/>
        <v>Utilized</v>
      </c>
    </row>
    <row r="525" spans="1:26" x14ac:dyDescent="0.2">
      <c r="A525" s="15">
        <v>90</v>
      </c>
      <c r="B525" s="7">
        <f t="shared" si="32"/>
        <v>90</v>
      </c>
      <c r="C525" s="1" t="s">
        <v>20</v>
      </c>
      <c r="D525" s="1" t="s">
        <v>21</v>
      </c>
      <c r="E525" s="5">
        <v>1.8</v>
      </c>
      <c r="F525" s="5">
        <f t="shared" si="33"/>
        <v>1.8</v>
      </c>
      <c r="G525" s="1" t="s">
        <v>23</v>
      </c>
      <c r="H525" s="8">
        <v>44174</v>
      </c>
      <c r="I525" s="1" t="s">
        <v>25</v>
      </c>
      <c r="J525" s="1" t="s">
        <v>26</v>
      </c>
      <c r="K525" s="8">
        <v>44164.73578703704</v>
      </c>
      <c r="L525" s="1" t="s">
        <v>28</v>
      </c>
      <c r="M525" s="8">
        <v>44164</v>
      </c>
      <c r="N525" s="8">
        <v>44178</v>
      </c>
      <c r="O525" s="1" t="s">
        <v>1119</v>
      </c>
      <c r="P525" s="1" t="s">
        <v>46</v>
      </c>
      <c r="Q525" s="1" t="s">
        <v>33</v>
      </c>
      <c r="R525" s="1" t="s">
        <v>34</v>
      </c>
      <c r="S525" s="1" t="s">
        <v>35</v>
      </c>
      <c r="T525" s="1" t="s">
        <v>36</v>
      </c>
      <c r="U525" s="8">
        <v>44164</v>
      </c>
      <c r="V525" s="1" t="s">
        <v>37</v>
      </c>
      <c r="W525" s="1" t="s">
        <v>38</v>
      </c>
      <c r="X525" s="1" t="s">
        <v>39</v>
      </c>
      <c r="Y525" t="str">
        <f t="shared" si="34"/>
        <v>OnTime</v>
      </c>
      <c r="Z525" t="str">
        <f t="shared" si="35"/>
        <v>Utilized</v>
      </c>
    </row>
    <row r="526" spans="1:26" x14ac:dyDescent="0.2">
      <c r="A526" s="15">
        <v>90</v>
      </c>
      <c r="B526" s="7">
        <f t="shared" si="32"/>
        <v>90</v>
      </c>
      <c r="C526" s="1" t="s">
        <v>20</v>
      </c>
      <c r="D526" s="1" t="s">
        <v>21</v>
      </c>
      <c r="E526" s="5">
        <v>3.96</v>
      </c>
      <c r="F526" s="5">
        <f t="shared" si="33"/>
        <v>3.96</v>
      </c>
      <c r="G526" s="1" t="s">
        <v>23</v>
      </c>
      <c r="H526" s="8">
        <v>44174</v>
      </c>
      <c r="I526" s="1" t="s">
        <v>25</v>
      </c>
      <c r="J526" s="1" t="s">
        <v>26</v>
      </c>
      <c r="K526" s="8">
        <v>44164.735763888886</v>
      </c>
      <c r="L526" s="1" t="s">
        <v>28</v>
      </c>
      <c r="M526" s="8">
        <v>44164</v>
      </c>
      <c r="N526" s="8">
        <v>44178</v>
      </c>
      <c r="O526" s="1" t="s">
        <v>1121</v>
      </c>
      <c r="P526" s="1" t="s">
        <v>46</v>
      </c>
      <c r="Q526" s="1" t="s">
        <v>33</v>
      </c>
      <c r="R526" s="1" t="s">
        <v>34</v>
      </c>
      <c r="S526" s="1" t="s">
        <v>35</v>
      </c>
      <c r="T526" s="1" t="s">
        <v>81</v>
      </c>
      <c r="U526" s="8">
        <v>44164</v>
      </c>
      <c r="V526" s="1" t="s">
        <v>37</v>
      </c>
      <c r="W526" s="1" t="s">
        <v>38</v>
      </c>
      <c r="X526" s="1" t="s">
        <v>39</v>
      </c>
      <c r="Y526" t="str">
        <f t="shared" si="34"/>
        <v>OnTime</v>
      </c>
      <c r="Z526" t="str">
        <f t="shared" si="35"/>
        <v>Utilized</v>
      </c>
    </row>
    <row r="527" spans="1:26" x14ac:dyDescent="0.2">
      <c r="A527" s="15">
        <v>243.5</v>
      </c>
      <c r="B527" s="7">
        <f t="shared" si="32"/>
        <v>243.5</v>
      </c>
      <c r="C527" s="1" t="s">
        <v>20</v>
      </c>
      <c r="D527" s="1" t="s">
        <v>21</v>
      </c>
      <c r="E527" s="5">
        <v>4.87</v>
      </c>
      <c r="F527" s="5">
        <f t="shared" si="33"/>
        <v>4.87</v>
      </c>
      <c r="G527" s="1" t="s">
        <v>23</v>
      </c>
      <c r="H527" s="8">
        <v>44174</v>
      </c>
      <c r="I527" s="1" t="s">
        <v>25</v>
      </c>
      <c r="J527" s="1" t="s">
        <v>26</v>
      </c>
      <c r="K527" s="8">
        <v>44164.733067129629</v>
      </c>
      <c r="L527" s="1" t="s">
        <v>28</v>
      </c>
      <c r="M527" s="8">
        <v>44164</v>
      </c>
      <c r="N527" s="8">
        <v>44178</v>
      </c>
      <c r="O527" s="1" t="s">
        <v>1123</v>
      </c>
      <c r="P527" s="1" t="s">
        <v>46</v>
      </c>
      <c r="Q527" s="1" t="s">
        <v>33</v>
      </c>
      <c r="R527" s="1" t="s">
        <v>34</v>
      </c>
      <c r="S527" s="1" t="s">
        <v>35</v>
      </c>
      <c r="T527" s="1" t="s">
        <v>36</v>
      </c>
      <c r="U527" s="8">
        <v>44164</v>
      </c>
      <c r="V527" s="1" t="s">
        <v>37</v>
      </c>
      <c r="W527" s="1" t="s">
        <v>38</v>
      </c>
      <c r="X527" s="1" t="s">
        <v>39</v>
      </c>
      <c r="Y527" t="str">
        <f t="shared" si="34"/>
        <v>OnTime</v>
      </c>
      <c r="Z527" t="str">
        <f t="shared" si="35"/>
        <v>Utilized</v>
      </c>
    </row>
    <row r="528" spans="1:26" x14ac:dyDescent="0.2">
      <c r="A528" s="15">
        <v>214.5</v>
      </c>
      <c r="B528" s="7">
        <f t="shared" si="32"/>
        <v>214.5</v>
      </c>
      <c r="C528" s="1" t="s">
        <v>20</v>
      </c>
      <c r="D528" s="1" t="s">
        <v>21</v>
      </c>
      <c r="E528" s="5">
        <v>3.96</v>
      </c>
      <c r="F528" s="5">
        <f t="shared" si="33"/>
        <v>3.96</v>
      </c>
      <c r="G528" s="1" t="s">
        <v>23</v>
      </c>
      <c r="H528" s="8">
        <v>44174</v>
      </c>
      <c r="I528" s="1" t="s">
        <v>25</v>
      </c>
      <c r="J528" s="1" t="s">
        <v>26</v>
      </c>
      <c r="K528" s="8">
        <v>44164.733032407406</v>
      </c>
      <c r="L528" s="1" t="s">
        <v>28</v>
      </c>
      <c r="M528" s="8">
        <v>44164</v>
      </c>
      <c r="N528" s="8">
        <v>44178</v>
      </c>
      <c r="O528" s="1" t="s">
        <v>1125</v>
      </c>
      <c r="P528" s="1" t="s">
        <v>46</v>
      </c>
      <c r="Q528" s="1" t="s">
        <v>33</v>
      </c>
      <c r="R528" s="1" t="s">
        <v>34</v>
      </c>
      <c r="S528" s="1" t="s">
        <v>35</v>
      </c>
      <c r="T528" s="1" t="s">
        <v>36</v>
      </c>
      <c r="U528" s="8">
        <v>44164</v>
      </c>
      <c r="V528" s="1" t="s">
        <v>37</v>
      </c>
      <c r="W528" s="1" t="s">
        <v>38</v>
      </c>
      <c r="X528" s="1" t="s">
        <v>39</v>
      </c>
      <c r="Y528" t="str">
        <f t="shared" si="34"/>
        <v>OnTime</v>
      </c>
      <c r="Z528" t="str">
        <f t="shared" si="35"/>
        <v>Utilized</v>
      </c>
    </row>
    <row r="529" spans="1:26" x14ac:dyDescent="0.2">
      <c r="A529" s="15">
        <v>121.75</v>
      </c>
      <c r="B529" s="7">
        <f t="shared" si="32"/>
        <v>121.75</v>
      </c>
      <c r="C529" s="1" t="s">
        <v>20</v>
      </c>
      <c r="D529" s="1" t="s">
        <v>21</v>
      </c>
      <c r="E529" s="5">
        <v>2.44</v>
      </c>
      <c r="F529" s="5">
        <f t="shared" si="33"/>
        <v>2.44</v>
      </c>
      <c r="G529" s="1" t="s">
        <v>23</v>
      </c>
      <c r="H529" s="8">
        <v>44174</v>
      </c>
      <c r="I529" s="1" t="s">
        <v>25</v>
      </c>
      <c r="J529" s="1" t="s">
        <v>26</v>
      </c>
      <c r="K529" s="8">
        <v>44164.73300925926</v>
      </c>
      <c r="L529" s="1" t="s">
        <v>28</v>
      </c>
      <c r="M529" s="8">
        <v>44164</v>
      </c>
      <c r="N529" s="8">
        <v>44178</v>
      </c>
      <c r="O529" s="1" t="s">
        <v>1127</v>
      </c>
      <c r="P529" s="1" t="s">
        <v>46</v>
      </c>
      <c r="Q529" s="1" t="s">
        <v>33</v>
      </c>
      <c r="R529" s="1" t="s">
        <v>34</v>
      </c>
      <c r="S529" s="1" t="s">
        <v>35</v>
      </c>
      <c r="T529" s="1" t="s">
        <v>36</v>
      </c>
      <c r="U529" s="8">
        <v>44164</v>
      </c>
      <c r="V529" s="1" t="s">
        <v>37</v>
      </c>
      <c r="W529" s="1" t="s">
        <v>38</v>
      </c>
      <c r="X529" s="1" t="s">
        <v>39</v>
      </c>
      <c r="Y529" t="str">
        <f t="shared" si="34"/>
        <v>OnTime</v>
      </c>
      <c r="Z529" t="str">
        <f t="shared" si="35"/>
        <v>Utilized</v>
      </c>
    </row>
    <row r="530" spans="1:26" x14ac:dyDescent="0.2">
      <c r="A530" s="15">
        <v>107.25</v>
      </c>
      <c r="B530" s="7">
        <f t="shared" si="32"/>
        <v>107.25</v>
      </c>
      <c r="C530" s="1" t="s">
        <v>20</v>
      </c>
      <c r="D530" s="1" t="s">
        <v>21</v>
      </c>
      <c r="E530" s="5">
        <v>3.96</v>
      </c>
      <c r="F530" s="5">
        <f t="shared" si="33"/>
        <v>3.96</v>
      </c>
      <c r="G530" s="1" t="s">
        <v>23</v>
      </c>
      <c r="H530" s="8">
        <v>44174</v>
      </c>
      <c r="I530" s="1" t="s">
        <v>25</v>
      </c>
      <c r="J530" s="1" t="s">
        <v>26</v>
      </c>
      <c r="K530" s="8">
        <v>44164.732974537037</v>
      </c>
      <c r="L530" s="1" t="s">
        <v>28</v>
      </c>
      <c r="M530" s="8">
        <v>44164</v>
      </c>
      <c r="N530" s="8">
        <v>44178</v>
      </c>
      <c r="O530" s="1" t="s">
        <v>1129</v>
      </c>
      <c r="P530" s="1" t="s">
        <v>46</v>
      </c>
      <c r="Q530" s="1" t="s">
        <v>33</v>
      </c>
      <c r="R530" s="1" t="s">
        <v>34</v>
      </c>
      <c r="S530" s="1" t="s">
        <v>35</v>
      </c>
      <c r="T530" s="1" t="s">
        <v>36</v>
      </c>
      <c r="U530" s="8">
        <v>44164</v>
      </c>
      <c r="V530" s="1" t="s">
        <v>37</v>
      </c>
      <c r="W530" s="1" t="s">
        <v>38</v>
      </c>
      <c r="X530" s="1" t="s">
        <v>39</v>
      </c>
      <c r="Y530" t="str">
        <f t="shared" si="34"/>
        <v>OnTime</v>
      </c>
      <c r="Z530" t="str">
        <f t="shared" si="35"/>
        <v>Utilized</v>
      </c>
    </row>
    <row r="531" spans="1:26" x14ac:dyDescent="0.2">
      <c r="A531" s="15">
        <v>121.75</v>
      </c>
      <c r="B531" s="7">
        <f t="shared" si="32"/>
        <v>121.75</v>
      </c>
      <c r="C531" s="1" t="s">
        <v>20</v>
      </c>
      <c r="D531" s="1" t="s">
        <v>21</v>
      </c>
      <c r="E531" s="5">
        <v>3.96</v>
      </c>
      <c r="F531" s="5">
        <f t="shared" si="33"/>
        <v>3.96</v>
      </c>
      <c r="G531" s="1" t="s">
        <v>23</v>
      </c>
      <c r="H531" s="8">
        <v>44174</v>
      </c>
      <c r="I531" s="1" t="s">
        <v>25</v>
      </c>
      <c r="J531" s="1" t="s">
        <v>26</v>
      </c>
      <c r="K531" s="8">
        <v>44164.732951388891</v>
      </c>
      <c r="L531" s="1" t="s">
        <v>28</v>
      </c>
      <c r="M531" s="8">
        <v>44164</v>
      </c>
      <c r="N531" s="8">
        <v>44178</v>
      </c>
      <c r="O531" s="1" t="s">
        <v>1131</v>
      </c>
      <c r="P531" s="1" t="s">
        <v>46</v>
      </c>
      <c r="Q531" s="1" t="s">
        <v>33</v>
      </c>
      <c r="R531" s="1" t="s">
        <v>34</v>
      </c>
      <c r="S531" s="1" t="s">
        <v>35</v>
      </c>
      <c r="T531" s="1" t="s">
        <v>36</v>
      </c>
      <c r="U531" s="8">
        <v>44164</v>
      </c>
      <c r="V531" s="1" t="s">
        <v>37</v>
      </c>
      <c r="W531" s="1" t="s">
        <v>38</v>
      </c>
      <c r="X531" s="1" t="s">
        <v>39</v>
      </c>
      <c r="Y531" t="str">
        <f t="shared" si="34"/>
        <v>OnTime</v>
      </c>
      <c r="Z531" t="str">
        <f t="shared" si="35"/>
        <v>Utilized</v>
      </c>
    </row>
    <row r="532" spans="1:26" x14ac:dyDescent="0.2">
      <c r="A532" s="15">
        <v>53.63</v>
      </c>
      <c r="B532" s="7">
        <f t="shared" si="32"/>
        <v>53.63</v>
      </c>
      <c r="C532" s="1" t="s">
        <v>20</v>
      </c>
      <c r="D532" s="1" t="s">
        <v>21</v>
      </c>
      <c r="E532" s="5">
        <v>3.96</v>
      </c>
      <c r="F532" s="5">
        <f t="shared" si="33"/>
        <v>3.96</v>
      </c>
      <c r="G532" s="1" t="s">
        <v>23</v>
      </c>
      <c r="H532" s="8">
        <v>44174</v>
      </c>
      <c r="I532" s="1" t="s">
        <v>25</v>
      </c>
      <c r="J532" s="1" t="s">
        <v>26</v>
      </c>
      <c r="K532" s="8">
        <v>44164.732916666668</v>
      </c>
      <c r="L532" s="1" t="s">
        <v>28</v>
      </c>
      <c r="M532" s="8">
        <v>44164</v>
      </c>
      <c r="N532" s="8">
        <v>44178</v>
      </c>
      <c r="O532" s="1" t="s">
        <v>1133</v>
      </c>
      <c r="P532" s="1" t="s">
        <v>46</v>
      </c>
      <c r="Q532" s="1" t="s">
        <v>33</v>
      </c>
      <c r="R532" s="1" t="s">
        <v>34</v>
      </c>
      <c r="S532" s="1" t="s">
        <v>35</v>
      </c>
      <c r="T532" s="1" t="s">
        <v>36</v>
      </c>
      <c r="U532" s="8">
        <v>44164</v>
      </c>
      <c r="V532" s="1" t="s">
        <v>37</v>
      </c>
      <c r="W532" s="1" t="s">
        <v>38</v>
      </c>
      <c r="X532" s="1" t="s">
        <v>39</v>
      </c>
      <c r="Y532" t="str">
        <f t="shared" si="34"/>
        <v>OnTime</v>
      </c>
      <c r="Z532" t="str">
        <f t="shared" si="35"/>
        <v>Utilized</v>
      </c>
    </row>
    <row r="533" spans="1:26" x14ac:dyDescent="0.2">
      <c r="A533" s="15">
        <v>107.25</v>
      </c>
      <c r="B533" s="7">
        <f t="shared" si="32"/>
        <v>107.25</v>
      </c>
      <c r="C533" s="1" t="s">
        <v>20</v>
      </c>
      <c r="D533" s="1" t="s">
        <v>21</v>
      </c>
      <c r="E533" s="5">
        <v>3.96</v>
      </c>
      <c r="F533" s="5">
        <f t="shared" si="33"/>
        <v>3.96</v>
      </c>
      <c r="G533" s="1" t="s">
        <v>23</v>
      </c>
      <c r="H533" s="8">
        <v>44174</v>
      </c>
      <c r="I533" s="1" t="s">
        <v>25</v>
      </c>
      <c r="J533" s="1" t="s">
        <v>26</v>
      </c>
      <c r="K533" s="8">
        <v>44164.732893518521</v>
      </c>
      <c r="L533" s="1" t="s">
        <v>28</v>
      </c>
      <c r="M533" s="8">
        <v>44164</v>
      </c>
      <c r="N533" s="8">
        <v>44178</v>
      </c>
      <c r="O533" s="1" t="s">
        <v>1135</v>
      </c>
      <c r="P533" s="1" t="s">
        <v>46</v>
      </c>
      <c r="Q533" s="1" t="s">
        <v>33</v>
      </c>
      <c r="R533" s="1" t="s">
        <v>34</v>
      </c>
      <c r="S533" s="1" t="s">
        <v>35</v>
      </c>
      <c r="T533" s="1" t="s">
        <v>36</v>
      </c>
      <c r="U533" s="8">
        <v>44164</v>
      </c>
      <c r="V533" s="1" t="s">
        <v>37</v>
      </c>
      <c r="W533" s="1" t="s">
        <v>38</v>
      </c>
      <c r="X533" s="1" t="s">
        <v>39</v>
      </c>
      <c r="Y533" t="str">
        <f t="shared" si="34"/>
        <v>OnTime</v>
      </c>
      <c r="Z533" t="str">
        <f t="shared" si="35"/>
        <v>Utilized</v>
      </c>
    </row>
    <row r="534" spans="1:26" x14ac:dyDescent="0.2">
      <c r="A534" s="15">
        <v>243.5</v>
      </c>
      <c r="B534" s="7">
        <f t="shared" si="32"/>
        <v>243.5</v>
      </c>
      <c r="C534" s="1" t="s">
        <v>20</v>
      </c>
      <c r="D534" s="1" t="s">
        <v>21</v>
      </c>
      <c r="E534" s="5">
        <v>4.87</v>
      </c>
      <c r="F534" s="5">
        <f t="shared" si="33"/>
        <v>4.87</v>
      </c>
      <c r="G534" s="1" t="s">
        <v>23</v>
      </c>
      <c r="H534" s="8">
        <v>44174</v>
      </c>
      <c r="I534" s="1" t="s">
        <v>25</v>
      </c>
      <c r="J534" s="1" t="s">
        <v>26</v>
      </c>
      <c r="K534" s="8">
        <v>44164.732858796298</v>
      </c>
      <c r="L534" s="1" t="s">
        <v>28</v>
      </c>
      <c r="M534" s="8">
        <v>44164</v>
      </c>
      <c r="N534" s="8">
        <v>44178</v>
      </c>
      <c r="O534" s="1" t="s">
        <v>1137</v>
      </c>
      <c r="P534" s="1" t="s">
        <v>46</v>
      </c>
      <c r="Q534" s="1" t="s">
        <v>33</v>
      </c>
      <c r="R534" s="1" t="s">
        <v>34</v>
      </c>
      <c r="S534" s="1" t="s">
        <v>35</v>
      </c>
      <c r="T534" s="1" t="s">
        <v>36</v>
      </c>
      <c r="U534" s="8">
        <v>44164</v>
      </c>
      <c r="V534" s="1" t="s">
        <v>37</v>
      </c>
      <c r="W534" s="1" t="s">
        <v>38</v>
      </c>
      <c r="X534" s="1" t="s">
        <v>39</v>
      </c>
      <c r="Y534" t="str">
        <f t="shared" si="34"/>
        <v>OnTime</v>
      </c>
      <c r="Z534" t="str">
        <f t="shared" si="35"/>
        <v>Utilized</v>
      </c>
    </row>
    <row r="535" spans="1:26" x14ac:dyDescent="0.2">
      <c r="A535" s="15">
        <v>198.18</v>
      </c>
      <c r="B535" s="7">
        <f t="shared" si="32"/>
        <v>198.18</v>
      </c>
      <c r="C535" s="1" t="s">
        <v>20</v>
      </c>
      <c r="D535" s="1" t="s">
        <v>21</v>
      </c>
      <c r="E535" s="5">
        <v>3.96</v>
      </c>
      <c r="F535" s="5">
        <f t="shared" si="33"/>
        <v>3.96</v>
      </c>
      <c r="G535" s="1" t="s">
        <v>23</v>
      </c>
      <c r="H535" s="8">
        <v>44174</v>
      </c>
      <c r="I535" s="1" t="s">
        <v>25</v>
      </c>
      <c r="J535" s="1" t="s">
        <v>26</v>
      </c>
      <c r="K535" s="8">
        <v>44164.724120370367</v>
      </c>
      <c r="L535" s="1" t="s">
        <v>136</v>
      </c>
      <c r="M535" s="8">
        <v>44164</v>
      </c>
      <c r="N535" s="8">
        <v>44178</v>
      </c>
      <c r="O535" s="1" t="s">
        <v>1139</v>
      </c>
      <c r="P535" s="1" t="s">
        <v>32</v>
      </c>
      <c r="Q535" s="1" t="s">
        <v>33</v>
      </c>
      <c r="R535" s="1" t="s">
        <v>34</v>
      </c>
      <c r="S535" s="1" t="s">
        <v>35</v>
      </c>
      <c r="T535" s="1" t="s">
        <v>36</v>
      </c>
      <c r="U535" s="8">
        <v>44164</v>
      </c>
      <c r="V535" s="1" t="s">
        <v>37</v>
      </c>
      <c r="W535" s="1" t="s">
        <v>38</v>
      </c>
      <c r="X535" s="1" t="s">
        <v>39</v>
      </c>
      <c r="Y535" t="str">
        <f t="shared" si="34"/>
        <v>OnTime</v>
      </c>
      <c r="Z535" t="str">
        <f t="shared" si="35"/>
        <v>Utilized</v>
      </c>
    </row>
    <row r="536" spans="1:26" x14ac:dyDescent="0.2">
      <c r="A536" s="15">
        <v>198.18</v>
      </c>
      <c r="B536" s="7">
        <f t="shared" si="32"/>
        <v>198.18</v>
      </c>
      <c r="C536" s="1" t="s">
        <v>20</v>
      </c>
      <c r="D536" s="1" t="s">
        <v>21</v>
      </c>
      <c r="E536" s="5">
        <v>3.96</v>
      </c>
      <c r="F536" s="5">
        <f t="shared" si="33"/>
        <v>3.96</v>
      </c>
      <c r="G536" s="1" t="s">
        <v>23</v>
      </c>
      <c r="H536" s="8">
        <v>44174</v>
      </c>
      <c r="I536" s="1" t="s">
        <v>25</v>
      </c>
      <c r="J536" s="1" t="s">
        <v>26</v>
      </c>
      <c r="K536" s="8">
        <v>44164.723807870374</v>
      </c>
      <c r="L536" s="1" t="s">
        <v>28</v>
      </c>
      <c r="M536" s="8">
        <v>44164</v>
      </c>
      <c r="N536" s="8">
        <v>44178</v>
      </c>
      <c r="O536" s="1" t="s">
        <v>1141</v>
      </c>
      <c r="P536" s="1" t="s">
        <v>32</v>
      </c>
      <c r="Q536" s="1" t="s">
        <v>33</v>
      </c>
      <c r="R536" s="1" t="s">
        <v>34</v>
      </c>
      <c r="S536" s="1" t="s">
        <v>35</v>
      </c>
      <c r="T536" s="1" t="s">
        <v>36</v>
      </c>
      <c r="U536" s="8">
        <v>44164</v>
      </c>
      <c r="V536" s="1" t="s">
        <v>37</v>
      </c>
      <c r="W536" s="1" t="s">
        <v>38</v>
      </c>
      <c r="X536" s="1" t="s">
        <v>39</v>
      </c>
      <c r="Y536" t="str">
        <f t="shared" si="34"/>
        <v>OnTime</v>
      </c>
      <c r="Z536" t="str">
        <f t="shared" si="35"/>
        <v>Utilized</v>
      </c>
    </row>
    <row r="537" spans="1:26" x14ac:dyDescent="0.2">
      <c r="A537" s="15">
        <v>121.75</v>
      </c>
      <c r="B537" s="7">
        <f t="shared" si="32"/>
        <v>121.75</v>
      </c>
      <c r="C537" s="1" t="s">
        <v>20</v>
      </c>
      <c r="D537" s="1" t="s">
        <v>21</v>
      </c>
      <c r="E537" s="5">
        <v>0</v>
      </c>
      <c r="F537" s="5">
        <f t="shared" si="33"/>
        <v>0</v>
      </c>
      <c r="G537" s="1" t="s">
        <v>23</v>
      </c>
      <c r="H537" s="8">
        <v>44173</v>
      </c>
      <c r="I537" s="1" t="s">
        <v>25</v>
      </c>
      <c r="K537" s="8">
        <v>44163.994062500002</v>
      </c>
      <c r="L537" s="1" t="s">
        <v>28</v>
      </c>
      <c r="M537" s="8">
        <v>44163</v>
      </c>
      <c r="N537" s="8">
        <v>44177</v>
      </c>
      <c r="O537" s="1" t="s">
        <v>1146</v>
      </c>
      <c r="P537" s="1" t="s">
        <v>1091</v>
      </c>
      <c r="Q537" s="1" t="s">
        <v>33</v>
      </c>
      <c r="R537" s="1" t="s">
        <v>34</v>
      </c>
      <c r="S537" s="1" t="s">
        <v>35</v>
      </c>
      <c r="T537" s="1" t="s">
        <v>36</v>
      </c>
      <c r="U537" s="8">
        <v>44163</v>
      </c>
      <c r="V537" s="1" t="s">
        <v>37</v>
      </c>
      <c r="W537" s="1" t="s">
        <v>38</v>
      </c>
      <c r="X537" s="1" t="s">
        <v>39</v>
      </c>
      <c r="Y537" t="str">
        <f t="shared" si="34"/>
        <v>OnTime</v>
      </c>
      <c r="Z537" t="str">
        <f t="shared" si="35"/>
        <v>Utilized</v>
      </c>
    </row>
    <row r="538" spans="1:26" x14ac:dyDescent="0.2">
      <c r="A538" s="15">
        <v>90</v>
      </c>
      <c r="B538" s="7">
        <f t="shared" si="32"/>
        <v>90</v>
      </c>
      <c r="C538" s="1" t="s">
        <v>20</v>
      </c>
      <c r="D538" s="1" t="s">
        <v>21</v>
      </c>
      <c r="E538" s="5">
        <v>3.96</v>
      </c>
      <c r="F538" s="5">
        <f t="shared" si="33"/>
        <v>3.96</v>
      </c>
      <c r="G538" s="1" t="s">
        <v>23</v>
      </c>
      <c r="H538" s="8">
        <v>44173</v>
      </c>
      <c r="I538" s="1" t="s">
        <v>25</v>
      </c>
      <c r="J538" s="1" t="s">
        <v>26</v>
      </c>
      <c r="K538" s="8">
        <v>44163.984085648146</v>
      </c>
      <c r="L538" s="1" t="s">
        <v>28</v>
      </c>
      <c r="M538" s="8">
        <v>44163</v>
      </c>
      <c r="N538" s="8">
        <v>44177</v>
      </c>
      <c r="O538" s="1" t="s">
        <v>1148</v>
      </c>
      <c r="P538" s="1" t="s">
        <v>46</v>
      </c>
      <c r="Q538" s="1" t="s">
        <v>33</v>
      </c>
      <c r="R538" s="1" t="s">
        <v>34</v>
      </c>
      <c r="S538" s="1" t="s">
        <v>35</v>
      </c>
      <c r="T538" s="1" t="s">
        <v>81</v>
      </c>
      <c r="U538" s="8">
        <v>44163</v>
      </c>
      <c r="V538" s="1" t="s">
        <v>37</v>
      </c>
      <c r="W538" s="1" t="s">
        <v>38</v>
      </c>
      <c r="X538" s="1" t="s">
        <v>39</v>
      </c>
      <c r="Y538" t="str">
        <f t="shared" si="34"/>
        <v>OnTime</v>
      </c>
      <c r="Z538" t="str">
        <f t="shared" si="35"/>
        <v>Utilized</v>
      </c>
    </row>
    <row r="539" spans="1:26" x14ac:dyDescent="0.2">
      <c r="A539" s="15">
        <v>90</v>
      </c>
      <c r="B539" s="7">
        <f t="shared" si="32"/>
        <v>90</v>
      </c>
      <c r="C539" s="1" t="s">
        <v>20</v>
      </c>
      <c r="D539" s="1" t="s">
        <v>21</v>
      </c>
      <c r="E539" s="5">
        <v>1.8</v>
      </c>
      <c r="F539" s="5">
        <f t="shared" si="33"/>
        <v>1.8</v>
      </c>
      <c r="G539" s="1" t="s">
        <v>23</v>
      </c>
      <c r="H539" s="8">
        <v>44173</v>
      </c>
      <c r="I539" s="1" t="s">
        <v>25</v>
      </c>
      <c r="J539" s="1" t="s">
        <v>26</v>
      </c>
      <c r="K539" s="8">
        <v>44163.983738425923</v>
      </c>
      <c r="L539" s="1" t="s">
        <v>28</v>
      </c>
      <c r="M539" s="8">
        <v>44163</v>
      </c>
      <c r="N539" s="8">
        <v>44177</v>
      </c>
      <c r="O539" s="1" t="s">
        <v>1150</v>
      </c>
      <c r="P539" s="1" t="s">
        <v>46</v>
      </c>
      <c r="Q539" s="1" t="s">
        <v>33</v>
      </c>
      <c r="R539" s="1" t="s">
        <v>34</v>
      </c>
      <c r="S539" s="1" t="s">
        <v>35</v>
      </c>
      <c r="T539" s="1" t="s">
        <v>36</v>
      </c>
      <c r="U539" s="8">
        <v>44163</v>
      </c>
      <c r="V539" s="1" t="s">
        <v>37</v>
      </c>
      <c r="W539" s="1" t="s">
        <v>38</v>
      </c>
      <c r="X539" s="1" t="s">
        <v>39</v>
      </c>
      <c r="Y539" t="str">
        <f t="shared" si="34"/>
        <v>OnTime</v>
      </c>
      <c r="Z539" t="str">
        <f t="shared" si="35"/>
        <v>Utilized</v>
      </c>
    </row>
    <row r="540" spans="1:26" x14ac:dyDescent="0.2">
      <c r="A540" s="15">
        <v>243.5</v>
      </c>
      <c r="B540" s="7">
        <f t="shared" si="32"/>
        <v>243.5</v>
      </c>
      <c r="C540" s="1" t="s">
        <v>20</v>
      </c>
      <c r="D540" s="1" t="s">
        <v>21</v>
      </c>
      <c r="E540" s="5">
        <v>4.87</v>
      </c>
      <c r="F540" s="5">
        <f t="shared" si="33"/>
        <v>4.87</v>
      </c>
      <c r="G540" s="1" t="s">
        <v>23</v>
      </c>
      <c r="H540" s="8">
        <v>44173</v>
      </c>
      <c r="I540" s="1" t="s">
        <v>25</v>
      </c>
      <c r="J540" s="1" t="s">
        <v>26</v>
      </c>
      <c r="K540" s="8">
        <v>44163.980682870373</v>
      </c>
      <c r="L540" s="1" t="s">
        <v>28</v>
      </c>
      <c r="M540" s="8">
        <v>44163</v>
      </c>
      <c r="N540" s="8">
        <v>44177</v>
      </c>
      <c r="O540" s="1" t="s">
        <v>1152</v>
      </c>
      <c r="P540" s="1" t="s">
        <v>46</v>
      </c>
      <c r="Q540" s="1" t="s">
        <v>33</v>
      </c>
      <c r="R540" s="1" t="s">
        <v>34</v>
      </c>
      <c r="S540" s="1" t="s">
        <v>35</v>
      </c>
      <c r="T540" s="1" t="s">
        <v>36</v>
      </c>
      <c r="U540" s="8">
        <v>44163</v>
      </c>
      <c r="V540" s="1" t="s">
        <v>37</v>
      </c>
      <c r="W540" s="1" t="s">
        <v>38</v>
      </c>
      <c r="X540" s="1" t="s">
        <v>39</v>
      </c>
      <c r="Y540" t="str">
        <f t="shared" si="34"/>
        <v>OnTime</v>
      </c>
      <c r="Z540" t="str">
        <f t="shared" si="35"/>
        <v>Utilized</v>
      </c>
    </row>
    <row r="541" spans="1:26" x14ac:dyDescent="0.2">
      <c r="A541" s="15">
        <v>107.25</v>
      </c>
      <c r="B541" s="7">
        <f t="shared" si="32"/>
        <v>107.25</v>
      </c>
      <c r="C541" s="1" t="s">
        <v>20</v>
      </c>
      <c r="D541" s="1" t="s">
        <v>21</v>
      </c>
      <c r="E541" s="5">
        <v>3.96</v>
      </c>
      <c r="F541" s="5">
        <f t="shared" si="33"/>
        <v>3.96</v>
      </c>
      <c r="G541" s="1" t="s">
        <v>23</v>
      </c>
      <c r="H541" s="8">
        <v>44173</v>
      </c>
      <c r="I541" s="1" t="s">
        <v>25</v>
      </c>
      <c r="J541" s="1" t="s">
        <v>26</v>
      </c>
      <c r="K541" s="8">
        <v>44163.98064814815</v>
      </c>
      <c r="L541" s="1" t="s">
        <v>28</v>
      </c>
      <c r="M541" s="8">
        <v>44163</v>
      </c>
      <c r="N541" s="8">
        <v>44177</v>
      </c>
      <c r="O541" s="1" t="s">
        <v>1154</v>
      </c>
      <c r="P541" s="1" t="s">
        <v>46</v>
      </c>
      <c r="Q541" s="1" t="s">
        <v>33</v>
      </c>
      <c r="R541" s="1" t="s">
        <v>34</v>
      </c>
      <c r="S541" s="1" t="s">
        <v>35</v>
      </c>
      <c r="T541" s="1" t="s">
        <v>36</v>
      </c>
      <c r="U541" s="8">
        <v>44163</v>
      </c>
      <c r="V541" s="1" t="s">
        <v>37</v>
      </c>
      <c r="W541" s="1" t="s">
        <v>38</v>
      </c>
      <c r="X541" s="1" t="s">
        <v>39</v>
      </c>
      <c r="Y541" t="str">
        <f t="shared" si="34"/>
        <v>OnTime</v>
      </c>
      <c r="Z541" t="str">
        <f t="shared" si="35"/>
        <v>Utilized</v>
      </c>
    </row>
    <row r="542" spans="1:26" x14ac:dyDescent="0.2">
      <c r="A542" s="15">
        <v>121.75</v>
      </c>
      <c r="B542" s="7">
        <f t="shared" si="32"/>
        <v>121.75</v>
      </c>
      <c r="C542" s="1" t="s">
        <v>20</v>
      </c>
      <c r="D542" s="1" t="s">
        <v>21</v>
      </c>
      <c r="E542" s="5">
        <v>3.96</v>
      </c>
      <c r="F542" s="5">
        <f t="shared" si="33"/>
        <v>3.96</v>
      </c>
      <c r="G542" s="1" t="s">
        <v>23</v>
      </c>
      <c r="H542" s="8">
        <v>44173</v>
      </c>
      <c r="I542" s="1" t="s">
        <v>25</v>
      </c>
      <c r="J542" s="1" t="s">
        <v>26</v>
      </c>
      <c r="K542" s="8">
        <v>44163.980624999997</v>
      </c>
      <c r="L542" s="1" t="s">
        <v>28</v>
      </c>
      <c r="M542" s="8">
        <v>44163</v>
      </c>
      <c r="N542" s="8">
        <v>44177</v>
      </c>
      <c r="O542" s="1" t="s">
        <v>1156</v>
      </c>
      <c r="P542" s="1" t="s">
        <v>46</v>
      </c>
      <c r="Q542" s="1" t="s">
        <v>33</v>
      </c>
      <c r="R542" s="1" t="s">
        <v>34</v>
      </c>
      <c r="S542" s="1" t="s">
        <v>35</v>
      </c>
      <c r="T542" s="1" t="s">
        <v>36</v>
      </c>
      <c r="U542" s="8">
        <v>44163</v>
      </c>
      <c r="V542" s="1" t="s">
        <v>37</v>
      </c>
      <c r="W542" s="1" t="s">
        <v>38</v>
      </c>
      <c r="X542" s="1" t="s">
        <v>39</v>
      </c>
      <c r="Y542" t="str">
        <f t="shared" si="34"/>
        <v>OnTime</v>
      </c>
      <c r="Z542" t="str">
        <f t="shared" si="35"/>
        <v>Utilized</v>
      </c>
    </row>
    <row r="543" spans="1:26" x14ac:dyDescent="0.2">
      <c r="A543" s="15">
        <v>214.5</v>
      </c>
      <c r="B543" s="7">
        <f t="shared" si="32"/>
        <v>214.5</v>
      </c>
      <c r="C543" s="1" t="s">
        <v>20</v>
      </c>
      <c r="D543" s="1" t="s">
        <v>21</v>
      </c>
      <c r="E543" s="5">
        <v>3.96</v>
      </c>
      <c r="F543" s="5">
        <f t="shared" si="33"/>
        <v>3.96</v>
      </c>
      <c r="G543" s="1" t="s">
        <v>23</v>
      </c>
      <c r="H543" s="8">
        <v>44173</v>
      </c>
      <c r="I543" s="1" t="s">
        <v>25</v>
      </c>
      <c r="J543" s="1" t="s">
        <v>26</v>
      </c>
      <c r="K543" s="8">
        <v>44163.98060185185</v>
      </c>
      <c r="L543" s="1" t="s">
        <v>28</v>
      </c>
      <c r="M543" s="8">
        <v>44163</v>
      </c>
      <c r="N543" s="8">
        <v>44177</v>
      </c>
      <c r="O543" s="1" t="s">
        <v>1158</v>
      </c>
      <c r="P543" s="1" t="s">
        <v>46</v>
      </c>
      <c r="Q543" s="1" t="s">
        <v>33</v>
      </c>
      <c r="R543" s="1" t="s">
        <v>34</v>
      </c>
      <c r="S543" s="1" t="s">
        <v>35</v>
      </c>
      <c r="T543" s="1" t="s">
        <v>36</v>
      </c>
      <c r="U543" s="8">
        <v>44163</v>
      </c>
      <c r="V543" s="1" t="s">
        <v>37</v>
      </c>
      <c r="W543" s="1" t="s">
        <v>38</v>
      </c>
      <c r="X543" s="1" t="s">
        <v>39</v>
      </c>
      <c r="Y543" t="str">
        <f t="shared" si="34"/>
        <v>OnTime</v>
      </c>
      <c r="Z543" t="str">
        <f t="shared" si="35"/>
        <v>Utilized</v>
      </c>
    </row>
    <row r="544" spans="1:26" x14ac:dyDescent="0.2">
      <c r="A544" s="15">
        <v>121.75</v>
      </c>
      <c r="B544" s="7">
        <f t="shared" si="32"/>
        <v>121.75</v>
      </c>
      <c r="C544" s="1" t="s">
        <v>20</v>
      </c>
      <c r="D544" s="1" t="s">
        <v>21</v>
      </c>
      <c r="E544" s="5">
        <v>3.96</v>
      </c>
      <c r="F544" s="5">
        <f t="shared" si="33"/>
        <v>3.96</v>
      </c>
      <c r="G544" s="1" t="s">
        <v>23</v>
      </c>
      <c r="H544" s="8">
        <v>44173</v>
      </c>
      <c r="I544" s="1" t="s">
        <v>25</v>
      </c>
      <c r="J544" s="1" t="s">
        <v>26</v>
      </c>
      <c r="K544" s="8">
        <v>44163.980509259258</v>
      </c>
      <c r="L544" s="1" t="s">
        <v>28</v>
      </c>
      <c r="M544" s="8">
        <v>44163</v>
      </c>
      <c r="N544" s="8">
        <v>44177</v>
      </c>
      <c r="O544" s="1" t="s">
        <v>1160</v>
      </c>
      <c r="P544" s="1" t="s">
        <v>46</v>
      </c>
      <c r="Q544" s="1" t="s">
        <v>33</v>
      </c>
      <c r="R544" s="1" t="s">
        <v>34</v>
      </c>
      <c r="S544" s="1" t="s">
        <v>35</v>
      </c>
      <c r="T544" s="1" t="s">
        <v>81</v>
      </c>
      <c r="U544" s="8">
        <v>44163</v>
      </c>
      <c r="V544" s="1" t="s">
        <v>37</v>
      </c>
      <c r="W544" s="1" t="s">
        <v>38</v>
      </c>
      <c r="X544" s="1" t="s">
        <v>39</v>
      </c>
      <c r="Y544" t="str">
        <f t="shared" si="34"/>
        <v>OnTime</v>
      </c>
      <c r="Z544" t="str">
        <f t="shared" si="35"/>
        <v>Utilized</v>
      </c>
    </row>
    <row r="545" spans="1:26" x14ac:dyDescent="0.2">
      <c r="A545" s="15">
        <v>107.25</v>
      </c>
      <c r="B545" s="7">
        <f t="shared" si="32"/>
        <v>107.25</v>
      </c>
      <c r="C545" s="1" t="s">
        <v>20</v>
      </c>
      <c r="D545" s="1" t="s">
        <v>21</v>
      </c>
      <c r="E545" s="5">
        <v>3.96</v>
      </c>
      <c r="F545" s="5">
        <f t="shared" si="33"/>
        <v>3.96</v>
      </c>
      <c r="G545" s="1" t="s">
        <v>23</v>
      </c>
      <c r="H545" s="8">
        <v>44173</v>
      </c>
      <c r="I545" s="1" t="s">
        <v>25</v>
      </c>
      <c r="J545" s="1" t="s">
        <v>26</v>
      </c>
      <c r="K545" s="8">
        <v>44163.980486111112</v>
      </c>
      <c r="L545" s="1" t="s">
        <v>28</v>
      </c>
      <c r="M545" s="8">
        <v>44163</v>
      </c>
      <c r="N545" s="8">
        <v>44177</v>
      </c>
      <c r="O545" s="1" t="s">
        <v>1162</v>
      </c>
      <c r="P545" s="1" t="s">
        <v>46</v>
      </c>
      <c r="Q545" s="1" t="s">
        <v>33</v>
      </c>
      <c r="R545" s="1" t="s">
        <v>34</v>
      </c>
      <c r="S545" s="1" t="s">
        <v>35</v>
      </c>
      <c r="T545" s="1" t="s">
        <v>36</v>
      </c>
      <c r="U545" s="8">
        <v>44163</v>
      </c>
      <c r="V545" s="1" t="s">
        <v>37</v>
      </c>
      <c r="W545" s="1" t="s">
        <v>38</v>
      </c>
      <c r="X545" s="1" t="s">
        <v>39</v>
      </c>
      <c r="Y545" t="str">
        <f t="shared" si="34"/>
        <v>OnTime</v>
      </c>
      <c r="Z545" t="str">
        <f t="shared" si="35"/>
        <v>Utilized</v>
      </c>
    </row>
    <row r="546" spans="1:26" x14ac:dyDescent="0.2">
      <c r="A546" s="15">
        <v>243.5</v>
      </c>
      <c r="B546" s="7">
        <f t="shared" si="32"/>
        <v>243.5</v>
      </c>
      <c r="C546" s="1" t="s">
        <v>20</v>
      </c>
      <c r="D546" s="1" t="s">
        <v>21</v>
      </c>
      <c r="E546" s="5">
        <v>4.87</v>
      </c>
      <c r="F546" s="5">
        <f t="shared" si="33"/>
        <v>4.87</v>
      </c>
      <c r="G546" s="1" t="s">
        <v>23</v>
      </c>
      <c r="H546" s="8">
        <v>44173</v>
      </c>
      <c r="I546" s="1" t="s">
        <v>25</v>
      </c>
      <c r="J546" s="1" t="s">
        <v>26</v>
      </c>
      <c r="K546" s="8">
        <v>44163.980451388888</v>
      </c>
      <c r="L546" s="1" t="s">
        <v>28</v>
      </c>
      <c r="M546" s="8">
        <v>44163</v>
      </c>
      <c r="N546" s="8">
        <v>44177</v>
      </c>
      <c r="O546" s="1" t="s">
        <v>1164</v>
      </c>
      <c r="P546" s="1" t="s">
        <v>46</v>
      </c>
      <c r="Q546" s="1" t="s">
        <v>33</v>
      </c>
      <c r="R546" s="1" t="s">
        <v>34</v>
      </c>
      <c r="S546" s="1" t="s">
        <v>35</v>
      </c>
      <c r="T546" s="1" t="s">
        <v>36</v>
      </c>
      <c r="U546" s="8">
        <v>44163</v>
      </c>
      <c r="V546" s="1" t="s">
        <v>37</v>
      </c>
      <c r="W546" s="1" t="s">
        <v>38</v>
      </c>
      <c r="X546" s="1" t="s">
        <v>39</v>
      </c>
      <c r="Y546" t="str">
        <f t="shared" si="34"/>
        <v>OnTime</v>
      </c>
      <c r="Z546" t="str">
        <f t="shared" si="35"/>
        <v>Utilized</v>
      </c>
    </row>
    <row r="547" spans="1:26" x14ac:dyDescent="0.2">
      <c r="A547" s="15">
        <v>53.63</v>
      </c>
      <c r="B547" s="7">
        <f t="shared" si="32"/>
        <v>53.63</v>
      </c>
      <c r="C547" s="1" t="s">
        <v>20</v>
      </c>
      <c r="D547" s="1" t="s">
        <v>21</v>
      </c>
      <c r="E547" s="5">
        <v>3.96</v>
      </c>
      <c r="F547" s="5">
        <f t="shared" si="33"/>
        <v>3.96</v>
      </c>
      <c r="G547" s="1" t="s">
        <v>23</v>
      </c>
      <c r="H547" s="8">
        <v>44173</v>
      </c>
      <c r="I547" s="1" t="s">
        <v>25</v>
      </c>
      <c r="J547" s="1" t="s">
        <v>26</v>
      </c>
      <c r="K547" s="8">
        <v>44163.980428240742</v>
      </c>
      <c r="L547" s="1" t="s">
        <v>28</v>
      </c>
      <c r="M547" s="8">
        <v>44163</v>
      </c>
      <c r="N547" s="8">
        <v>44177</v>
      </c>
      <c r="O547" s="1" t="s">
        <v>1166</v>
      </c>
      <c r="P547" s="1" t="s">
        <v>46</v>
      </c>
      <c r="Q547" s="1" t="s">
        <v>33</v>
      </c>
      <c r="R547" s="1" t="s">
        <v>34</v>
      </c>
      <c r="S547" s="1" t="s">
        <v>35</v>
      </c>
      <c r="T547" s="1" t="s">
        <v>36</v>
      </c>
      <c r="U547" s="8">
        <v>44163</v>
      </c>
      <c r="V547" s="1" t="s">
        <v>37</v>
      </c>
      <c r="W547" s="1" t="s">
        <v>38</v>
      </c>
      <c r="X547" s="1" t="s">
        <v>39</v>
      </c>
      <c r="Y547" t="str">
        <f t="shared" si="34"/>
        <v>OnTime</v>
      </c>
      <c r="Z547" t="str">
        <f t="shared" si="35"/>
        <v>Utilized</v>
      </c>
    </row>
    <row r="548" spans="1:26" x14ac:dyDescent="0.2">
      <c r="A548" s="15">
        <v>198.18</v>
      </c>
      <c r="B548" s="7">
        <f t="shared" si="32"/>
        <v>198.18</v>
      </c>
      <c r="C548" s="1" t="s">
        <v>20</v>
      </c>
      <c r="D548" s="1" t="s">
        <v>21</v>
      </c>
      <c r="E548" s="5">
        <v>3.96</v>
      </c>
      <c r="F548" s="5">
        <f t="shared" si="33"/>
        <v>3.96</v>
      </c>
      <c r="G548" s="1" t="s">
        <v>23</v>
      </c>
      <c r="H548" s="8">
        <v>44173</v>
      </c>
      <c r="I548" s="1" t="s">
        <v>25</v>
      </c>
      <c r="J548" s="1" t="s">
        <v>26</v>
      </c>
      <c r="K548" s="8">
        <v>44163.972002314818</v>
      </c>
      <c r="L548" s="1" t="s">
        <v>28</v>
      </c>
      <c r="M548" s="8">
        <v>44163</v>
      </c>
      <c r="N548" s="8">
        <v>44177</v>
      </c>
      <c r="O548" s="1" t="s">
        <v>1168</v>
      </c>
      <c r="P548" s="1" t="s">
        <v>32</v>
      </c>
      <c r="Q548" s="1" t="s">
        <v>33</v>
      </c>
      <c r="R548" s="1" t="s">
        <v>34</v>
      </c>
      <c r="S548" s="1" t="s">
        <v>35</v>
      </c>
      <c r="T548" s="1" t="s">
        <v>36</v>
      </c>
      <c r="U548" s="8">
        <v>44163</v>
      </c>
      <c r="V548" s="1" t="s">
        <v>37</v>
      </c>
      <c r="W548" s="1" t="s">
        <v>38</v>
      </c>
      <c r="X548" s="1" t="s">
        <v>39</v>
      </c>
      <c r="Y548" t="str">
        <f t="shared" si="34"/>
        <v>OnTime</v>
      </c>
      <c r="Z548" t="str">
        <f t="shared" si="35"/>
        <v>Utilized</v>
      </c>
    </row>
    <row r="549" spans="1:26" x14ac:dyDescent="0.2">
      <c r="A549" s="15">
        <v>198.18</v>
      </c>
      <c r="B549" s="7">
        <f t="shared" si="32"/>
        <v>198.18</v>
      </c>
      <c r="C549" s="1" t="s">
        <v>20</v>
      </c>
      <c r="D549" s="1" t="s">
        <v>21</v>
      </c>
      <c r="E549" s="5">
        <v>3.96</v>
      </c>
      <c r="F549" s="5">
        <f t="shared" si="33"/>
        <v>3.96</v>
      </c>
      <c r="G549" s="1" t="s">
        <v>23</v>
      </c>
      <c r="H549" s="8">
        <v>44173</v>
      </c>
      <c r="I549" s="1" t="s">
        <v>25</v>
      </c>
      <c r="J549" s="1" t="s">
        <v>26</v>
      </c>
      <c r="K549" s="8">
        <v>44163.971921296295</v>
      </c>
      <c r="L549" s="1" t="s">
        <v>136</v>
      </c>
      <c r="M549" s="8">
        <v>44163</v>
      </c>
      <c r="N549" s="8">
        <v>44177</v>
      </c>
      <c r="O549" s="1" t="s">
        <v>1170</v>
      </c>
      <c r="P549" s="1" t="s">
        <v>32</v>
      </c>
      <c r="Q549" s="1" t="s">
        <v>33</v>
      </c>
      <c r="R549" s="1" t="s">
        <v>34</v>
      </c>
      <c r="S549" s="1" t="s">
        <v>35</v>
      </c>
      <c r="T549" s="1" t="s">
        <v>36</v>
      </c>
      <c r="U549" s="8">
        <v>44163</v>
      </c>
      <c r="V549" s="1" t="s">
        <v>37</v>
      </c>
      <c r="W549" s="1" t="s">
        <v>38</v>
      </c>
      <c r="X549" s="1" t="s">
        <v>39</v>
      </c>
      <c r="Y549" t="str">
        <f t="shared" si="34"/>
        <v>OnTime</v>
      </c>
      <c r="Z549" t="str">
        <f t="shared" si="35"/>
        <v>Utilized</v>
      </c>
    </row>
    <row r="550" spans="1:26" x14ac:dyDescent="0.2">
      <c r="A550" s="15">
        <v>121.75</v>
      </c>
      <c r="B550" s="7">
        <f t="shared" si="32"/>
        <v>121.75</v>
      </c>
      <c r="C550" s="1" t="s">
        <v>20</v>
      </c>
      <c r="D550" s="1" t="s">
        <v>21</v>
      </c>
      <c r="E550" s="5">
        <v>0</v>
      </c>
      <c r="F550" s="5">
        <f t="shared" si="33"/>
        <v>0</v>
      </c>
      <c r="G550" s="1" t="s">
        <v>23</v>
      </c>
      <c r="H550" s="8">
        <v>44173</v>
      </c>
      <c r="I550" s="1" t="s">
        <v>25</v>
      </c>
      <c r="K550" s="8">
        <v>44163.744780092595</v>
      </c>
      <c r="L550" s="1" t="s">
        <v>28</v>
      </c>
      <c r="M550" s="8">
        <v>44163</v>
      </c>
      <c r="N550" s="8">
        <v>44177</v>
      </c>
      <c r="O550" s="1" t="s">
        <v>1172</v>
      </c>
      <c r="P550" s="1" t="s">
        <v>1091</v>
      </c>
      <c r="Q550" s="1" t="s">
        <v>33</v>
      </c>
      <c r="R550" s="1" t="s">
        <v>34</v>
      </c>
      <c r="S550" s="1" t="s">
        <v>35</v>
      </c>
      <c r="T550" s="1" t="s">
        <v>36</v>
      </c>
      <c r="U550" s="8">
        <v>44163</v>
      </c>
      <c r="V550" s="1" t="s">
        <v>37</v>
      </c>
      <c r="W550" s="1" t="s">
        <v>38</v>
      </c>
      <c r="X550" s="1" t="s">
        <v>39</v>
      </c>
      <c r="Y550" t="str">
        <f t="shared" si="34"/>
        <v>OnTime</v>
      </c>
      <c r="Z550" t="str">
        <f t="shared" si="35"/>
        <v>Utilized</v>
      </c>
    </row>
    <row r="551" spans="1:26" x14ac:dyDescent="0.2">
      <c r="A551" s="15">
        <v>90</v>
      </c>
      <c r="B551" s="7">
        <f t="shared" si="32"/>
        <v>90</v>
      </c>
      <c r="C551" s="1" t="s">
        <v>20</v>
      </c>
      <c r="D551" s="1" t="s">
        <v>21</v>
      </c>
      <c r="E551" s="5">
        <v>1.8</v>
      </c>
      <c r="F551" s="5">
        <f t="shared" si="33"/>
        <v>1.8</v>
      </c>
      <c r="G551" s="1" t="s">
        <v>23</v>
      </c>
      <c r="H551" s="8">
        <v>44173</v>
      </c>
      <c r="I551" s="1" t="s">
        <v>25</v>
      </c>
      <c r="J551" s="1" t="s">
        <v>26</v>
      </c>
      <c r="K551" s="8">
        <v>44163.73364583333</v>
      </c>
      <c r="L551" s="1" t="s">
        <v>28</v>
      </c>
      <c r="M551" s="8">
        <v>44163</v>
      </c>
      <c r="N551" s="8">
        <v>44177</v>
      </c>
      <c r="O551" s="1" t="s">
        <v>1174</v>
      </c>
      <c r="P551" s="1" t="s">
        <v>46</v>
      </c>
      <c r="Q551" s="1" t="s">
        <v>33</v>
      </c>
      <c r="R551" s="1" t="s">
        <v>34</v>
      </c>
      <c r="S551" s="1" t="s">
        <v>35</v>
      </c>
      <c r="T551" s="1" t="s">
        <v>36</v>
      </c>
      <c r="U551" s="8">
        <v>44163</v>
      </c>
      <c r="V551" s="1" t="s">
        <v>37</v>
      </c>
      <c r="W551" s="1" t="s">
        <v>38</v>
      </c>
      <c r="X551" s="1" t="s">
        <v>39</v>
      </c>
      <c r="Y551" t="str">
        <f t="shared" si="34"/>
        <v>OnTime</v>
      </c>
      <c r="Z551" t="str">
        <f t="shared" si="35"/>
        <v>Utilized</v>
      </c>
    </row>
    <row r="552" spans="1:26" x14ac:dyDescent="0.2">
      <c r="A552" s="15">
        <v>90</v>
      </c>
      <c r="B552" s="7">
        <f t="shared" si="32"/>
        <v>90</v>
      </c>
      <c r="C552" s="1" t="s">
        <v>20</v>
      </c>
      <c r="D552" s="1" t="s">
        <v>21</v>
      </c>
      <c r="E552" s="5">
        <v>1.8</v>
      </c>
      <c r="F552" s="5">
        <f t="shared" si="33"/>
        <v>1.8</v>
      </c>
      <c r="G552" s="1" t="s">
        <v>23</v>
      </c>
      <c r="H552" s="8">
        <v>44173</v>
      </c>
      <c r="I552" s="1" t="s">
        <v>25</v>
      </c>
      <c r="J552" s="1" t="s">
        <v>26</v>
      </c>
      <c r="K552" s="8">
        <v>44163.733460648145</v>
      </c>
      <c r="L552" s="1" t="s">
        <v>28</v>
      </c>
      <c r="M552" s="8">
        <v>44163</v>
      </c>
      <c r="N552" s="8">
        <v>44177</v>
      </c>
      <c r="O552" s="1" t="s">
        <v>1176</v>
      </c>
      <c r="P552" s="1" t="s">
        <v>46</v>
      </c>
      <c r="Q552" s="1" t="s">
        <v>33</v>
      </c>
      <c r="R552" s="1" t="s">
        <v>34</v>
      </c>
      <c r="S552" s="1" t="s">
        <v>35</v>
      </c>
      <c r="T552" s="1" t="s">
        <v>36</v>
      </c>
      <c r="U552" s="8">
        <v>44163</v>
      </c>
      <c r="V552" s="1" t="s">
        <v>37</v>
      </c>
      <c r="W552" s="1" t="s">
        <v>38</v>
      </c>
      <c r="X552" s="1" t="s">
        <v>39</v>
      </c>
      <c r="Y552" t="str">
        <f t="shared" si="34"/>
        <v>OnTime</v>
      </c>
      <c r="Z552" t="str">
        <f t="shared" si="35"/>
        <v>Utilized</v>
      </c>
    </row>
    <row r="553" spans="1:26" x14ac:dyDescent="0.2">
      <c r="A553" s="15">
        <v>243.5</v>
      </c>
      <c r="B553" s="7">
        <f t="shared" si="32"/>
        <v>243.5</v>
      </c>
      <c r="C553" s="1" t="s">
        <v>20</v>
      </c>
      <c r="D553" s="1" t="s">
        <v>21</v>
      </c>
      <c r="E553" s="5">
        <v>4.87</v>
      </c>
      <c r="F553" s="5">
        <f t="shared" si="33"/>
        <v>4.87</v>
      </c>
      <c r="G553" s="1" t="s">
        <v>23</v>
      </c>
      <c r="H553" s="8">
        <v>44173</v>
      </c>
      <c r="I553" s="1" t="s">
        <v>25</v>
      </c>
      <c r="J553" s="1" t="s">
        <v>26</v>
      </c>
      <c r="K553" s="8">
        <v>44163.731550925928</v>
      </c>
      <c r="L553" s="1" t="s">
        <v>28</v>
      </c>
      <c r="M553" s="8">
        <v>44163</v>
      </c>
      <c r="N553" s="8">
        <v>44177</v>
      </c>
      <c r="O553" s="1" t="s">
        <v>1178</v>
      </c>
      <c r="P553" s="1" t="s">
        <v>46</v>
      </c>
      <c r="Q553" s="1" t="s">
        <v>33</v>
      </c>
      <c r="R553" s="1" t="s">
        <v>34</v>
      </c>
      <c r="S553" s="1" t="s">
        <v>35</v>
      </c>
      <c r="T553" s="1" t="s">
        <v>36</v>
      </c>
      <c r="U553" s="8">
        <v>44163</v>
      </c>
      <c r="V553" s="1" t="s">
        <v>37</v>
      </c>
      <c r="W553" s="1" t="s">
        <v>38</v>
      </c>
      <c r="X553" s="1" t="s">
        <v>39</v>
      </c>
      <c r="Y553" t="str">
        <f t="shared" si="34"/>
        <v>OnTime</v>
      </c>
      <c r="Z553" t="str">
        <f t="shared" si="35"/>
        <v>Utilized</v>
      </c>
    </row>
    <row r="554" spans="1:26" x14ac:dyDescent="0.2">
      <c r="A554" s="15">
        <v>121.75</v>
      </c>
      <c r="B554" s="7">
        <f t="shared" si="32"/>
        <v>121.75</v>
      </c>
      <c r="C554" s="1" t="s">
        <v>20</v>
      </c>
      <c r="D554" s="1" t="s">
        <v>21</v>
      </c>
      <c r="E554" s="5">
        <v>3.96</v>
      </c>
      <c r="F554" s="5">
        <f t="shared" si="33"/>
        <v>3.96</v>
      </c>
      <c r="G554" s="1" t="s">
        <v>23</v>
      </c>
      <c r="H554" s="8">
        <v>44173</v>
      </c>
      <c r="I554" s="1" t="s">
        <v>25</v>
      </c>
      <c r="J554" s="1" t="s">
        <v>26</v>
      </c>
      <c r="K554" s="8">
        <v>44163.731481481482</v>
      </c>
      <c r="L554" s="1" t="s">
        <v>28</v>
      </c>
      <c r="M554" s="8">
        <v>44163</v>
      </c>
      <c r="N554" s="8">
        <v>44177</v>
      </c>
      <c r="O554" s="1" t="s">
        <v>1180</v>
      </c>
      <c r="P554" s="1" t="s">
        <v>46</v>
      </c>
      <c r="Q554" s="1" t="s">
        <v>33</v>
      </c>
      <c r="R554" s="1" t="s">
        <v>34</v>
      </c>
      <c r="S554" s="1" t="s">
        <v>35</v>
      </c>
      <c r="T554" s="1" t="s">
        <v>36</v>
      </c>
      <c r="U554" s="8">
        <v>44163</v>
      </c>
      <c r="V554" s="1" t="s">
        <v>37</v>
      </c>
      <c r="W554" s="1" t="s">
        <v>38</v>
      </c>
      <c r="X554" s="1" t="s">
        <v>39</v>
      </c>
      <c r="Y554" t="str">
        <f t="shared" si="34"/>
        <v>OnTime</v>
      </c>
      <c r="Z554" t="str">
        <f t="shared" si="35"/>
        <v>Utilized</v>
      </c>
    </row>
    <row r="555" spans="1:26" x14ac:dyDescent="0.2">
      <c r="A555" s="15">
        <v>107.25</v>
      </c>
      <c r="B555" s="7">
        <f t="shared" si="32"/>
        <v>107.25</v>
      </c>
      <c r="C555" s="1" t="s">
        <v>20</v>
      </c>
      <c r="D555" s="1" t="s">
        <v>21</v>
      </c>
      <c r="E555" s="5">
        <v>3.96</v>
      </c>
      <c r="F555" s="5">
        <f t="shared" si="33"/>
        <v>3.96</v>
      </c>
      <c r="G555" s="1" t="s">
        <v>23</v>
      </c>
      <c r="H555" s="8">
        <v>44173</v>
      </c>
      <c r="I555" s="1" t="s">
        <v>25</v>
      </c>
      <c r="J555" s="1" t="s">
        <v>26</v>
      </c>
      <c r="K555" s="8">
        <v>44163.731458333335</v>
      </c>
      <c r="L555" s="1" t="s">
        <v>28</v>
      </c>
      <c r="M555" s="8">
        <v>44163</v>
      </c>
      <c r="N555" s="8">
        <v>44177</v>
      </c>
      <c r="O555" s="1" t="s">
        <v>1182</v>
      </c>
      <c r="P555" s="1" t="s">
        <v>46</v>
      </c>
      <c r="Q555" s="1" t="s">
        <v>33</v>
      </c>
      <c r="R555" s="1" t="s">
        <v>34</v>
      </c>
      <c r="S555" s="1" t="s">
        <v>35</v>
      </c>
      <c r="T555" s="1" t="s">
        <v>36</v>
      </c>
      <c r="U555" s="8">
        <v>44163</v>
      </c>
      <c r="V555" s="1" t="s">
        <v>37</v>
      </c>
      <c r="W555" s="1" t="s">
        <v>38</v>
      </c>
      <c r="X555" s="1" t="s">
        <v>39</v>
      </c>
      <c r="Y555" t="str">
        <f t="shared" si="34"/>
        <v>OnTime</v>
      </c>
      <c r="Z555" t="str">
        <f t="shared" si="35"/>
        <v>Utilized</v>
      </c>
    </row>
    <row r="556" spans="1:26" x14ac:dyDescent="0.2">
      <c r="A556" s="15">
        <v>121.75</v>
      </c>
      <c r="B556" s="7">
        <f t="shared" si="32"/>
        <v>121.75</v>
      </c>
      <c r="C556" s="1" t="s">
        <v>20</v>
      </c>
      <c r="D556" s="1" t="s">
        <v>21</v>
      </c>
      <c r="E556" s="5">
        <v>2.44</v>
      </c>
      <c r="F556" s="5">
        <f t="shared" si="33"/>
        <v>2.44</v>
      </c>
      <c r="G556" s="1" t="s">
        <v>23</v>
      </c>
      <c r="H556" s="8">
        <v>44173</v>
      </c>
      <c r="I556" s="1" t="s">
        <v>25</v>
      </c>
      <c r="J556" s="1" t="s">
        <v>26</v>
      </c>
      <c r="K556" s="8">
        <v>44163.731423611112</v>
      </c>
      <c r="L556" s="1" t="s">
        <v>28</v>
      </c>
      <c r="M556" s="8">
        <v>44163</v>
      </c>
      <c r="N556" s="8">
        <v>44177</v>
      </c>
      <c r="O556" s="1" t="s">
        <v>1184</v>
      </c>
      <c r="P556" s="1" t="s">
        <v>46</v>
      </c>
      <c r="Q556" s="1" t="s">
        <v>33</v>
      </c>
      <c r="R556" s="1" t="s">
        <v>34</v>
      </c>
      <c r="S556" s="1" t="s">
        <v>35</v>
      </c>
      <c r="T556" s="1" t="s">
        <v>36</v>
      </c>
      <c r="U556" s="8">
        <v>44163</v>
      </c>
      <c r="V556" s="1" t="s">
        <v>37</v>
      </c>
      <c r="W556" s="1" t="s">
        <v>38</v>
      </c>
      <c r="X556" s="1" t="s">
        <v>39</v>
      </c>
      <c r="Y556" t="str">
        <f t="shared" si="34"/>
        <v>OnTime</v>
      </c>
      <c r="Z556" t="str">
        <f t="shared" si="35"/>
        <v>Utilized</v>
      </c>
    </row>
    <row r="557" spans="1:26" x14ac:dyDescent="0.2">
      <c r="A557" s="15">
        <v>53.63</v>
      </c>
      <c r="B557" s="7">
        <f t="shared" si="32"/>
        <v>53.63</v>
      </c>
      <c r="C557" s="1" t="s">
        <v>20</v>
      </c>
      <c r="D557" s="1" t="s">
        <v>21</v>
      </c>
      <c r="E557" s="5">
        <v>3.96</v>
      </c>
      <c r="F557" s="5">
        <f t="shared" si="33"/>
        <v>3.96</v>
      </c>
      <c r="G557" s="1" t="s">
        <v>23</v>
      </c>
      <c r="H557" s="8">
        <v>44173</v>
      </c>
      <c r="I557" s="1" t="s">
        <v>25</v>
      </c>
      <c r="J557" s="1" t="s">
        <v>26</v>
      </c>
      <c r="K557" s="8">
        <v>44163.731400462966</v>
      </c>
      <c r="L557" s="1" t="s">
        <v>28</v>
      </c>
      <c r="M557" s="8">
        <v>44163</v>
      </c>
      <c r="N557" s="8">
        <v>44177</v>
      </c>
      <c r="O557" s="1" t="s">
        <v>1186</v>
      </c>
      <c r="P557" s="1" t="s">
        <v>46</v>
      </c>
      <c r="Q557" s="1" t="s">
        <v>33</v>
      </c>
      <c r="R557" s="1" t="s">
        <v>34</v>
      </c>
      <c r="S557" s="1" t="s">
        <v>35</v>
      </c>
      <c r="T557" s="1" t="s">
        <v>36</v>
      </c>
      <c r="U557" s="8">
        <v>44163</v>
      </c>
      <c r="V557" s="1" t="s">
        <v>37</v>
      </c>
      <c r="W557" s="1" t="s">
        <v>38</v>
      </c>
      <c r="X557" s="1" t="s">
        <v>39</v>
      </c>
      <c r="Y557" t="str">
        <f t="shared" si="34"/>
        <v>OnTime</v>
      </c>
      <c r="Z557" t="str">
        <f t="shared" si="35"/>
        <v>Utilized</v>
      </c>
    </row>
    <row r="558" spans="1:26" x14ac:dyDescent="0.2">
      <c r="A558" s="15">
        <v>243.5</v>
      </c>
      <c r="B558" s="7">
        <f t="shared" si="32"/>
        <v>243.5</v>
      </c>
      <c r="C558" s="1" t="s">
        <v>20</v>
      </c>
      <c r="D558" s="1" t="s">
        <v>21</v>
      </c>
      <c r="E558" s="5">
        <v>4.87</v>
      </c>
      <c r="F558" s="5">
        <f t="shared" si="33"/>
        <v>4.87</v>
      </c>
      <c r="G558" s="1" t="s">
        <v>23</v>
      </c>
      <c r="H558" s="8">
        <v>44173</v>
      </c>
      <c r="I558" s="1" t="s">
        <v>25</v>
      </c>
      <c r="J558" s="1" t="s">
        <v>26</v>
      </c>
      <c r="K558" s="8">
        <v>44163.731377314813</v>
      </c>
      <c r="L558" s="1" t="s">
        <v>28</v>
      </c>
      <c r="M558" s="8">
        <v>44163</v>
      </c>
      <c r="N558" s="8">
        <v>44177</v>
      </c>
      <c r="O558" s="1" t="s">
        <v>1188</v>
      </c>
      <c r="P558" s="1" t="s">
        <v>46</v>
      </c>
      <c r="Q558" s="1" t="s">
        <v>33</v>
      </c>
      <c r="R558" s="1" t="s">
        <v>34</v>
      </c>
      <c r="S558" s="1" t="s">
        <v>35</v>
      </c>
      <c r="T558" s="1" t="s">
        <v>36</v>
      </c>
      <c r="U558" s="8">
        <v>44163</v>
      </c>
      <c r="V558" s="1" t="s">
        <v>37</v>
      </c>
      <c r="W558" s="1" t="s">
        <v>38</v>
      </c>
      <c r="X558" s="1" t="s">
        <v>39</v>
      </c>
      <c r="Y558" t="str">
        <f t="shared" si="34"/>
        <v>OnTime</v>
      </c>
      <c r="Z558" t="str">
        <f t="shared" si="35"/>
        <v>Utilized</v>
      </c>
    </row>
    <row r="559" spans="1:26" x14ac:dyDescent="0.2">
      <c r="A559" s="15">
        <v>107.25</v>
      </c>
      <c r="B559" s="7">
        <f t="shared" si="32"/>
        <v>107.25</v>
      </c>
      <c r="C559" s="1" t="s">
        <v>20</v>
      </c>
      <c r="D559" s="1" t="s">
        <v>21</v>
      </c>
      <c r="E559" s="5">
        <v>3.96</v>
      </c>
      <c r="F559" s="5">
        <f t="shared" si="33"/>
        <v>3.96</v>
      </c>
      <c r="G559" s="1" t="s">
        <v>23</v>
      </c>
      <c r="H559" s="8">
        <v>44173</v>
      </c>
      <c r="I559" s="1" t="s">
        <v>25</v>
      </c>
      <c r="J559" s="1" t="s">
        <v>26</v>
      </c>
      <c r="K559" s="8">
        <v>44163.731354166666</v>
      </c>
      <c r="L559" s="1" t="s">
        <v>28</v>
      </c>
      <c r="M559" s="8">
        <v>44163</v>
      </c>
      <c r="N559" s="8">
        <v>44177</v>
      </c>
      <c r="O559" s="1" t="s">
        <v>1190</v>
      </c>
      <c r="P559" s="1" t="s">
        <v>46</v>
      </c>
      <c r="Q559" s="1" t="s">
        <v>33</v>
      </c>
      <c r="R559" s="1" t="s">
        <v>34</v>
      </c>
      <c r="S559" s="1" t="s">
        <v>35</v>
      </c>
      <c r="T559" s="1" t="s">
        <v>36</v>
      </c>
      <c r="U559" s="8">
        <v>44163</v>
      </c>
      <c r="V559" s="1" t="s">
        <v>37</v>
      </c>
      <c r="W559" s="1" t="s">
        <v>38</v>
      </c>
      <c r="X559" s="1" t="s">
        <v>39</v>
      </c>
      <c r="Y559" t="str">
        <f t="shared" si="34"/>
        <v>OnTime</v>
      </c>
      <c r="Z559" t="str">
        <f t="shared" si="35"/>
        <v>Utilized</v>
      </c>
    </row>
    <row r="560" spans="1:26" x14ac:dyDescent="0.2">
      <c r="A560" s="15">
        <v>214.5</v>
      </c>
      <c r="B560" s="7">
        <f t="shared" si="32"/>
        <v>214.5</v>
      </c>
      <c r="C560" s="1" t="s">
        <v>20</v>
      </c>
      <c r="D560" s="1" t="s">
        <v>21</v>
      </c>
      <c r="E560" s="5">
        <v>3.96</v>
      </c>
      <c r="F560" s="5">
        <f t="shared" si="33"/>
        <v>3.96</v>
      </c>
      <c r="G560" s="1" t="s">
        <v>23</v>
      </c>
      <c r="H560" s="8">
        <v>44173</v>
      </c>
      <c r="I560" s="1" t="s">
        <v>25</v>
      </c>
      <c r="J560" s="1" t="s">
        <v>26</v>
      </c>
      <c r="K560" s="8">
        <v>44163.731319444443</v>
      </c>
      <c r="L560" s="1" t="s">
        <v>28</v>
      </c>
      <c r="M560" s="8">
        <v>44163</v>
      </c>
      <c r="N560" s="8">
        <v>44177</v>
      </c>
      <c r="O560" s="1" t="s">
        <v>1192</v>
      </c>
      <c r="P560" s="1" t="s">
        <v>46</v>
      </c>
      <c r="Q560" s="1" t="s">
        <v>33</v>
      </c>
      <c r="R560" s="1" t="s">
        <v>34</v>
      </c>
      <c r="S560" s="1" t="s">
        <v>35</v>
      </c>
      <c r="T560" s="1" t="s">
        <v>36</v>
      </c>
      <c r="U560" s="8">
        <v>44163</v>
      </c>
      <c r="V560" s="1" t="s">
        <v>37</v>
      </c>
      <c r="W560" s="1" t="s">
        <v>38</v>
      </c>
      <c r="X560" s="1" t="s">
        <v>39</v>
      </c>
      <c r="Y560" t="str">
        <f t="shared" si="34"/>
        <v>OnTime</v>
      </c>
      <c r="Z560" t="str">
        <f t="shared" si="35"/>
        <v>Utilized</v>
      </c>
    </row>
    <row r="561" spans="1:26" x14ac:dyDescent="0.2">
      <c r="A561" s="15">
        <v>198.18</v>
      </c>
      <c r="B561" s="7">
        <f t="shared" si="32"/>
        <v>198.18</v>
      </c>
      <c r="C561" s="1" t="s">
        <v>20</v>
      </c>
      <c r="D561" s="1" t="s">
        <v>21</v>
      </c>
      <c r="E561" s="5">
        <v>3.96</v>
      </c>
      <c r="F561" s="5">
        <f t="shared" si="33"/>
        <v>3.96</v>
      </c>
      <c r="G561" s="1" t="s">
        <v>23</v>
      </c>
      <c r="H561" s="8">
        <v>44173</v>
      </c>
      <c r="I561" s="1" t="s">
        <v>25</v>
      </c>
      <c r="J561" s="1" t="s">
        <v>26</v>
      </c>
      <c r="K561" s="8">
        <v>44163.722812499997</v>
      </c>
      <c r="L561" s="1" t="s">
        <v>28</v>
      </c>
      <c r="M561" s="8">
        <v>44163</v>
      </c>
      <c r="N561" s="8">
        <v>44177</v>
      </c>
      <c r="O561" s="1" t="s">
        <v>1194</v>
      </c>
      <c r="P561" s="1" t="s">
        <v>32</v>
      </c>
      <c r="Q561" s="1" t="s">
        <v>33</v>
      </c>
      <c r="R561" s="1" t="s">
        <v>34</v>
      </c>
      <c r="S561" s="1" t="s">
        <v>35</v>
      </c>
      <c r="T561" s="1" t="s">
        <v>36</v>
      </c>
      <c r="U561" s="8">
        <v>44163</v>
      </c>
      <c r="V561" s="1" t="s">
        <v>37</v>
      </c>
      <c r="W561" s="1" t="s">
        <v>38</v>
      </c>
      <c r="X561" s="1" t="s">
        <v>39</v>
      </c>
      <c r="Y561" t="str">
        <f t="shared" si="34"/>
        <v>OnTime</v>
      </c>
      <c r="Z561" t="str">
        <f t="shared" si="35"/>
        <v>Utilized</v>
      </c>
    </row>
    <row r="562" spans="1:26" x14ac:dyDescent="0.2">
      <c r="A562" s="15">
        <v>198.18</v>
      </c>
      <c r="B562" s="7">
        <f t="shared" si="32"/>
        <v>198.18</v>
      </c>
      <c r="C562" s="1" t="s">
        <v>20</v>
      </c>
      <c r="D562" s="1" t="s">
        <v>21</v>
      </c>
      <c r="E562" s="5">
        <v>3.96</v>
      </c>
      <c r="F562" s="5">
        <f t="shared" si="33"/>
        <v>3.96</v>
      </c>
      <c r="G562" s="1" t="s">
        <v>23</v>
      </c>
      <c r="H562" s="8">
        <v>44173</v>
      </c>
      <c r="I562" s="1" t="s">
        <v>25</v>
      </c>
      <c r="J562" s="1" t="s">
        <v>26</v>
      </c>
      <c r="K562" s="8">
        <v>44163.722650462965</v>
      </c>
      <c r="L562" s="1" t="s">
        <v>136</v>
      </c>
      <c r="M562" s="8">
        <v>44163</v>
      </c>
      <c r="N562" s="8">
        <v>44177</v>
      </c>
      <c r="O562" s="1" t="s">
        <v>1196</v>
      </c>
      <c r="P562" s="1" t="s">
        <v>32</v>
      </c>
      <c r="Q562" s="1" t="s">
        <v>33</v>
      </c>
      <c r="R562" s="1" t="s">
        <v>34</v>
      </c>
      <c r="S562" s="1" t="s">
        <v>35</v>
      </c>
      <c r="T562" s="1" t="s">
        <v>36</v>
      </c>
      <c r="U562" s="8">
        <v>44163</v>
      </c>
      <c r="V562" s="1" t="s">
        <v>37</v>
      </c>
      <c r="W562" s="1" t="s">
        <v>38</v>
      </c>
      <c r="X562" s="1" t="s">
        <v>39</v>
      </c>
      <c r="Y562" t="str">
        <f t="shared" si="34"/>
        <v>OnTime</v>
      </c>
      <c r="Z562" t="str">
        <f t="shared" si="35"/>
        <v>Utilized</v>
      </c>
    </row>
    <row r="563" spans="1:26" x14ac:dyDescent="0.2">
      <c r="A563" s="15">
        <v>121.75</v>
      </c>
      <c r="B563" s="7">
        <f t="shared" si="32"/>
        <v>121.75</v>
      </c>
      <c r="C563" s="1" t="s">
        <v>20</v>
      </c>
      <c r="D563" s="1" t="s">
        <v>21</v>
      </c>
      <c r="E563" s="5">
        <v>0</v>
      </c>
      <c r="F563" s="5">
        <f t="shared" si="33"/>
        <v>0</v>
      </c>
      <c r="G563" s="1" t="s">
        <v>23</v>
      </c>
      <c r="H563" s="8">
        <v>44172</v>
      </c>
      <c r="I563" s="1" t="s">
        <v>25</v>
      </c>
      <c r="K563" s="8">
        <v>44162.99560185185</v>
      </c>
      <c r="L563" s="1" t="s">
        <v>28</v>
      </c>
      <c r="M563" s="8">
        <v>44162</v>
      </c>
      <c r="N563" s="8">
        <v>44176</v>
      </c>
      <c r="O563" s="1" t="s">
        <v>1200</v>
      </c>
      <c r="P563" s="1" t="s">
        <v>1091</v>
      </c>
      <c r="Q563" s="1" t="s">
        <v>33</v>
      </c>
      <c r="R563" s="1" t="s">
        <v>34</v>
      </c>
      <c r="S563" s="1" t="s">
        <v>35</v>
      </c>
      <c r="T563" s="1" t="s">
        <v>49</v>
      </c>
      <c r="U563" s="8">
        <v>44162</v>
      </c>
      <c r="V563" s="1" t="s">
        <v>37</v>
      </c>
      <c r="W563" s="1" t="s">
        <v>38</v>
      </c>
      <c r="X563" s="1" t="s">
        <v>39</v>
      </c>
      <c r="Y563" t="str">
        <f t="shared" si="34"/>
        <v>OnTime</v>
      </c>
      <c r="Z563" t="str">
        <f t="shared" si="35"/>
        <v>Utilized</v>
      </c>
    </row>
    <row r="564" spans="1:26" x14ac:dyDescent="0.2">
      <c r="A564" s="15">
        <v>90</v>
      </c>
      <c r="B564" s="7">
        <f t="shared" si="32"/>
        <v>90</v>
      </c>
      <c r="C564" s="1" t="s">
        <v>20</v>
      </c>
      <c r="D564" s="1" t="s">
        <v>21</v>
      </c>
      <c r="E564" s="5">
        <v>1.8</v>
      </c>
      <c r="F564" s="5">
        <f t="shared" si="33"/>
        <v>1.8</v>
      </c>
      <c r="G564" s="1" t="s">
        <v>23</v>
      </c>
      <c r="H564" s="8">
        <v>44172</v>
      </c>
      <c r="I564" s="1" t="s">
        <v>25</v>
      </c>
      <c r="J564" s="1" t="s">
        <v>26</v>
      </c>
      <c r="K564" s="8">
        <v>44162.985682870371</v>
      </c>
      <c r="L564" s="1" t="s">
        <v>28</v>
      </c>
      <c r="M564" s="8">
        <v>44162</v>
      </c>
      <c r="N564" s="8">
        <v>44176</v>
      </c>
      <c r="O564" s="1" t="s">
        <v>1202</v>
      </c>
      <c r="P564" s="1" t="s">
        <v>46</v>
      </c>
      <c r="Q564" s="1" t="s">
        <v>33</v>
      </c>
      <c r="R564" s="1" t="s">
        <v>34</v>
      </c>
      <c r="S564" s="1" t="s">
        <v>35</v>
      </c>
      <c r="T564" s="1" t="s">
        <v>36</v>
      </c>
      <c r="U564" s="8">
        <v>44162</v>
      </c>
      <c r="V564" s="1" t="s">
        <v>37</v>
      </c>
      <c r="W564" s="1" t="s">
        <v>38</v>
      </c>
      <c r="X564" s="1" t="s">
        <v>39</v>
      </c>
      <c r="Y564" t="str">
        <f t="shared" si="34"/>
        <v>OnTime</v>
      </c>
      <c r="Z564" t="str">
        <f t="shared" si="35"/>
        <v>Utilized</v>
      </c>
    </row>
    <row r="565" spans="1:26" x14ac:dyDescent="0.2">
      <c r="A565" s="15">
        <v>90</v>
      </c>
      <c r="B565" s="7">
        <f t="shared" si="32"/>
        <v>90</v>
      </c>
      <c r="C565" s="1" t="s">
        <v>20</v>
      </c>
      <c r="D565" s="1" t="s">
        <v>21</v>
      </c>
      <c r="E565" s="5">
        <v>1.8</v>
      </c>
      <c r="F565" s="5">
        <f t="shared" si="33"/>
        <v>1.8</v>
      </c>
      <c r="G565" s="1" t="s">
        <v>23</v>
      </c>
      <c r="H565" s="8">
        <v>44172</v>
      </c>
      <c r="I565" s="1" t="s">
        <v>25</v>
      </c>
      <c r="J565" s="1" t="s">
        <v>26</v>
      </c>
      <c r="K565" s="8">
        <v>44162.985659722224</v>
      </c>
      <c r="L565" s="1" t="s">
        <v>28</v>
      </c>
      <c r="M565" s="8">
        <v>44162</v>
      </c>
      <c r="N565" s="8">
        <v>44176</v>
      </c>
      <c r="O565" s="1" t="s">
        <v>1204</v>
      </c>
      <c r="P565" s="1" t="s">
        <v>46</v>
      </c>
      <c r="Q565" s="1" t="s">
        <v>33</v>
      </c>
      <c r="R565" s="1" t="s">
        <v>34</v>
      </c>
      <c r="S565" s="1" t="s">
        <v>35</v>
      </c>
      <c r="T565" s="1" t="s">
        <v>36</v>
      </c>
      <c r="U565" s="8">
        <v>44162</v>
      </c>
      <c r="V565" s="1" t="s">
        <v>37</v>
      </c>
      <c r="W565" s="1" t="s">
        <v>38</v>
      </c>
      <c r="X565" s="1" t="s">
        <v>39</v>
      </c>
      <c r="Y565" t="str">
        <f t="shared" si="34"/>
        <v>OnTime</v>
      </c>
      <c r="Z565" t="str">
        <f t="shared" si="35"/>
        <v>Utilized</v>
      </c>
    </row>
    <row r="566" spans="1:26" x14ac:dyDescent="0.2">
      <c r="A566" s="15">
        <v>198.18</v>
      </c>
      <c r="B566" s="7">
        <f t="shared" si="32"/>
        <v>198.18</v>
      </c>
      <c r="C566" s="1" t="s">
        <v>20</v>
      </c>
      <c r="D566" s="1" t="s">
        <v>21</v>
      </c>
      <c r="E566" s="5">
        <v>3.96</v>
      </c>
      <c r="F566" s="5">
        <f t="shared" si="33"/>
        <v>3.96</v>
      </c>
      <c r="G566" s="1" t="s">
        <v>23</v>
      </c>
      <c r="H566" s="8">
        <v>44172</v>
      </c>
      <c r="I566" s="1" t="s">
        <v>25</v>
      </c>
      <c r="J566" s="1" t="s">
        <v>26</v>
      </c>
      <c r="K566" s="8">
        <v>44162.983414351853</v>
      </c>
      <c r="L566" s="1" t="s">
        <v>28</v>
      </c>
      <c r="M566" s="8">
        <v>44162</v>
      </c>
      <c r="N566" s="8">
        <v>44176</v>
      </c>
      <c r="O566" s="1" t="s">
        <v>1206</v>
      </c>
      <c r="P566" s="1" t="s">
        <v>46</v>
      </c>
      <c r="Q566" s="1" t="s">
        <v>33</v>
      </c>
      <c r="R566" s="1" t="s">
        <v>34</v>
      </c>
      <c r="S566" s="1" t="s">
        <v>35</v>
      </c>
      <c r="T566" s="1" t="s">
        <v>81</v>
      </c>
      <c r="U566" s="8">
        <v>44162</v>
      </c>
      <c r="V566" s="1" t="s">
        <v>37</v>
      </c>
      <c r="W566" s="1" t="s">
        <v>38</v>
      </c>
      <c r="X566" s="1" t="s">
        <v>39</v>
      </c>
      <c r="Y566" t="str">
        <f t="shared" si="34"/>
        <v>OnTime</v>
      </c>
      <c r="Z566" t="str">
        <f t="shared" si="35"/>
        <v>Utilized</v>
      </c>
    </row>
    <row r="567" spans="1:26" x14ac:dyDescent="0.2">
      <c r="A567" s="15">
        <v>214.5</v>
      </c>
      <c r="B567" s="7">
        <f t="shared" si="32"/>
        <v>214.5</v>
      </c>
      <c r="C567" s="1" t="s">
        <v>20</v>
      </c>
      <c r="D567" s="1" t="s">
        <v>21</v>
      </c>
      <c r="E567" s="5">
        <v>3.96</v>
      </c>
      <c r="F567" s="5">
        <f t="shared" si="33"/>
        <v>3.96</v>
      </c>
      <c r="G567" s="1" t="s">
        <v>23</v>
      </c>
      <c r="H567" s="8">
        <v>44172</v>
      </c>
      <c r="I567" s="1" t="s">
        <v>25</v>
      </c>
      <c r="J567" s="1" t="s">
        <v>26</v>
      </c>
      <c r="K567" s="8">
        <v>44162.98337962963</v>
      </c>
      <c r="L567" s="1" t="s">
        <v>28</v>
      </c>
      <c r="M567" s="8">
        <v>44162</v>
      </c>
      <c r="N567" s="8">
        <v>44176</v>
      </c>
      <c r="O567" s="1" t="s">
        <v>1208</v>
      </c>
      <c r="P567" s="1" t="s">
        <v>46</v>
      </c>
      <c r="Q567" s="1" t="s">
        <v>33</v>
      </c>
      <c r="R567" s="1" t="s">
        <v>34</v>
      </c>
      <c r="S567" s="1" t="s">
        <v>35</v>
      </c>
      <c r="T567" s="1" t="s">
        <v>36</v>
      </c>
      <c r="U567" s="8">
        <v>44162</v>
      </c>
      <c r="V567" s="1" t="s">
        <v>37</v>
      </c>
      <c r="W567" s="1" t="s">
        <v>38</v>
      </c>
      <c r="X567" s="1" t="s">
        <v>39</v>
      </c>
      <c r="Y567" t="str">
        <f t="shared" si="34"/>
        <v>OnTime</v>
      </c>
      <c r="Z567" t="str">
        <f t="shared" si="35"/>
        <v>Utilized</v>
      </c>
    </row>
    <row r="568" spans="1:26" x14ac:dyDescent="0.2">
      <c r="A568" s="15">
        <v>243.5</v>
      </c>
      <c r="B568" s="7">
        <f t="shared" si="32"/>
        <v>243.5</v>
      </c>
      <c r="C568" s="1" t="s">
        <v>20</v>
      </c>
      <c r="D568" s="1" t="s">
        <v>21</v>
      </c>
      <c r="E568" s="5">
        <v>3.96</v>
      </c>
      <c r="F568" s="5">
        <f t="shared" si="33"/>
        <v>3.96</v>
      </c>
      <c r="G568" s="1" t="s">
        <v>23</v>
      </c>
      <c r="H568" s="8">
        <v>44172</v>
      </c>
      <c r="I568" s="1" t="s">
        <v>25</v>
      </c>
      <c r="J568" s="1" t="s">
        <v>26</v>
      </c>
      <c r="K568" s="8">
        <v>44162.983344907407</v>
      </c>
      <c r="L568" s="1" t="s">
        <v>28</v>
      </c>
      <c r="M568" s="8">
        <v>44162</v>
      </c>
      <c r="N568" s="8">
        <v>44176</v>
      </c>
      <c r="O568" s="1" t="s">
        <v>1210</v>
      </c>
      <c r="P568" s="1" t="s">
        <v>46</v>
      </c>
      <c r="Q568" s="1" t="s">
        <v>33</v>
      </c>
      <c r="R568" s="1" t="s">
        <v>34</v>
      </c>
      <c r="S568" s="1" t="s">
        <v>35</v>
      </c>
      <c r="T568" s="1" t="s">
        <v>81</v>
      </c>
      <c r="U568" s="8">
        <v>44162</v>
      </c>
      <c r="V568" s="1" t="s">
        <v>37</v>
      </c>
      <c r="W568" s="1" t="s">
        <v>38</v>
      </c>
      <c r="X568" s="1" t="s">
        <v>39</v>
      </c>
      <c r="Y568" t="str">
        <f t="shared" si="34"/>
        <v>OnTime</v>
      </c>
      <c r="Z568" t="str">
        <f t="shared" si="35"/>
        <v>Utilized</v>
      </c>
    </row>
    <row r="569" spans="1:26" x14ac:dyDescent="0.2">
      <c r="A569" s="15">
        <v>121.75</v>
      </c>
      <c r="B569" s="7">
        <f t="shared" si="32"/>
        <v>121.75</v>
      </c>
      <c r="C569" s="1" t="s">
        <v>20</v>
      </c>
      <c r="D569" s="1" t="s">
        <v>21</v>
      </c>
      <c r="E569" s="5">
        <v>3.96</v>
      </c>
      <c r="F569" s="5">
        <f t="shared" si="33"/>
        <v>3.96</v>
      </c>
      <c r="G569" s="1" t="s">
        <v>23</v>
      </c>
      <c r="H569" s="8">
        <v>44172</v>
      </c>
      <c r="I569" s="1" t="s">
        <v>25</v>
      </c>
      <c r="J569" s="1" t="s">
        <v>26</v>
      </c>
      <c r="K569" s="8">
        <v>44162.983240740738</v>
      </c>
      <c r="L569" s="1" t="s">
        <v>28</v>
      </c>
      <c r="M569" s="8">
        <v>44162</v>
      </c>
      <c r="N569" s="8">
        <v>44176</v>
      </c>
      <c r="O569" s="1" t="s">
        <v>1212</v>
      </c>
      <c r="P569" s="1" t="s">
        <v>46</v>
      </c>
      <c r="Q569" s="1" t="s">
        <v>33</v>
      </c>
      <c r="R569" s="1" t="s">
        <v>34</v>
      </c>
      <c r="S569" s="1" t="s">
        <v>35</v>
      </c>
      <c r="T569" s="1" t="s">
        <v>36</v>
      </c>
      <c r="U569" s="8">
        <v>44162</v>
      </c>
      <c r="V569" s="1" t="s">
        <v>37</v>
      </c>
      <c r="W569" s="1" t="s">
        <v>38</v>
      </c>
      <c r="X569" s="1" t="s">
        <v>39</v>
      </c>
      <c r="Y569" t="str">
        <f t="shared" si="34"/>
        <v>OnTime</v>
      </c>
      <c r="Z569" t="str">
        <f t="shared" si="35"/>
        <v>Utilized</v>
      </c>
    </row>
    <row r="570" spans="1:26" x14ac:dyDescent="0.2">
      <c r="A570" s="15">
        <v>107.25</v>
      </c>
      <c r="B570" s="7">
        <f t="shared" si="32"/>
        <v>107.25</v>
      </c>
      <c r="C570" s="1" t="s">
        <v>20</v>
      </c>
      <c r="D570" s="1" t="s">
        <v>21</v>
      </c>
      <c r="E570" s="5">
        <v>3.96</v>
      </c>
      <c r="F570" s="5">
        <f t="shared" si="33"/>
        <v>3.96</v>
      </c>
      <c r="G570" s="1" t="s">
        <v>23</v>
      </c>
      <c r="H570" s="8">
        <v>44172</v>
      </c>
      <c r="I570" s="1" t="s">
        <v>25</v>
      </c>
      <c r="J570" s="1" t="s">
        <v>26</v>
      </c>
      <c r="K570" s="8">
        <v>44162.983217592591</v>
      </c>
      <c r="L570" s="1" t="s">
        <v>28</v>
      </c>
      <c r="M570" s="8">
        <v>44162</v>
      </c>
      <c r="N570" s="8">
        <v>44176</v>
      </c>
      <c r="O570" s="1" t="s">
        <v>1214</v>
      </c>
      <c r="P570" s="1" t="s">
        <v>46</v>
      </c>
      <c r="Q570" s="1" t="s">
        <v>33</v>
      </c>
      <c r="R570" s="1" t="s">
        <v>34</v>
      </c>
      <c r="S570" s="1" t="s">
        <v>35</v>
      </c>
      <c r="T570" s="1" t="s">
        <v>36</v>
      </c>
      <c r="U570" s="8">
        <v>44162</v>
      </c>
      <c r="V570" s="1" t="s">
        <v>37</v>
      </c>
      <c r="W570" s="1" t="s">
        <v>38</v>
      </c>
      <c r="X570" s="1" t="s">
        <v>39</v>
      </c>
      <c r="Y570" t="str">
        <f t="shared" si="34"/>
        <v>OnTime</v>
      </c>
      <c r="Z570" t="str">
        <f t="shared" si="35"/>
        <v>Utilized</v>
      </c>
    </row>
    <row r="571" spans="1:26" x14ac:dyDescent="0.2">
      <c r="A571" s="15">
        <v>121.75</v>
      </c>
      <c r="B571" s="7">
        <f t="shared" si="32"/>
        <v>121.75</v>
      </c>
      <c r="C571" s="1" t="s">
        <v>20</v>
      </c>
      <c r="D571" s="1" t="s">
        <v>21</v>
      </c>
      <c r="E571" s="5">
        <v>2.44</v>
      </c>
      <c r="F571" s="5">
        <f t="shared" si="33"/>
        <v>2.44</v>
      </c>
      <c r="G571" s="1" t="s">
        <v>23</v>
      </c>
      <c r="H571" s="8">
        <v>44172</v>
      </c>
      <c r="I571" s="1" t="s">
        <v>25</v>
      </c>
      <c r="J571" s="1" t="s">
        <v>26</v>
      </c>
      <c r="K571" s="8">
        <v>44162.983182870368</v>
      </c>
      <c r="L571" s="1" t="s">
        <v>28</v>
      </c>
      <c r="M571" s="8">
        <v>44162</v>
      </c>
      <c r="N571" s="8">
        <v>44176</v>
      </c>
      <c r="O571" s="1" t="s">
        <v>1216</v>
      </c>
      <c r="P571" s="1" t="s">
        <v>46</v>
      </c>
      <c r="Q571" s="1" t="s">
        <v>33</v>
      </c>
      <c r="R571" s="1" t="s">
        <v>34</v>
      </c>
      <c r="S571" s="1" t="s">
        <v>35</v>
      </c>
      <c r="T571" s="1" t="s">
        <v>36</v>
      </c>
      <c r="U571" s="8">
        <v>44162</v>
      </c>
      <c r="V571" s="1" t="s">
        <v>37</v>
      </c>
      <c r="W571" s="1" t="s">
        <v>38</v>
      </c>
      <c r="X571" s="1" t="s">
        <v>39</v>
      </c>
      <c r="Y571" t="str">
        <f t="shared" si="34"/>
        <v>OnTime</v>
      </c>
      <c r="Z571" t="str">
        <f t="shared" si="35"/>
        <v>Utilized</v>
      </c>
    </row>
    <row r="572" spans="1:26" x14ac:dyDescent="0.2">
      <c r="A572" s="15">
        <v>243.5</v>
      </c>
      <c r="B572" s="7">
        <f t="shared" si="32"/>
        <v>243.5</v>
      </c>
      <c r="C572" s="1" t="s">
        <v>20</v>
      </c>
      <c r="D572" s="1" t="s">
        <v>21</v>
      </c>
      <c r="E572" s="5">
        <v>4.87</v>
      </c>
      <c r="F572" s="5">
        <f t="shared" si="33"/>
        <v>4.87</v>
      </c>
      <c r="G572" s="1" t="s">
        <v>23</v>
      </c>
      <c r="H572" s="8">
        <v>44172</v>
      </c>
      <c r="I572" s="1" t="s">
        <v>25</v>
      </c>
      <c r="J572" s="1" t="s">
        <v>26</v>
      </c>
      <c r="K572" s="8">
        <v>44162.983159722222</v>
      </c>
      <c r="L572" s="1" t="s">
        <v>28</v>
      </c>
      <c r="M572" s="8">
        <v>44162</v>
      </c>
      <c r="N572" s="8">
        <v>44176</v>
      </c>
      <c r="O572" s="1" t="s">
        <v>1218</v>
      </c>
      <c r="P572" s="1" t="s">
        <v>46</v>
      </c>
      <c r="Q572" s="1" t="s">
        <v>33</v>
      </c>
      <c r="R572" s="1" t="s">
        <v>34</v>
      </c>
      <c r="S572" s="1" t="s">
        <v>35</v>
      </c>
      <c r="T572" s="1" t="s">
        <v>49</v>
      </c>
      <c r="U572" s="8">
        <v>44162</v>
      </c>
      <c r="V572" s="1" t="s">
        <v>37</v>
      </c>
      <c r="W572" s="1" t="s">
        <v>38</v>
      </c>
      <c r="X572" s="1" t="s">
        <v>39</v>
      </c>
      <c r="Y572" t="str">
        <f t="shared" si="34"/>
        <v>OnTime</v>
      </c>
      <c r="Z572" t="str">
        <f t="shared" si="35"/>
        <v>Utilized</v>
      </c>
    </row>
    <row r="573" spans="1:26" x14ac:dyDescent="0.2">
      <c r="A573" s="15">
        <v>107.25</v>
      </c>
      <c r="B573" s="7">
        <f t="shared" si="32"/>
        <v>107.25</v>
      </c>
      <c r="C573" s="1" t="s">
        <v>20</v>
      </c>
      <c r="D573" s="1" t="s">
        <v>21</v>
      </c>
      <c r="E573" s="5">
        <v>3.96</v>
      </c>
      <c r="F573" s="5">
        <f t="shared" si="33"/>
        <v>3.96</v>
      </c>
      <c r="G573" s="1" t="s">
        <v>23</v>
      </c>
      <c r="H573" s="8">
        <v>44172</v>
      </c>
      <c r="I573" s="1" t="s">
        <v>25</v>
      </c>
      <c r="J573" s="1" t="s">
        <v>26</v>
      </c>
      <c r="K573" s="8">
        <v>44162.982986111114</v>
      </c>
      <c r="L573" s="1" t="s">
        <v>28</v>
      </c>
      <c r="M573" s="8">
        <v>44162</v>
      </c>
      <c r="N573" s="8">
        <v>44176</v>
      </c>
      <c r="O573" s="1" t="s">
        <v>1220</v>
      </c>
      <c r="P573" s="1" t="s">
        <v>46</v>
      </c>
      <c r="Q573" s="1" t="s">
        <v>33</v>
      </c>
      <c r="R573" s="1" t="s">
        <v>34</v>
      </c>
      <c r="S573" s="1" t="s">
        <v>35</v>
      </c>
      <c r="T573" s="1" t="s">
        <v>36</v>
      </c>
      <c r="U573" s="8">
        <v>44162</v>
      </c>
      <c r="V573" s="1" t="s">
        <v>37</v>
      </c>
      <c r="W573" s="1" t="s">
        <v>38</v>
      </c>
      <c r="X573" s="1" t="s">
        <v>39</v>
      </c>
      <c r="Y573" t="str">
        <f t="shared" si="34"/>
        <v>OnTime</v>
      </c>
      <c r="Z573" t="str">
        <f t="shared" si="35"/>
        <v>Utilized</v>
      </c>
    </row>
    <row r="574" spans="1:26" x14ac:dyDescent="0.2">
      <c r="A574" s="15">
        <v>198.18</v>
      </c>
      <c r="B574" s="7">
        <f t="shared" si="32"/>
        <v>198.18</v>
      </c>
      <c r="C574" s="1" t="s">
        <v>20</v>
      </c>
      <c r="D574" s="1" t="s">
        <v>21</v>
      </c>
      <c r="E574" s="5">
        <v>3.96</v>
      </c>
      <c r="F574" s="5">
        <f t="shared" si="33"/>
        <v>3.96</v>
      </c>
      <c r="G574" s="1" t="s">
        <v>23</v>
      </c>
      <c r="H574" s="8">
        <v>44172</v>
      </c>
      <c r="I574" s="1" t="s">
        <v>25</v>
      </c>
      <c r="J574" s="1" t="s">
        <v>26</v>
      </c>
      <c r="K574" s="8">
        <v>44162.973379629628</v>
      </c>
      <c r="L574" s="1" t="s">
        <v>136</v>
      </c>
      <c r="M574" s="8">
        <v>44162</v>
      </c>
      <c r="N574" s="8">
        <v>44176</v>
      </c>
      <c r="O574" s="1" t="s">
        <v>1222</v>
      </c>
      <c r="P574" s="1" t="s">
        <v>32</v>
      </c>
      <c r="Q574" s="1" t="s">
        <v>33</v>
      </c>
      <c r="R574" s="1" t="s">
        <v>34</v>
      </c>
      <c r="S574" s="1" t="s">
        <v>35</v>
      </c>
      <c r="T574" s="1" t="s">
        <v>36</v>
      </c>
      <c r="U574" s="8">
        <v>44162</v>
      </c>
      <c r="V574" s="1" t="s">
        <v>37</v>
      </c>
      <c r="W574" s="1" t="s">
        <v>38</v>
      </c>
      <c r="X574" s="1" t="s">
        <v>39</v>
      </c>
      <c r="Y574" t="str">
        <f t="shared" si="34"/>
        <v>OnTime</v>
      </c>
      <c r="Z574" t="str">
        <f t="shared" si="35"/>
        <v>Utilized</v>
      </c>
    </row>
    <row r="575" spans="1:26" x14ac:dyDescent="0.2">
      <c r="A575" s="15">
        <v>198.18</v>
      </c>
      <c r="B575" s="7">
        <f t="shared" si="32"/>
        <v>198.18</v>
      </c>
      <c r="C575" s="1" t="s">
        <v>20</v>
      </c>
      <c r="D575" s="1" t="s">
        <v>21</v>
      </c>
      <c r="E575" s="5">
        <v>3.96</v>
      </c>
      <c r="F575" s="5">
        <f t="shared" si="33"/>
        <v>3.96</v>
      </c>
      <c r="G575" s="1" t="s">
        <v>23</v>
      </c>
      <c r="H575" s="8">
        <v>44172</v>
      </c>
      <c r="I575" s="1" t="s">
        <v>25</v>
      </c>
      <c r="J575" s="1" t="s">
        <v>26</v>
      </c>
      <c r="K575" s="8">
        <v>44162.972905092596</v>
      </c>
      <c r="L575" s="1" t="s">
        <v>28</v>
      </c>
      <c r="M575" s="8">
        <v>44162</v>
      </c>
      <c r="N575" s="8">
        <v>44176</v>
      </c>
      <c r="O575" s="1" t="s">
        <v>1224</v>
      </c>
      <c r="P575" s="1" t="s">
        <v>32</v>
      </c>
      <c r="Q575" s="1" t="s">
        <v>33</v>
      </c>
      <c r="R575" s="1" t="s">
        <v>34</v>
      </c>
      <c r="S575" s="1" t="s">
        <v>35</v>
      </c>
      <c r="T575" s="1" t="s">
        <v>36</v>
      </c>
      <c r="U575" s="8">
        <v>44162</v>
      </c>
      <c r="V575" s="1" t="s">
        <v>37</v>
      </c>
      <c r="W575" s="1" t="s">
        <v>38</v>
      </c>
      <c r="X575" s="1" t="s">
        <v>39</v>
      </c>
      <c r="Y575" t="str">
        <f t="shared" si="34"/>
        <v>OnTime</v>
      </c>
      <c r="Z575" t="str">
        <f t="shared" si="35"/>
        <v>Utilized</v>
      </c>
    </row>
    <row r="576" spans="1:26" x14ac:dyDescent="0.2">
      <c r="A576" s="15">
        <v>121.75</v>
      </c>
      <c r="B576" s="7">
        <f t="shared" si="32"/>
        <v>121.75</v>
      </c>
      <c r="C576" s="1" t="s">
        <v>20</v>
      </c>
      <c r="D576" s="1" t="s">
        <v>21</v>
      </c>
      <c r="E576" s="5">
        <v>0</v>
      </c>
      <c r="F576" s="5">
        <f t="shared" si="33"/>
        <v>0</v>
      </c>
      <c r="G576" s="1" t="s">
        <v>23</v>
      </c>
      <c r="H576" s="8">
        <v>44172</v>
      </c>
      <c r="I576" s="1" t="s">
        <v>25</v>
      </c>
      <c r="K576" s="8">
        <v>44162.746886574074</v>
      </c>
      <c r="L576" s="1" t="s">
        <v>28</v>
      </c>
      <c r="M576" s="8">
        <v>44162</v>
      </c>
      <c r="N576" s="8">
        <v>44176</v>
      </c>
      <c r="O576" s="1" t="s">
        <v>1226</v>
      </c>
      <c r="P576" s="1" t="s">
        <v>1091</v>
      </c>
      <c r="Q576" s="1" t="s">
        <v>33</v>
      </c>
      <c r="R576" s="1" t="s">
        <v>34</v>
      </c>
      <c r="S576" s="1" t="s">
        <v>35</v>
      </c>
      <c r="T576" s="1" t="s">
        <v>36</v>
      </c>
      <c r="U576" s="8">
        <v>44162</v>
      </c>
      <c r="V576" s="1" t="s">
        <v>37</v>
      </c>
      <c r="W576" s="1" t="s">
        <v>38</v>
      </c>
      <c r="X576" s="1" t="s">
        <v>39</v>
      </c>
      <c r="Y576" t="str">
        <f t="shared" si="34"/>
        <v>OnTime</v>
      </c>
      <c r="Z576" t="str">
        <f t="shared" si="35"/>
        <v>Utilized</v>
      </c>
    </row>
    <row r="577" spans="1:26" x14ac:dyDescent="0.2">
      <c r="A577" s="15">
        <v>90</v>
      </c>
      <c r="B577" s="7">
        <f t="shared" si="32"/>
        <v>90</v>
      </c>
      <c r="C577" s="1" t="s">
        <v>20</v>
      </c>
      <c r="D577" s="1" t="s">
        <v>21</v>
      </c>
      <c r="E577" s="5">
        <v>1.8</v>
      </c>
      <c r="F577" s="5">
        <f t="shared" si="33"/>
        <v>1.8</v>
      </c>
      <c r="G577" s="1" t="s">
        <v>23</v>
      </c>
      <c r="H577" s="8">
        <v>44172</v>
      </c>
      <c r="I577" s="1" t="s">
        <v>25</v>
      </c>
      <c r="J577" s="1" t="s">
        <v>26</v>
      </c>
      <c r="K577" s="8">
        <v>44162.736168981479</v>
      </c>
      <c r="L577" s="1" t="s">
        <v>28</v>
      </c>
      <c r="M577" s="8">
        <v>44162</v>
      </c>
      <c r="N577" s="8">
        <v>44176</v>
      </c>
      <c r="O577" s="1" t="s">
        <v>1228</v>
      </c>
      <c r="P577" s="1" t="s">
        <v>46</v>
      </c>
      <c r="Q577" s="1" t="s">
        <v>33</v>
      </c>
      <c r="R577" s="1" t="s">
        <v>34</v>
      </c>
      <c r="S577" s="1" t="s">
        <v>35</v>
      </c>
      <c r="T577" s="1" t="s">
        <v>36</v>
      </c>
      <c r="U577" s="8">
        <v>44162</v>
      </c>
      <c r="V577" s="1" t="s">
        <v>37</v>
      </c>
      <c r="W577" s="1" t="s">
        <v>38</v>
      </c>
      <c r="X577" s="1" t="s">
        <v>39</v>
      </c>
      <c r="Y577" t="str">
        <f t="shared" si="34"/>
        <v>OnTime</v>
      </c>
      <c r="Z577" t="str">
        <f t="shared" si="35"/>
        <v>Utilized</v>
      </c>
    </row>
    <row r="578" spans="1:26" x14ac:dyDescent="0.2">
      <c r="A578" s="15">
        <v>90</v>
      </c>
      <c r="B578" s="7">
        <f t="shared" si="32"/>
        <v>90</v>
      </c>
      <c r="C578" s="1" t="s">
        <v>20</v>
      </c>
      <c r="D578" s="1" t="s">
        <v>21</v>
      </c>
      <c r="E578" s="5">
        <v>1.8</v>
      </c>
      <c r="F578" s="5">
        <f t="shared" si="33"/>
        <v>1.8</v>
      </c>
      <c r="G578" s="1" t="s">
        <v>23</v>
      </c>
      <c r="H578" s="8">
        <v>44172</v>
      </c>
      <c r="I578" s="1" t="s">
        <v>25</v>
      </c>
      <c r="J578" s="1" t="s">
        <v>26</v>
      </c>
      <c r="K578" s="8">
        <v>44162.736134259256</v>
      </c>
      <c r="L578" s="1" t="s">
        <v>28</v>
      </c>
      <c r="M578" s="8">
        <v>44162</v>
      </c>
      <c r="N578" s="8">
        <v>44176</v>
      </c>
      <c r="O578" s="1" t="s">
        <v>1230</v>
      </c>
      <c r="P578" s="1" t="s">
        <v>46</v>
      </c>
      <c r="Q578" s="1" t="s">
        <v>33</v>
      </c>
      <c r="R578" s="1" t="s">
        <v>34</v>
      </c>
      <c r="S578" s="1" t="s">
        <v>35</v>
      </c>
      <c r="T578" s="1" t="s">
        <v>36</v>
      </c>
      <c r="U578" s="8">
        <v>44162</v>
      </c>
      <c r="V578" s="1" t="s">
        <v>37</v>
      </c>
      <c r="W578" s="1" t="s">
        <v>38</v>
      </c>
      <c r="X578" s="1" t="s">
        <v>39</v>
      </c>
      <c r="Y578" t="str">
        <f t="shared" si="34"/>
        <v>OnTime</v>
      </c>
      <c r="Z578" t="str">
        <f t="shared" si="35"/>
        <v>Utilized</v>
      </c>
    </row>
    <row r="579" spans="1:26" x14ac:dyDescent="0.2">
      <c r="A579" s="15">
        <v>121.75</v>
      </c>
      <c r="B579" s="7">
        <f t="shared" ref="B579:B642" si="36">A579</f>
        <v>121.75</v>
      </c>
      <c r="C579" s="1" t="s">
        <v>20</v>
      </c>
      <c r="D579" s="1" t="s">
        <v>21</v>
      </c>
      <c r="E579" s="5">
        <v>3.96</v>
      </c>
      <c r="F579" s="5">
        <f t="shared" ref="F579:F642" si="37">E579</f>
        <v>3.96</v>
      </c>
      <c r="G579" s="1" t="s">
        <v>23</v>
      </c>
      <c r="H579" s="8">
        <v>44172</v>
      </c>
      <c r="I579" s="1" t="s">
        <v>25</v>
      </c>
      <c r="J579" s="1" t="s">
        <v>26</v>
      </c>
      <c r="K579" s="8">
        <v>44162.733969907407</v>
      </c>
      <c r="L579" s="1" t="s">
        <v>28</v>
      </c>
      <c r="M579" s="8">
        <v>44162</v>
      </c>
      <c r="N579" s="8">
        <v>44176</v>
      </c>
      <c r="O579" s="1" t="s">
        <v>1232</v>
      </c>
      <c r="P579" s="1" t="s">
        <v>46</v>
      </c>
      <c r="Q579" s="1" t="s">
        <v>33</v>
      </c>
      <c r="R579" s="1" t="s">
        <v>34</v>
      </c>
      <c r="S579" s="1" t="s">
        <v>35</v>
      </c>
      <c r="T579" s="1" t="s">
        <v>36</v>
      </c>
      <c r="U579" s="8">
        <v>44162</v>
      </c>
      <c r="V579" s="1" t="s">
        <v>37</v>
      </c>
      <c r="W579" s="1" t="s">
        <v>38</v>
      </c>
      <c r="X579" s="1" t="s">
        <v>39</v>
      </c>
      <c r="Y579" t="str">
        <f t="shared" ref="Y579:Y642" si="38">IF(U579&gt;N579,"Late",IF(A579=0,"NoPayment","OnTime"))</f>
        <v>OnTime</v>
      </c>
      <c r="Z579" t="str">
        <f t="shared" ref="Z579:Z642" si="39">IF(U579&lt;H579,"Utilized",IF(ISBLANK(H579),"No Discounts","Lost"))</f>
        <v>Utilized</v>
      </c>
    </row>
    <row r="580" spans="1:26" x14ac:dyDescent="0.2">
      <c r="A580" s="15">
        <v>214.5</v>
      </c>
      <c r="B580" s="7">
        <f t="shared" si="36"/>
        <v>214.5</v>
      </c>
      <c r="C580" s="1" t="s">
        <v>20</v>
      </c>
      <c r="D580" s="1" t="s">
        <v>21</v>
      </c>
      <c r="E580" s="5">
        <v>3.96</v>
      </c>
      <c r="F580" s="5">
        <f t="shared" si="37"/>
        <v>3.96</v>
      </c>
      <c r="G580" s="1" t="s">
        <v>23</v>
      </c>
      <c r="H580" s="8">
        <v>44172</v>
      </c>
      <c r="I580" s="1" t="s">
        <v>25</v>
      </c>
      <c r="J580" s="1" t="s">
        <v>26</v>
      </c>
      <c r="K580" s="8">
        <v>44162.733946759261</v>
      </c>
      <c r="L580" s="1" t="s">
        <v>28</v>
      </c>
      <c r="M580" s="8">
        <v>44162</v>
      </c>
      <c r="N580" s="8">
        <v>44176</v>
      </c>
      <c r="O580" s="1" t="s">
        <v>1234</v>
      </c>
      <c r="P580" s="1" t="s">
        <v>46</v>
      </c>
      <c r="Q580" s="1" t="s">
        <v>33</v>
      </c>
      <c r="R580" s="1" t="s">
        <v>34</v>
      </c>
      <c r="S580" s="1" t="s">
        <v>35</v>
      </c>
      <c r="T580" s="1" t="s">
        <v>36</v>
      </c>
      <c r="U580" s="8">
        <v>44162</v>
      </c>
      <c r="V580" s="1" t="s">
        <v>37</v>
      </c>
      <c r="W580" s="1" t="s">
        <v>38</v>
      </c>
      <c r="X580" s="1" t="s">
        <v>39</v>
      </c>
      <c r="Y580" t="str">
        <f t="shared" si="38"/>
        <v>OnTime</v>
      </c>
      <c r="Z580" t="str">
        <f t="shared" si="39"/>
        <v>Utilized</v>
      </c>
    </row>
    <row r="581" spans="1:26" x14ac:dyDescent="0.2">
      <c r="A581" s="15">
        <v>121.75</v>
      </c>
      <c r="B581" s="7">
        <f t="shared" si="36"/>
        <v>121.75</v>
      </c>
      <c r="C581" s="1" t="s">
        <v>20</v>
      </c>
      <c r="D581" s="1" t="s">
        <v>21</v>
      </c>
      <c r="E581" s="5">
        <v>2.44</v>
      </c>
      <c r="F581" s="5">
        <f t="shared" si="37"/>
        <v>2.44</v>
      </c>
      <c r="G581" s="1" t="s">
        <v>23</v>
      </c>
      <c r="H581" s="8">
        <v>44172</v>
      </c>
      <c r="I581" s="1" t="s">
        <v>25</v>
      </c>
      <c r="J581" s="1" t="s">
        <v>26</v>
      </c>
      <c r="K581" s="8">
        <v>44162.733912037038</v>
      </c>
      <c r="L581" s="1" t="s">
        <v>28</v>
      </c>
      <c r="M581" s="8">
        <v>44162</v>
      </c>
      <c r="N581" s="8">
        <v>44176</v>
      </c>
      <c r="O581" s="1" t="s">
        <v>1236</v>
      </c>
      <c r="P581" s="1" t="s">
        <v>46</v>
      </c>
      <c r="Q581" s="1" t="s">
        <v>33</v>
      </c>
      <c r="R581" s="1" t="s">
        <v>34</v>
      </c>
      <c r="S581" s="1" t="s">
        <v>35</v>
      </c>
      <c r="T581" s="1" t="s">
        <v>36</v>
      </c>
      <c r="U581" s="8">
        <v>44162</v>
      </c>
      <c r="V581" s="1" t="s">
        <v>37</v>
      </c>
      <c r="W581" s="1" t="s">
        <v>38</v>
      </c>
      <c r="X581" s="1" t="s">
        <v>39</v>
      </c>
      <c r="Y581" t="str">
        <f t="shared" si="38"/>
        <v>OnTime</v>
      </c>
      <c r="Z581" t="str">
        <f t="shared" si="39"/>
        <v>Utilized</v>
      </c>
    </row>
    <row r="582" spans="1:26" x14ac:dyDescent="0.2">
      <c r="A582" s="15">
        <v>107.25</v>
      </c>
      <c r="B582" s="7">
        <f t="shared" si="36"/>
        <v>107.25</v>
      </c>
      <c r="C582" s="1" t="s">
        <v>20</v>
      </c>
      <c r="D582" s="1" t="s">
        <v>21</v>
      </c>
      <c r="E582" s="5">
        <v>3.96</v>
      </c>
      <c r="F582" s="5">
        <f t="shared" si="37"/>
        <v>3.96</v>
      </c>
      <c r="G582" s="1" t="s">
        <v>23</v>
      </c>
      <c r="H582" s="8">
        <v>44172</v>
      </c>
      <c r="I582" s="1" t="s">
        <v>25</v>
      </c>
      <c r="J582" s="1" t="s">
        <v>26</v>
      </c>
      <c r="K582" s="8">
        <v>44162.733877314815</v>
      </c>
      <c r="L582" s="1" t="s">
        <v>28</v>
      </c>
      <c r="M582" s="8">
        <v>44162</v>
      </c>
      <c r="N582" s="8">
        <v>44176</v>
      </c>
      <c r="O582" s="1" t="s">
        <v>1238</v>
      </c>
      <c r="P582" s="1" t="s">
        <v>46</v>
      </c>
      <c r="Q582" s="1" t="s">
        <v>33</v>
      </c>
      <c r="R582" s="1" t="s">
        <v>34</v>
      </c>
      <c r="S582" s="1" t="s">
        <v>35</v>
      </c>
      <c r="T582" s="1" t="s">
        <v>49</v>
      </c>
      <c r="U582" s="8">
        <v>44162</v>
      </c>
      <c r="V582" s="1" t="s">
        <v>37</v>
      </c>
      <c r="W582" s="1" t="s">
        <v>38</v>
      </c>
      <c r="X582" s="1" t="s">
        <v>39</v>
      </c>
      <c r="Y582" t="str">
        <f t="shared" si="38"/>
        <v>OnTime</v>
      </c>
      <c r="Z582" t="str">
        <f t="shared" si="39"/>
        <v>Utilized</v>
      </c>
    </row>
    <row r="583" spans="1:26" x14ac:dyDescent="0.2">
      <c r="A583" s="15">
        <v>53.63</v>
      </c>
      <c r="B583" s="7">
        <f t="shared" si="36"/>
        <v>53.63</v>
      </c>
      <c r="C583" s="1" t="s">
        <v>20</v>
      </c>
      <c r="D583" s="1" t="s">
        <v>21</v>
      </c>
      <c r="E583" s="5">
        <v>3.96</v>
      </c>
      <c r="F583" s="5">
        <f t="shared" si="37"/>
        <v>3.96</v>
      </c>
      <c r="G583" s="1" t="s">
        <v>23</v>
      </c>
      <c r="H583" s="8">
        <v>44172</v>
      </c>
      <c r="I583" s="1" t="s">
        <v>25</v>
      </c>
      <c r="J583" s="1" t="s">
        <v>26</v>
      </c>
      <c r="K583" s="8">
        <v>44162.733854166669</v>
      </c>
      <c r="L583" s="1" t="s">
        <v>28</v>
      </c>
      <c r="M583" s="8">
        <v>44162</v>
      </c>
      <c r="N583" s="8">
        <v>44176</v>
      </c>
      <c r="O583" s="1" t="s">
        <v>1240</v>
      </c>
      <c r="P583" s="1" t="s">
        <v>46</v>
      </c>
      <c r="Q583" s="1" t="s">
        <v>33</v>
      </c>
      <c r="R583" s="1" t="s">
        <v>34</v>
      </c>
      <c r="S583" s="1" t="s">
        <v>35</v>
      </c>
      <c r="T583" s="1" t="s">
        <v>36</v>
      </c>
      <c r="U583" s="8">
        <v>44162</v>
      </c>
      <c r="V583" s="1" t="s">
        <v>37</v>
      </c>
      <c r="W583" s="1" t="s">
        <v>38</v>
      </c>
      <c r="X583" s="1" t="s">
        <v>39</v>
      </c>
      <c r="Y583" t="str">
        <f t="shared" si="38"/>
        <v>OnTime</v>
      </c>
      <c r="Z583" t="str">
        <f t="shared" si="39"/>
        <v>Utilized</v>
      </c>
    </row>
    <row r="584" spans="1:26" x14ac:dyDescent="0.2">
      <c r="A584" s="15">
        <v>107.25</v>
      </c>
      <c r="B584" s="7">
        <f t="shared" si="36"/>
        <v>107.25</v>
      </c>
      <c r="C584" s="1" t="s">
        <v>20</v>
      </c>
      <c r="D584" s="1" t="s">
        <v>21</v>
      </c>
      <c r="E584" s="5">
        <v>3.96</v>
      </c>
      <c r="F584" s="5">
        <f t="shared" si="37"/>
        <v>3.96</v>
      </c>
      <c r="G584" s="1" t="s">
        <v>23</v>
      </c>
      <c r="H584" s="8">
        <v>44172</v>
      </c>
      <c r="I584" s="1" t="s">
        <v>25</v>
      </c>
      <c r="J584" s="1" t="s">
        <v>26</v>
      </c>
      <c r="K584" s="8">
        <v>44162.733831018515</v>
      </c>
      <c r="L584" s="1" t="s">
        <v>28</v>
      </c>
      <c r="M584" s="8">
        <v>44162</v>
      </c>
      <c r="N584" s="8">
        <v>44176</v>
      </c>
      <c r="O584" s="1" t="s">
        <v>1242</v>
      </c>
      <c r="P584" s="1" t="s">
        <v>46</v>
      </c>
      <c r="Q584" s="1" t="s">
        <v>33</v>
      </c>
      <c r="R584" s="1" t="s">
        <v>34</v>
      </c>
      <c r="S584" s="1" t="s">
        <v>35</v>
      </c>
      <c r="T584" s="1" t="s">
        <v>36</v>
      </c>
      <c r="U584" s="8">
        <v>44162</v>
      </c>
      <c r="V584" s="1" t="s">
        <v>37</v>
      </c>
      <c r="W584" s="1" t="s">
        <v>38</v>
      </c>
      <c r="X584" s="1" t="s">
        <v>39</v>
      </c>
      <c r="Y584" t="str">
        <f t="shared" si="38"/>
        <v>OnTime</v>
      </c>
      <c r="Z584" t="str">
        <f t="shared" si="39"/>
        <v>Utilized</v>
      </c>
    </row>
    <row r="585" spans="1:26" x14ac:dyDescent="0.2">
      <c r="A585" s="15">
        <v>243.5</v>
      </c>
      <c r="B585" s="7">
        <f t="shared" si="36"/>
        <v>243.5</v>
      </c>
      <c r="C585" s="1" t="s">
        <v>20</v>
      </c>
      <c r="D585" s="1" t="s">
        <v>21</v>
      </c>
      <c r="E585" s="5">
        <v>4.87</v>
      </c>
      <c r="F585" s="5">
        <f t="shared" si="37"/>
        <v>4.87</v>
      </c>
      <c r="G585" s="1" t="s">
        <v>23</v>
      </c>
      <c r="H585" s="8">
        <v>44172</v>
      </c>
      <c r="I585" s="1" t="s">
        <v>25</v>
      </c>
      <c r="J585" s="1" t="s">
        <v>26</v>
      </c>
      <c r="K585" s="8">
        <v>44162.733807870369</v>
      </c>
      <c r="L585" s="1" t="s">
        <v>28</v>
      </c>
      <c r="M585" s="8">
        <v>44162</v>
      </c>
      <c r="N585" s="8">
        <v>44176</v>
      </c>
      <c r="O585" s="1" t="s">
        <v>1244</v>
      </c>
      <c r="P585" s="1" t="s">
        <v>46</v>
      </c>
      <c r="Q585" s="1" t="s">
        <v>33</v>
      </c>
      <c r="R585" s="1" t="s">
        <v>34</v>
      </c>
      <c r="S585" s="1" t="s">
        <v>35</v>
      </c>
      <c r="T585" s="1" t="s">
        <v>36</v>
      </c>
      <c r="U585" s="8">
        <v>44162</v>
      </c>
      <c r="V585" s="1" t="s">
        <v>37</v>
      </c>
      <c r="W585" s="1" t="s">
        <v>38</v>
      </c>
      <c r="X585" s="1" t="s">
        <v>39</v>
      </c>
      <c r="Y585" t="str">
        <f t="shared" si="38"/>
        <v>OnTime</v>
      </c>
      <c r="Z585" t="str">
        <f t="shared" si="39"/>
        <v>Utilized</v>
      </c>
    </row>
    <row r="586" spans="1:26" x14ac:dyDescent="0.2">
      <c r="A586" s="15">
        <v>243.5</v>
      </c>
      <c r="B586" s="7">
        <f t="shared" si="36"/>
        <v>243.5</v>
      </c>
      <c r="C586" s="1" t="s">
        <v>20</v>
      </c>
      <c r="D586" s="1" t="s">
        <v>21</v>
      </c>
      <c r="E586" s="5">
        <v>4.87</v>
      </c>
      <c r="F586" s="5">
        <f t="shared" si="37"/>
        <v>4.87</v>
      </c>
      <c r="G586" s="1" t="s">
        <v>23</v>
      </c>
      <c r="H586" s="8">
        <v>44172</v>
      </c>
      <c r="I586" s="1" t="s">
        <v>25</v>
      </c>
      <c r="J586" s="1" t="s">
        <v>26</v>
      </c>
      <c r="K586" s="8">
        <v>44162.733356481483</v>
      </c>
      <c r="L586" s="1" t="s">
        <v>28</v>
      </c>
      <c r="M586" s="8">
        <v>44162</v>
      </c>
      <c r="N586" s="8">
        <v>44176</v>
      </c>
      <c r="O586" s="1" t="s">
        <v>1246</v>
      </c>
      <c r="P586" s="1" t="s">
        <v>46</v>
      </c>
      <c r="Q586" s="1" t="s">
        <v>33</v>
      </c>
      <c r="R586" s="1" t="s">
        <v>34</v>
      </c>
      <c r="S586" s="1" t="s">
        <v>35</v>
      </c>
      <c r="T586" s="1" t="s">
        <v>36</v>
      </c>
      <c r="U586" s="8">
        <v>44162</v>
      </c>
      <c r="V586" s="1" t="s">
        <v>37</v>
      </c>
      <c r="W586" s="1" t="s">
        <v>38</v>
      </c>
      <c r="X586" s="1" t="s">
        <v>39</v>
      </c>
      <c r="Y586" t="str">
        <f t="shared" si="38"/>
        <v>OnTime</v>
      </c>
      <c r="Z586" t="str">
        <f t="shared" si="39"/>
        <v>Utilized</v>
      </c>
    </row>
    <row r="587" spans="1:26" x14ac:dyDescent="0.2">
      <c r="A587" s="15">
        <v>198.18</v>
      </c>
      <c r="B587" s="7">
        <f t="shared" si="36"/>
        <v>198.18</v>
      </c>
      <c r="C587" s="1" t="s">
        <v>20</v>
      </c>
      <c r="D587" s="1" t="s">
        <v>21</v>
      </c>
      <c r="E587" s="5">
        <v>3.96</v>
      </c>
      <c r="F587" s="5">
        <f t="shared" si="37"/>
        <v>3.96</v>
      </c>
      <c r="G587" s="1" t="s">
        <v>23</v>
      </c>
      <c r="H587" s="8">
        <v>44172</v>
      </c>
      <c r="I587" s="1" t="s">
        <v>25</v>
      </c>
      <c r="J587" s="1" t="s">
        <v>26</v>
      </c>
      <c r="K587" s="8">
        <v>44162.724722222221</v>
      </c>
      <c r="L587" s="1" t="s">
        <v>28</v>
      </c>
      <c r="M587" s="8">
        <v>44162</v>
      </c>
      <c r="N587" s="8">
        <v>44176</v>
      </c>
      <c r="O587" s="1" t="s">
        <v>1248</v>
      </c>
      <c r="P587" s="1" t="s">
        <v>32</v>
      </c>
      <c r="Q587" s="1" t="s">
        <v>33</v>
      </c>
      <c r="R587" s="1" t="s">
        <v>34</v>
      </c>
      <c r="S587" s="1" t="s">
        <v>35</v>
      </c>
      <c r="T587" s="1" t="s">
        <v>36</v>
      </c>
      <c r="U587" s="8">
        <v>44162</v>
      </c>
      <c r="V587" s="1" t="s">
        <v>37</v>
      </c>
      <c r="W587" s="1" t="s">
        <v>38</v>
      </c>
      <c r="X587" s="1" t="s">
        <v>39</v>
      </c>
      <c r="Y587" t="str">
        <f t="shared" si="38"/>
        <v>OnTime</v>
      </c>
      <c r="Z587" t="str">
        <f t="shared" si="39"/>
        <v>Utilized</v>
      </c>
    </row>
    <row r="588" spans="1:26" x14ac:dyDescent="0.2">
      <c r="A588" s="15">
        <v>198.18</v>
      </c>
      <c r="B588" s="7">
        <f t="shared" si="36"/>
        <v>198.18</v>
      </c>
      <c r="C588" s="1" t="s">
        <v>20</v>
      </c>
      <c r="D588" s="1" t="s">
        <v>21</v>
      </c>
      <c r="E588" s="5">
        <v>3.96</v>
      </c>
      <c r="F588" s="5">
        <f t="shared" si="37"/>
        <v>3.96</v>
      </c>
      <c r="G588" s="1" t="s">
        <v>23</v>
      </c>
      <c r="H588" s="8">
        <v>44172</v>
      </c>
      <c r="I588" s="1" t="s">
        <v>25</v>
      </c>
      <c r="J588" s="1" t="s">
        <v>26</v>
      </c>
      <c r="K588" s="8">
        <v>44162.724583333336</v>
      </c>
      <c r="L588" s="1" t="s">
        <v>136</v>
      </c>
      <c r="M588" s="8">
        <v>44162</v>
      </c>
      <c r="N588" s="8">
        <v>44176</v>
      </c>
      <c r="O588" s="1" t="s">
        <v>1250</v>
      </c>
      <c r="P588" s="1" t="s">
        <v>32</v>
      </c>
      <c r="Q588" s="1" t="s">
        <v>33</v>
      </c>
      <c r="R588" s="1" t="s">
        <v>34</v>
      </c>
      <c r="S588" s="1" t="s">
        <v>35</v>
      </c>
      <c r="T588" s="1" t="s">
        <v>36</v>
      </c>
      <c r="U588" s="8">
        <v>44162</v>
      </c>
      <c r="V588" s="1" t="s">
        <v>37</v>
      </c>
      <c r="W588" s="1" t="s">
        <v>38</v>
      </c>
      <c r="X588" s="1" t="s">
        <v>39</v>
      </c>
      <c r="Y588" t="str">
        <f t="shared" si="38"/>
        <v>OnTime</v>
      </c>
      <c r="Z588" t="str">
        <f t="shared" si="39"/>
        <v>Utilized</v>
      </c>
    </row>
    <row r="589" spans="1:26" x14ac:dyDescent="0.2">
      <c r="A589" s="15">
        <v>198.18</v>
      </c>
      <c r="B589" s="7">
        <f t="shared" si="36"/>
        <v>198.18</v>
      </c>
      <c r="C589" s="1" t="s">
        <v>20</v>
      </c>
      <c r="D589" s="1" t="s">
        <v>21</v>
      </c>
      <c r="E589" s="5">
        <v>3.96</v>
      </c>
      <c r="F589" s="5">
        <f t="shared" si="37"/>
        <v>3.96</v>
      </c>
      <c r="G589" s="1" t="s">
        <v>23</v>
      </c>
      <c r="H589" s="8">
        <v>44172</v>
      </c>
      <c r="I589" s="1" t="s">
        <v>25</v>
      </c>
      <c r="J589" s="1" t="s">
        <v>26</v>
      </c>
      <c r="K589" s="8">
        <v>44162.656122685185</v>
      </c>
      <c r="L589" s="1" t="s">
        <v>28</v>
      </c>
      <c r="M589" s="8">
        <v>44162</v>
      </c>
      <c r="N589" s="8">
        <v>44176</v>
      </c>
      <c r="O589" s="1" t="s">
        <v>1252</v>
      </c>
      <c r="P589" s="1" t="s">
        <v>32</v>
      </c>
      <c r="Q589" s="1" t="s">
        <v>33</v>
      </c>
      <c r="R589" s="1" t="s">
        <v>34</v>
      </c>
      <c r="S589" s="1" t="s">
        <v>35</v>
      </c>
      <c r="T589" s="1" t="s">
        <v>36</v>
      </c>
      <c r="U589" s="8">
        <v>44162</v>
      </c>
      <c r="V589" s="1" t="s">
        <v>37</v>
      </c>
      <c r="W589" s="1" t="s">
        <v>38</v>
      </c>
      <c r="X589" s="1" t="s">
        <v>39</v>
      </c>
      <c r="Y589" t="str">
        <f t="shared" si="38"/>
        <v>OnTime</v>
      </c>
      <c r="Z589" t="str">
        <f t="shared" si="39"/>
        <v>Utilized</v>
      </c>
    </row>
    <row r="590" spans="1:26" x14ac:dyDescent="0.2">
      <c r="A590" s="15">
        <v>198.18</v>
      </c>
      <c r="B590" s="7">
        <f t="shared" si="36"/>
        <v>198.18</v>
      </c>
      <c r="C590" s="1" t="s">
        <v>20</v>
      </c>
      <c r="D590" s="1" t="s">
        <v>21</v>
      </c>
      <c r="E590" s="5">
        <v>3.96</v>
      </c>
      <c r="F590" s="5">
        <f t="shared" si="37"/>
        <v>3.96</v>
      </c>
      <c r="G590" s="1" t="s">
        <v>23</v>
      </c>
      <c r="H590" s="8">
        <v>44172</v>
      </c>
      <c r="I590" s="1" t="s">
        <v>25</v>
      </c>
      <c r="J590" s="1" t="s">
        <v>26</v>
      </c>
      <c r="K590" s="8">
        <v>44162.655717592592</v>
      </c>
      <c r="L590" s="1" t="s">
        <v>28</v>
      </c>
      <c r="M590" s="8">
        <v>44162</v>
      </c>
      <c r="N590" s="8">
        <v>44176</v>
      </c>
      <c r="O590" s="1" t="s">
        <v>1252</v>
      </c>
      <c r="P590" s="1" t="s">
        <v>32</v>
      </c>
      <c r="Q590" s="1" t="s">
        <v>33</v>
      </c>
      <c r="R590" s="1" t="s">
        <v>34</v>
      </c>
      <c r="S590" s="1" t="s">
        <v>35</v>
      </c>
      <c r="T590" s="1" t="s">
        <v>193</v>
      </c>
      <c r="U590" s="8">
        <v>44162</v>
      </c>
      <c r="V590" s="1" t="s">
        <v>37</v>
      </c>
      <c r="W590" s="1" t="s">
        <v>38</v>
      </c>
      <c r="X590" s="1" t="s">
        <v>39</v>
      </c>
      <c r="Y590" t="str">
        <f t="shared" si="38"/>
        <v>OnTime</v>
      </c>
      <c r="Z590" t="str">
        <f t="shared" si="39"/>
        <v>Utilized</v>
      </c>
    </row>
    <row r="591" spans="1:26" x14ac:dyDescent="0.2">
      <c r="A591" s="15">
        <v>198.18</v>
      </c>
      <c r="B591" s="7">
        <f t="shared" si="36"/>
        <v>198.18</v>
      </c>
      <c r="C591" s="1" t="s">
        <v>20</v>
      </c>
      <c r="D591" s="1" t="s">
        <v>21</v>
      </c>
      <c r="E591" s="5">
        <v>3.96</v>
      </c>
      <c r="F591" s="5">
        <f t="shared" si="37"/>
        <v>3.96</v>
      </c>
      <c r="G591" s="1" t="s">
        <v>23</v>
      </c>
      <c r="H591" s="8">
        <v>44172</v>
      </c>
      <c r="I591" s="1" t="s">
        <v>25</v>
      </c>
      <c r="J591" s="1" t="s">
        <v>26</v>
      </c>
      <c r="K591" s="8">
        <v>44162.628460648149</v>
      </c>
      <c r="L591" s="1" t="s">
        <v>28</v>
      </c>
      <c r="M591" s="8">
        <v>44162</v>
      </c>
      <c r="N591" s="8">
        <v>44176</v>
      </c>
      <c r="O591" s="1" t="s">
        <v>1255</v>
      </c>
      <c r="P591" s="1" t="s">
        <v>32</v>
      </c>
      <c r="Q591" s="1" t="s">
        <v>33</v>
      </c>
      <c r="R591" s="1" t="s">
        <v>34</v>
      </c>
      <c r="S591" s="1" t="s">
        <v>35</v>
      </c>
      <c r="T591" s="1" t="s">
        <v>36</v>
      </c>
      <c r="U591" s="8">
        <v>44162</v>
      </c>
      <c r="V591" s="1" t="s">
        <v>37</v>
      </c>
      <c r="W591" s="1" t="s">
        <v>38</v>
      </c>
      <c r="X591" s="1" t="s">
        <v>39</v>
      </c>
      <c r="Y591" t="str">
        <f t="shared" si="38"/>
        <v>OnTime</v>
      </c>
      <c r="Z591" t="str">
        <f t="shared" si="39"/>
        <v>Utilized</v>
      </c>
    </row>
    <row r="592" spans="1:26" x14ac:dyDescent="0.2">
      <c r="A592" s="15">
        <v>198.18</v>
      </c>
      <c r="B592" s="7">
        <f t="shared" si="36"/>
        <v>198.18</v>
      </c>
      <c r="C592" s="1" t="s">
        <v>20</v>
      </c>
      <c r="D592" s="1" t="s">
        <v>21</v>
      </c>
      <c r="E592" s="5">
        <v>3.96</v>
      </c>
      <c r="F592" s="5">
        <f t="shared" si="37"/>
        <v>3.96</v>
      </c>
      <c r="G592" s="1" t="s">
        <v>23</v>
      </c>
      <c r="H592" s="8">
        <v>44172</v>
      </c>
      <c r="I592" s="1" t="s">
        <v>25</v>
      </c>
      <c r="J592" s="1" t="s">
        <v>26</v>
      </c>
      <c r="K592" s="8">
        <v>44162.624814814815</v>
      </c>
      <c r="L592" s="1" t="s">
        <v>28</v>
      </c>
      <c r="M592" s="8">
        <v>44162</v>
      </c>
      <c r="N592" s="8">
        <v>44176</v>
      </c>
      <c r="O592" s="1" t="s">
        <v>1257</v>
      </c>
      <c r="P592" s="1" t="s">
        <v>32</v>
      </c>
      <c r="Q592" s="1" t="s">
        <v>33</v>
      </c>
      <c r="R592" s="1" t="s">
        <v>34</v>
      </c>
      <c r="S592" s="1" t="s">
        <v>35</v>
      </c>
      <c r="T592" s="1" t="s">
        <v>49</v>
      </c>
      <c r="U592" s="8">
        <v>44162</v>
      </c>
      <c r="V592" s="1" t="s">
        <v>37</v>
      </c>
      <c r="W592" s="1" t="s">
        <v>38</v>
      </c>
      <c r="X592" s="1" t="s">
        <v>39</v>
      </c>
      <c r="Y592" t="str">
        <f t="shared" si="38"/>
        <v>OnTime</v>
      </c>
      <c r="Z592" t="str">
        <f t="shared" si="39"/>
        <v>Utilized</v>
      </c>
    </row>
    <row r="593" spans="1:26" x14ac:dyDescent="0.2">
      <c r="A593" s="15">
        <v>198.18</v>
      </c>
      <c r="B593" s="7">
        <f t="shared" si="36"/>
        <v>198.18</v>
      </c>
      <c r="C593" s="1" t="s">
        <v>20</v>
      </c>
      <c r="D593" s="1" t="s">
        <v>21</v>
      </c>
      <c r="E593" s="5">
        <v>3.96</v>
      </c>
      <c r="F593" s="5">
        <f t="shared" si="37"/>
        <v>3.96</v>
      </c>
      <c r="G593" s="1" t="s">
        <v>23</v>
      </c>
      <c r="H593" s="8">
        <v>44172</v>
      </c>
      <c r="I593" s="1" t="s">
        <v>25</v>
      </c>
      <c r="J593" s="1" t="s">
        <v>26</v>
      </c>
      <c r="K593" s="8">
        <v>44162.624641203707</v>
      </c>
      <c r="L593" s="1" t="s">
        <v>28</v>
      </c>
      <c r="M593" s="8">
        <v>44162</v>
      </c>
      <c r="N593" s="8">
        <v>44176</v>
      </c>
      <c r="O593" s="1" t="s">
        <v>1259</v>
      </c>
      <c r="P593" s="1" t="s">
        <v>32</v>
      </c>
      <c r="Q593" s="1" t="s">
        <v>33</v>
      </c>
      <c r="R593" s="1" t="s">
        <v>34</v>
      </c>
      <c r="S593" s="1" t="s">
        <v>35</v>
      </c>
      <c r="T593" s="1" t="s">
        <v>49</v>
      </c>
      <c r="U593" s="8">
        <v>44162</v>
      </c>
      <c r="V593" s="1" t="s">
        <v>37</v>
      </c>
      <c r="W593" s="1" t="s">
        <v>38</v>
      </c>
      <c r="X593" s="1" t="s">
        <v>39</v>
      </c>
      <c r="Y593" t="str">
        <f t="shared" si="38"/>
        <v>OnTime</v>
      </c>
      <c r="Z593" t="str">
        <f t="shared" si="39"/>
        <v>Utilized</v>
      </c>
    </row>
    <row r="594" spans="1:26" x14ac:dyDescent="0.2">
      <c r="A594" s="15">
        <v>198.18</v>
      </c>
      <c r="B594" s="7">
        <f t="shared" si="36"/>
        <v>198.18</v>
      </c>
      <c r="C594" s="1" t="s">
        <v>20</v>
      </c>
      <c r="D594" s="1" t="s">
        <v>21</v>
      </c>
      <c r="E594" s="5">
        <v>3.96</v>
      </c>
      <c r="F594" s="5">
        <f t="shared" si="37"/>
        <v>3.96</v>
      </c>
      <c r="G594" s="1" t="s">
        <v>23</v>
      </c>
      <c r="H594" s="8">
        <v>44172</v>
      </c>
      <c r="I594" s="1" t="s">
        <v>25</v>
      </c>
      <c r="J594" s="1" t="s">
        <v>26</v>
      </c>
      <c r="K594" s="8">
        <v>44162.624513888892</v>
      </c>
      <c r="L594" s="1" t="s">
        <v>28</v>
      </c>
      <c r="M594" s="8">
        <v>44162</v>
      </c>
      <c r="N594" s="8">
        <v>44176</v>
      </c>
      <c r="O594" s="1" t="s">
        <v>1261</v>
      </c>
      <c r="P594" s="1" t="s">
        <v>32</v>
      </c>
      <c r="Q594" s="1" t="s">
        <v>33</v>
      </c>
      <c r="R594" s="1" t="s">
        <v>34</v>
      </c>
      <c r="S594" s="1" t="s">
        <v>35</v>
      </c>
      <c r="T594" s="1" t="s">
        <v>81</v>
      </c>
      <c r="U594" s="8">
        <v>44162</v>
      </c>
      <c r="V594" s="1" t="s">
        <v>37</v>
      </c>
      <c r="W594" s="1" t="s">
        <v>38</v>
      </c>
      <c r="X594" s="1" t="s">
        <v>39</v>
      </c>
      <c r="Y594" t="str">
        <f t="shared" si="38"/>
        <v>OnTime</v>
      </c>
      <c r="Z594" t="str">
        <f t="shared" si="39"/>
        <v>Utilized</v>
      </c>
    </row>
    <row r="595" spans="1:26" x14ac:dyDescent="0.2">
      <c r="A595" s="15">
        <v>198.18</v>
      </c>
      <c r="B595" s="7">
        <f t="shared" si="36"/>
        <v>198.18</v>
      </c>
      <c r="C595" s="1" t="s">
        <v>20</v>
      </c>
      <c r="D595" s="1" t="s">
        <v>21</v>
      </c>
      <c r="E595" s="5">
        <v>3.96</v>
      </c>
      <c r="F595" s="5">
        <f t="shared" si="37"/>
        <v>3.96</v>
      </c>
      <c r="G595" s="1" t="s">
        <v>23</v>
      </c>
      <c r="H595" s="8">
        <v>44172</v>
      </c>
      <c r="I595" s="1" t="s">
        <v>25</v>
      </c>
      <c r="J595" s="1" t="s">
        <v>26</v>
      </c>
      <c r="K595" s="8">
        <v>44162.624490740738</v>
      </c>
      <c r="L595" s="1" t="s">
        <v>28</v>
      </c>
      <c r="M595" s="8">
        <v>44162</v>
      </c>
      <c r="N595" s="8">
        <v>44176</v>
      </c>
      <c r="O595" s="1" t="s">
        <v>1263</v>
      </c>
      <c r="P595" s="1" t="s">
        <v>32</v>
      </c>
      <c r="Q595" s="1" t="s">
        <v>33</v>
      </c>
      <c r="R595" s="1" t="s">
        <v>34</v>
      </c>
      <c r="S595" s="1" t="s">
        <v>35</v>
      </c>
      <c r="T595" s="1" t="s">
        <v>81</v>
      </c>
      <c r="U595" s="8">
        <v>44162</v>
      </c>
      <c r="V595" s="1" t="s">
        <v>37</v>
      </c>
      <c r="W595" s="1" t="s">
        <v>38</v>
      </c>
      <c r="X595" s="1" t="s">
        <v>39</v>
      </c>
      <c r="Y595" t="str">
        <f t="shared" si="38"/>
        <v>OnTime</v>
      </c>
      <c r="Z595" t="str">
        <f t="shared" si="39"/>
        <v>Utilized</v>
      </c>
    </row>
    <row r="596" spans="1:26" x14ac:dyDescent="0.2">
      <c r="A596" s="15">
        <v>198.18</v>
      </c>
      <c r="B596" s="7">
        <f t="shared" si="36"/>
        <v>198.18</v>
      </c>
      <c r="C596" s="1" t="s">
        <v>20</v>
      </c>
      <c r="D596" s="1" t="s">
        <v>21</v>
      </c>
      <c r="E596" s="5">
        <v>3.96</v>
      </c>
      <c r="F596" s="5">
        <f t="shared" si="37"/>
        <v>3.96</v>
      </c>
      <c r="G596" s="1" t="s">
        <v>23</v>
      </c>
      <c r="H596" s="8">
        <v>44172</v>
      </c>
      <c r="I596" s="1" t="s">
        <v>25</v>
      </c>
      <c r="J596" s="1" t="s">
        <v>26</v>
      </c>
      <c r="K596" s="8">
        <v>44162.624467592592</v>
      </c>
      <c r="L596" s="1" t="s">
        <v>28</v>
      </c>
      <c r="M596" s="8">
        <v>44162</v>
      </c>
      <c r="N596" s="8">
        <v>44176</v>
      </c>
      <c r="O596" s="1" t="s">
        <v>1265</v>
      </c>
      <c r="P596" s="1" t="s">
        <v>32</v>
      </c>
      <c r="Q596" s="1" t="s">
        <v>33</v>
      </c>
      <c r="R596" s="1" t="s">
        <v>34</v>
      </c>
      <c r="S596" s="1" t="s">
        <v>35</v>
      </c>
      <c r="T596" s="1" t="s">
        <v>81</v>
      </c>
      <c r="U596" s="8">
        <v>44162</v>
      </c>
      <c r="V596" s="1" t="s">
        <v>37</v>
      </c>
      <c r="W596" s="1" t="s">
        <v>38</v>
      </c>
      <c r="X596" s="1" t="s">
        <v>39</v>
      </c>
      <c r="Y596" t="str">
        <f t="shared" si="38"/>
        <v>OnTime</v>
      </c>
      <c r="Z596" t="str">
        <f t="shared" si="39"/>
        <v>Utilized</v>
      </c>
    </row>
    <row r="597" spans="1:26" x14ac:dyDescent="0.2">
      <c r="A597" s="15">
        <v>198.18</v>
      </c>
      <c r="B597" s="7">
        <f t="shared" si="36"/>
        <v>198.18</v>
      </c>
      <c r="C597" s="1" t="s">
        <v>20</v>
      </c>
      <c r="D597" s="1" t="s">
        <v>21</v>
      </c>
      <c r="E597" s="5">
        <v>3.96</v>
      </c>
      <c r="F597" s="5">
        <f t="shared" si="37"/>
        <v>3.96</v>
      </c>
      <c r="G597" s="1" t="s">
        <v>23</v>
      </c>
      <c r="H597" s="8">
        <v>44172</v>
      </c>
      <c r="I597" s="1" t="s">
        <v>25</v>
      </c>
      <c r="J597" s="1" t="s">
        <v>26</v>
      </c>
      <c r="K597" s="8">
        <v>44162.624363425923</v>
      </c>
      <c r="L597" s="1" t="s">
        <v>28</v>
      </c>
      <c r="M597" s="8">
        <v>44162</v>
      </c>
      <c r="N597" s="8">
        <v>44176</v>
      </c>
      <c r="O597" s="1" t="s">
        <v>1267</v>
      </c>
      <c r="P597" s="1" t="s">
        <v>32</v>
      </c>
      <c r="Q597" s="1" t="s">
        <v>33</v>
      </c>
      <c r="R597" s="1" t="s">
        <v>34</v>
      </c>
      <c r="S597" s="1" t="s">
        <v>35</v>
      </c>
      <c r="T597" s="1" t="s">
        <v>81</v>
      </c>
      <c r="U597" s="8">
        <v>44162</v>
      </c>
      <c r="V597" s="1" t="s">
        <v>37</v>
      </c>
      <c r="W597" s="1" t="s">
        <v>38</v>
      </c>
      <c r="X597" s="1" t="s">
        <v>39</v>
      </c>
      <c r="Y597" t="str">
        <f t="shared" si="38"/>
        <v>OnTime</v>
      </c>
      <c r="Z597" t="str">
        <f t="shared" si="39"/>
        <v>Utilized</v>
      </c>
    </row>
    <row r="598" spans="1:26" x14ac:dyDescent="0.2">
      <c r="A598" s="15">
        <v>198.18</v>
      </c>
      <c r="B598" s="7">
        <f t="shared" si="36"/>
        <v>198.18</v>
      </c>
      <c r="C598" s="1" t="s">
        <v>20</v>
      </c>
      <c r="D598" s="1" t="s">
        <v>21</v>
      </c>
      <c r="E598" s="5">
        <v>3.96</v>
      </c>
      <c r="F598" s="5">
        <f t="shared" si="37"/>
        <v>3.96</v>
      </c>
      <c r="G598" s="1" t="s">
        <v>23</v>
      </c>
      <c r="H598" s="8">
        <v>44172</v>
      </c>
      <c r="I598" s="1" t="s">
        <v>25</v>
      </c>
      <c r="J598" s="1" t="s">
        <v>26</v>
      </c>
      <c r="K598" s="8">
        <v>44162.624340277776</v>
      </c>
      <c r="L598" s="1" t="s">
        <v>136</v>
      </c>
      <c r="M598" s="8">
        <v>44162</v>
      </c>
      <c r="N598" s="8">
        <v>44176</v>
      </c>
      <c r="O598" s="1" t="s">
        <v>1269</v>
      </c>
      <c r="P598" s="1" t="s">
        <v>32</v>
      </c>
      <c r="Q598" s="1" t="s">
        <v>33</v>
      </c>
      <c r="R598" s="1" t="s">
        <v>34</v>
      </c>
      <c r="S598" s="1" t="s">
        <v>35</v>
      </c>
      <c r="T598" s="1" t="s">
        <v>81</v>
      </c>
      <c r="U598" s="8">
        <v>44162</v>
      </c>
      <c r="V598" s="1" t="s">
        <v>37</v>
      </c>
      <c r="W598" s="1" t="s">
        <v>38</v>
      </c>
      <c r="X598" s="1" t="s">
        <v>39</v>
      </c>
      <c r="Y598" t="str">
        <f t="shared" si="38"/>
        <v>OnTime</v>
      </c>
      <c r="Z598" t="str">
        <f t="shared" si="39"/>
        <v>Utilized</v>
      </c>
    </row>
    <row r="599" spans="1:26" x14ac:dyDescent="0.2">
      <c r="A599" s="15">
        <v>198.18</v>
      </c>
      <c r="B599" s="7">
        <f t="shared" si="36"/>
        <v>198.18</v>
      </c>
      <c r="C599" s="1" t="s">
        <v>20</v>
      </c>
      <c r="D599" s="1" t="s">
        <v>21</v>
      </c>
      <c r="E599" s="5">
        <v>3.96</v>
      </c>
      <c r="F599" s="5">
        <f t="shared" si="37"/>
        <v>3.96</v>
      </c>
      <c r="G599" s="1" t="s">
        <v>23</v>
      </c>
      <c r="H599" s="8">
        <v>44172</v>
      </c>
      <c r="I599" s="1" t="s">
        <v>25</v>
      </c>
      <c r="J599" s="1" t="s">
        <v>26</v>
      </c>
      <c r="K599" s="8">
        <v>44162.62431712963</v>
      </c>
      <c r="L599" s="1" t="s">
        <v>28</v>
      </c>
      <c r="M599" s="8">
        <v>44162</v>
      </c>
      <c r="N599" s="8">
        <v>44176</v>
      </c>
      <c r="O599" s="1" t="s">
        <v>1271</v>
      </c>
      <c r="P599" s="1" t="s">
        <v>32</v>
      </c>
      <c r="Q599" s="1" t="s">
        <v>33</v>
      </c>
      <c r="R599" s="1" t="s">
        <v>34</v>
      </c>
      <c r="S599" s="1" t="s">
        <v>35</v>
      </c>
      <c r="T599" s="1" t="s">
        <v>49</v>
      </c>
      <c r="U599" s="8">
        <v>44162</v>
      </c>
      <c r="V599" s="1" t="s">
        <v>37</v>
      </c>
      <c r="W599" s="1" t="s">
        <v>38</v>
      </c>
      <c r="X599" s="1" t="s">
        <v>39</v>
      </c>
      <c r="Y599" t="str">
        <f t="shared" si="38"/>
        <v>OnTime</v>
      </c>
      <c r="Z599" t="str">
        <f t="shared" si="39"/>
        <v>Utilized</v>
      </c>
    </row>
    <row r="600" spans="1:26" x14ac:dyDescent="0.2">
      <c r="A600" s="15">
        <v>198.18</v>
      </c>
      <c r="B600" s="7">
        <f t="shared" si="36"/>
        <v>198.18</v>
      </c>
      <c r="C600" s="1" t="s">
        <v>20</v>
      </c>
      <c r="D600" s="1" t="s">
        <v>21</v>
      </c>
      <c r="E600" s="5">
        <v>3.96</v>
      </c>
      <c r="F600" s="5">
        <f t="shared" si="37"/>
        <v>3.96</v>
      </c>
      <c r="G600" s="1" t="s">
        <v>23</v>
      </c>
      <c r="H600" s="8">
        <v>44172</v>
      </c>
      <c r="I600" s="1" t="s">
        <v>25</v>
      </c>
      <c r="J600" s="1" t="s">
        <v>26</v>
      </c>
      <c r="K600" s="8">
        <v>44162.624293981484</v>
      </c>
      <c r="L600" s="1" t="s">
        <v>28</v>
      </c>
      <c r="M600" s="8">
        <v>44162</v>
      </c>
      <c r="N600" s="8">
        <v>44176</v>
      </c>
      <c r="O600" s="1" t="s">
        <v>1273</v>
      </c>
      <c r="P600" s="1" t="s">
        <v>32</v>
      </c>
      <c r="Q600" s="1" t="s">
        <v>33</v>
      </c>
      <c r="R600" s="1" t="s">
        <v>34</v>
      </c>
      <c r="S600" s="1" t="s">
        <v>35</v>
      </c>
      <c r="T600" s="1" t="s">
        <v>81</v>
      </c>
      <c r="U600" s="8">
        <v>44162</v>
      </c>
      <c r="V600" s="1" t="s">
        <v>37</v>
      </c>
      <c r="W600" s="1" t="s">
        <v>38</v>
      </c>
      <c r="X600" s="1" t="s">
        <v>39</v>
      </c>
      <c r="Y600" t="str">
        <f t="shared" si="38"/>
        <v>OnTime</v>
      </c>
      <c r="Z600" t="str">
        <f t="shared" si="39"/>
        <v>Utilized</v>
      </c>
    </row>
    <row r="601" spans="1:26" x14ac:dyDescent="0.2">
      <c r="A601" s="15">
        <v>198.18</v>
      </c>
      <c r="B601" s="7">
        <f t="shared" si="36"/>
        <v>198.18</v>
      </c>
      <c r="C601" s="1" t="s">
        <v>20</v>
      </c>
      <c r="D601" s="1" t="s">
        <v>21</v>
      </c>
      <c r="E601" s="5">
        <v>3.96</v>
      </c>
      <c r="F601" s="5">
        <f t="shared" si="37"/>
        <v>3.96</v>
      </c>
      <c r="G601" s="1" t="s">
        <v>23</v>
      </c>
      <c r="H601" s="8">
        <v>44172</v>
      </c>
      <c r="I601" s="1" t="s">
        <v>25</v>
      </c>
      <c r="J601" s="1" t="s">
        <v>26</v>
      </c>
      <c r="K601" s="8">
        <v>44162.624166666668</v>
      </c>
      <c r="L601" s="1" t="s">
        <v>28</v>
      </c>
      <c r="M601" s="8">
        <v>44162</v>
      </c>
      <c r="N601" s="8">
        <v>44176</v>
      </c>
      <c r="O601" s="1" t="s">
        <v>1275</v>
      </c>
      <c r="P601" s="1" t="s">
        <v>32</v>
      </c>
      <c r="Q601" s="1" t="s">
        <v>33</v>
      </c>
      <c r="R601" s="1" t="s">
        <v>34</v>
      </c>
      <c r="S601" s="1" t="s">
        <v>35</v>
      </c>
      <c r="T601" s="1" t="s">
        <v>81</v>
      </c>
      <c r="U601" s="8">
        <v>44162</v>
      </c>
      <c r="V601" s="1" t="s">
        <v>37</v>
      </c>
      <c r="W601" s="1" t="s">
        <v>38</v>
      </c>
      <c r="X601" s="1" t="s">
        <v>39</v>
      </c>
      <c r="Y601" t="str">
        <f t="shared" si="38"/>
        <v>OnTime</v>
      </c>
      <c r="Z601" t="str">
        <f t="shared" si="39"/>
        <v>Utilized</v>
      </c>
    </row>
    <row r="602" spans="1:26" x14ac:dyDescent="0.2">
      <c r="A602" s="15">
        <v>198.18</v>
      </c>
      <c r="B602" s="7">
        <f t="shared" si="36"/>
        <v>198.18</v>
      </c>
      <c r="C602" s="1" t="s">
        <v>20</v>
      </c>
      <c r="D602" s="1" t="s">
        <v>21</v>
      </c>
      <c r="E602" s="5">
        <v>3.96</v>
      </c>
      <c r="F602" s="5">
        <f t="shared" si="37"/>
        <v>3.96</v>
      </c>
      <c r="G602" s="1" t="s">
        <v>23</v>
      </c>
      <c r="H602" s="8">
        <v>44172</v>
      </c>
      <c r="I602" s="1" t="s">
        <v>25</v>
      </c>
      <c r="J602" s="1" t="s">
        <v>26</v>
      </c>
      <c r="K602" s="8">
        <v>44162.624143518522</v>
      </c>
      <c r="L602" s="1" t="s">
        <v>28</v>
      </c>
      <c r="M602" s="8">
        <v>44162</v>
      </c>
      <c r="N602" s="8">
        <v>44176</v>
      </c>
      <c r="O602" s="1" t="s">
        <v>1277</v>
      </c>
      <c r="P602" s="1" t="s">
        <v>32</v>
      </c>
      <c r="Q602" s="1" t="s">
        <v>33</v>
      </c>
      <c r="R602" s="1" t="s">
        <v>34</v>
      </c>
      <c r="S602" s="1" t="s">
        <v>35</v>
      </c>
      <c r="T602" s="1" t="s">
        <v>81</v>
      </c>
      <c r="U602" s="8">
        <v>44162</v>
      </c>
      <c r="V602" s="1" t="s">
        <v>37</v>
      </c>
      <c r="W602" s="1" t="s">
        <v>38</v>
      </c>
      <c r="X602" s="1" t="s">
        <v>39</v>
      </c>
      <c r="Y602" t="str">
        <f t="shared" si="38"/>
        <v>OnTime</v>
      </c>
      <c r="Z602" t="str">
        <f t="shared" si="39"/>
        <v>Utilized</v>
      </c>
    </row>
    <row r="603" spans="1:26" x14ac:dyDescent="0.2">
      <c r="A603" s="15">
        <v>198.18</v>
      </c>
      <c r="B603" s="7">
        <f t="shared" si="36"/>
        <v>198.18</v>
      </c>
      <c r="C603" s="1" t="s">
        <v>20</v>
      </c>
      <c r="D603" s="1" t="s">
        <v>21</v>
      </c>
      <c r="E603" s="5">
        <v>3.96</v>
      </c>
      <c r="F603" s="5">
        <f t="shared" si="37"/>
        <v>3.96</v>
      </c>
      <c r="G603" s="1" t="s">
        <v>23</v>
      </c>
      <c r="H603" s="8">
        <v>44172</v>
      </c>
      <c r="I603" s="1" t="s">
        <v>25</v>
      </c>
      <c r="J603" s="1" t="s">
        <v>26</v>
      </c>
      <c r="K603" s="8">
        <v>44162.624120370368</v>
      </c>
      <c r="L603" s="1" t="s">
        <v>28</v>
      </c>
      <c r="M603" s="8">
        <v>44162</v>
      </c>
      <c r="N603" s="8">
        <v>44176</v>
      </c>
      <c r="O603" s="1" t="s">
        <v>1279</v>
      </c>
      <c r="P603" s="1" t="s">
        <v>32</v>
      </c>
      <c r="Q603" s="1" t="s">
        <v>33</v>
      </c>
      <c r="R603" s="1" t="s">
        <v>34</v>
      </c>
      <c r="S603" s="1" t="s">
        <v>35</v>
      </c>
      <c r="T603" s="1" t="s">
        <v>81</v>
      </c>
      <c r="U603" s="8">
        <v>44162</v>
      </c>
      <c r="V603" s="1" t="s">
        <v>37</v>
      </c>
      <c r="W603" s="1" t="s">
        <v>38</v>
      </c>
      <c r="X603" s="1" t="s">
        <v>39</v>
      </c>
      <c r="Y603" t="str">
        <f t="shared" si="38"/>
        <v>OnTime</v>
      </c>
      <c r="Z603" t="str">
        <f t="shared" si="39"/>
        <v>Utilized</v>
      </c>
    </row>
    <row r="604" spans="1:26" x14ac:dyDescent="0.2">
      <c r="A604" s="15">
        <v>198.18</v>
      </c>
      <c r="B604" s="7">
        <f t="shared" si="36"/>
        <v>198.18</v>
      </c>
      <c r="C604" s="1" t="s">
        <v>20</v>
      </c>
      <c r="D604" s="1" t="s">
        <v>21</v>
      </c>
      <c r="E604" s="5">
        <v>3.96</v>
      </c>
      <c r="F604" s="5">
        <f t="shared" si="37"/>
        <v>3.96</v>
      </c>
      <c r="G604" s="1" t="s">
        <v>23</v>
      </c>
      <c r="H604" s="8">
        <v>44172</v>
      </c>
      <c r="I604" s="1" t="s">
        <v>25</v>
      </c>
      <c r="J604" s="1" t="s">
        <v>26</v>
      </c>
      <c r="K604" s="8">
        <v>44162.623993055553</v>
      </c>
      <c r="L604" s="1" t="s">
        <v>28</v>
      </c>
      <c r="M604" s="8">
        <v>44162</v>
      </c>
      <c r="N604" s="8">
        <v>44176</v>
      </c>
      <c r="O604" s="1" t="s">
        <v>1281</v>
      </c>
      <c r="P604" s="1" t="s">
        <v>32</v>
      </c>
      <c r="Q604" s="1" t="s">
        <v>33</v>
      </c>
      <c r="R604" s="1" t="s">
        <v>34</v>
      </c>
      <c r="S604" s="1" t="s">
        <v>35</v>
      </c>
      <c r="T604" s="1" t="s">
        <v>81</v>
      </c>
      <c r="U604" s="8">
        <v>44162</v>
      </c>
      <c r="V604" s="1" t="s">
        <v>37</v>
      </c>
      <c r="W604" s="1" t="s">
        <v>38</v>
      </c>
      <c r="X604" s="1" t="s">
        <v>39</v>
      </c>
      <c r="Y604" t="str">
        <f t="shared" si="38"/>
        <v>OnTime</v>
      </c>
      <c r="Z604" t="str">
        <f t="shared" si="39"/>
        <v>Utilized</v>
      </c>
    </row>
    <row r="605" spans="1:26" x14ac:dyDescent="0.2">
      <c r="A605" s="15">
        <v>198.18</v>
      </c>
      <c r="B605" s="7">
        <f t="shared" si="36"/>
        <v>198.18</v>
      </c>
      <c r="C605" s="1" t="s">
        <v>20</v>
      </c>
      <c r="D605" s="1" t="s">
        <v>21</v>
      </c>
      <c r="E605" s="5">
        <v>3.96</v>
      </c>
      <c r="F605" s="5">
        <f t="shared" si="37"/>
        <v>3.96</v>
      </c>
      <c r="G605" s="1" t="s">
        <v>23</v>
      </c>
      <c r="H605" s="8">
        <v>44172</v>
      </c>
      <c r="I605" s="1" t="s">
        <v>25</v>
      </c>
      <c r="J605" s="1" t="s">
        <v>26</v>
      </c>
      <c r="K605" s="8">
        <v>44162.623969907407</v>
      </c>
      <c r="L605" s="1" t="s">
        <v>28</v>
      </c>
      <c r="M605" s="8">
        <v>44162</v>
      </c>
      <c r="N605" s="8">
        <v>44176</v>
      </c>
      <c r="O605" s="1" t="s">
        <v>1283</v>
      </c>
      <c r="P605" s="1" t="s">
        <v>32</v>
      </c>
      <c r="Q605" s="1" t="s">
        <v>33</v>
      </c>
      <c r="R605" s="1" t="s">
        <v>34</v>
      </c>
      <c r="S605" s="1" t="s">
        <v>35</v>
      </c>
      <c r="T605" s="1" t="s">
        <v>36</v>
      </c>
      <c r="U605" s="8">
        <v>44162</v>
      </c>
      <c r="V605" s="1" t="s">
        <v>37</v>
      </c>
      <c r="W605" s="1" t="s">
        <v>38</v>
      </c>
      <c r="X605" s="1" t="s">
        <v>39</v>
      </c>
      <c r="Y605" t="str">
        <f t="shared" si="38"/>
        <v>OnTime</v>
      </c>
      <c r="Z605" t="str">
        <f t="shared" si="39"/>
        <v>Utilized</v>
      </c>
    </row>
    <row r="606" spans="1:26" x14ac:dyDescent="0.2">
      <c r="A606" s="15">
        <v>198.18</v>
      </c>
      <c r="B606" s="7">
        <f t="shared" si="36"/>
        <v>198.18</v>
      </c>
      <c r="C606" s="1" t="s">
        <v>20</v>
      </c>
      <c r="D606" s="1" t="s">
        <v>21</v>
      </c>
      <c r="E606" s="5">
        <v>3.96</v>
      </c>
      <c r="F606" s="5">
        <f t="shared" si="37"/>
        <v>3.96</v>
      </c>
      <c r="G606" s="1" t="s">
        <v>23</v>
      </c>
      <c r="H606" s="8">
        <v>44172</v>
      </c>
      <c r="I606" s="1" t="s">
        <v>25</v>
      </c>
      <c r="J606" s="1" t="s">
        <v>26</v>
      </c>
      <c r="K606" s="8">
        <v>44162.62394675926</v>
      </c>
      <c r="L606" s="1" t="s">
        <v>28</v>
      </c>
      <c r="M606" s="8">
        <v>44162</v>
      </c>
      <c r="N606" s="8">
        <v>44176</v>
      </c>
      <c r="O606" s="1" t="s">
        <v>1285</v>
      </c>
      <c r="P606" s="1" t="s">
        <v>32</v>
      </c>
      <c r="Q606" s="1" t="s">
        <v>33</v>
      </c>
      <c r="R606" s="1" t="s">
        <v>34</v>
      </c>
      <c r="S606" s="1" t="s">
        <v>35</v>
      </c>
      <c r="T606" s="1" t="s">
        <v>81</v>
      </c>
      <c r="U606" s="8">
        <v>44162</v>
      </c>
      <c r="V606" s="1" t="s">
        <v>37</v>
      </c>
      <c r="W606" s="1" t="s">
        <v>38</v>
      </c>
      <c r="X606" s="1" t="s">
        <v>39</v>
      </c>
      <c r="Y606" t="str">
        <f t="shared" si="38"/>
        <v>OnTime</v>
      </c>
      <c r="Z606" t="str">
        <f t="shared" si="39"/>
        <v>Utilized</v>
      </c>
    </row>
    <row r="607" spans="1:26" x14ac:dyDescent="0.2">
      <c r="A607" s="15">
        <v>198.18</v>
      </c>
      <c r="B607" s="7">
        <f t="shared" si="36"/>
        <v>198.18</v>
      </c>
      <c r="C607" s="1" t="s">
        <v>20</v>
      </c>
      <c r="D607" s="1" t="s">
        <v>21</v>
      </c>
      <c r="E607" s="5">
        <v>3.96</v>
      </c>
      <c r="F607" s="5">
        <f t="shared" si="37"/>
        <v>3.96</v>
      </c>
      <c r="G607" s="1" t="s">
        <v>23</v>
      </c>
      <c r="H607" s="8">
        <v>44172</v>
      </c>
      <c r="I607" s="1" t="s">
        <v>25</v>
      </c>
      <c r="J607" s="1" t="s">
        <v>26</v>
      </c>
      <c r="K607" s="8">
        <v>44162.623865740738</v>
      </c>
      <c r="L607" s="1" t="s">
        <v>28</v>
      </c>
      <c r="M607" s="8">
        <v>44162</v>
      </c>
      <c r="N607" s="8">
        <v>44176</v>
      </c>
      <c r="O607" s="1" t="s">
        <v>1287</v>
      </c>
      <c r="P607" s="1" t="s">
        <v>32</v>
      </c>
      <c r="Q607" s="1" t="s">
        <v>33</v>
      </c>
      <c r="R607" s="1" t="s">
        <v>34</v>
      </c>
      <c r="S607" s="1" t="s">
        <v>35</v>
      </c>
      <c r="T607" s="1" t="s">
        <v>81</v>
      </c>
      <c r="U607" s="8">
        <v>44162</v>
      </c>
      <c r="V607" s="1" t="s">
        <v>37</v>
      </c>
      <c r="W607" s="1" t="s">
        <v>38</v>
      </c>
      <c r="X607" s="1" t="s">
        <v>39</v>
      </c>
      <c r="Y607" t="str">
        <f t="shared" si="38"/>
        <v>OnTime</v>
      </c>
      <c r="Z607" t="str">
        <f t="shared" si="39"/>
        <v>Utilized</v>
      </c>
    </row>
    <row r="608" spans="1:26" x14ac:dyDescent="0.2">
      <c r="A608" s="15">
        <v>198.18</v>
      </c>
      <c r="B608" s="7">
        <f t="shared" si="36"/>
        <v>198.18</v>
      </c>
      <c r="C608" s="1" t="s">
        <v>20</v>
      </c>
      <c r="D608" s="1" t="s">
        <v>21</v>
      </c>
      <c r="E608" s="5">
        <v>3.96</v>
      </c>
      <c r="F608" s="5">
        <f t="shared" si="37"/>
        <v>3.96</v>
      </c>
      <c r="G608" s="1" t="s">
        <v>23</v>
      </c>
      <c r="H608" s="8">
        <v>44172</v>
      </c>
      <c r="I608" s="1" t="s">
        <v>25</v>
      </c>
      <c r="J608" s="1" t="s">
        <v>26</v>
      </c>
      <c r="K608" s="8">
        <v>44162.623842592591</v>
      </c>
      <c r="L608" s="1" t="s">
        <v>28</v>
      </c>
      <c r="M608" s="8">
        <v>44162</v>
      </c>
      <c r="N608" s="8">
        <v>44176</v>
      </c>
      <c r="O608" s="1" t="s">
        <v>1289</v>
      </c>
      <c r="P608" s="1" t="s">
        <v>32</v>
      </c>
      <c r="Q608" s="1" t="s">
        <v>33</v>
      </c>
      <c r="R608" s="1" t="s">
        <v>34</v>
      </c>
      <c r="S608" s="1" t="s">
        <v>35</v>
      </c>
      <c r="T608" s="1" t="s">
        <v>81</v>
      </c>
      <c r="U608" s="8">
        <v>44162</v>
      </c>
      <c r="V608" s="1" t="s">
        <v>37</v>
      </c>
      <c r="W608" s="1" t="s">
        <v>38</v>
      </c>
      <c r="X608" s="1" t="s">
        <v>39</v>
      </c>
      <c r="Y608" t="str">
        <f t="shared" si="38"/>
        <v>OnTime</v>
      </c>
      <c r="Z608" t="str">
        <f t="shared" si="39"/>
        <v>Utilized</v>
      </c>
    </row>
    <row r="609" spans="1:26" x14ac:dyDescent="0.2">
      <c r="A609" s="15">
        <v>198.18</v>
      </c>
      <c r="B609" s="7">
        <f t="shared" si="36"/>
        <v>198.18</v>
      </c>
      <c r="C609" s="1" t="s">
        <v>20</v>
      </c>
      <c r="D609" s="1" t="s">
        <v>21</v>
      </c>
      <c r="E609" s="5">
        <v>3.96</v>
      </c>
      <c r="F609" s="5">
        <f t="shared" si="37"/>
        <v>3.96</v>
      </c>
      <c r="G609" s="1" t="s">
        <v>23</v>
      </c>
      <c r="H609" s="8">
        <v>44172</v>
      </c>
      <c r="I609" s="1" t="s">
        <v>25</v>
      </c>
      <c r="J609" s="1" t="s">
        <v>26</v>
      </c>
      <c r="K609" s="8">
        <v>44162.623819444445</v>
      </c>
      <c r="L609" s="1" t="s">
        <v>28</v>
      </c>
      <c r="M609" s="8">
        <v>44162</v>
      </c>
      <c r="N609" s="8">
        <v>44176</v>
      </c>
      <c r="O609" s="1" t="s">
        <v>1291</v>
      </c>
      <c r="P609" s="1" t="s">
        <v>32</v>
      </c>
      <c r="Q609" s="1" t="s">
        <v>33</v>
      </c>
      <c r="R609" s="1" t="s">
        <v>34</v>
      </c>
      <c r="S609" s="1" t="s">
        <v>35</v>
      </c>
      <c r="T609" s="1" t="s">
        <v>81</v>
      </c>
      <c r="U609" s="8">
        <v>44162</v>
      </c>
      <c r="V609" s="1" t="s">
        <v>37</v>
      </c>
      <c r="W609" s="1" t="s">
        <v>38</v>
      </c>
      <c r="X609" s="1" t="s">
        <v>39</v>
      </c>
      <c r="Y609" t="str">
        <f t="shared" si="38"/>
        <v>OnTime</v>
      </c>
      <c r="Z609" t="str">
        <f t="shared" si="39"/>
        <v>Utilized</v>
      </c>
    </row>
    <row r="610" spans="1:26" x14ac:dyDescent="0.2">
      <c r="A610" s="15">
        <v>198.18</v>
      </c>
      <c r="B610" s="7">
        <f t="shared" si="36"/>
        <v>198.18</v>
      </c>
      <c r="C610" s="1" t="s">
        <v>20</v>
      </c>
      <c r="D610" s="1" t="s">
        <v>21</v>
      </c>
      <c r="E610" s="5">
        <v>3.96</v>
      </c>
      <c r="F610" s="5">
        <f t="shared" si="37"/>
        <v>3.96</v>
      </c>
      <c r="G610" s="1" t="s">
        <v>23</v>
      </c>
      <c r="H610" s="8">
        <v>44172</v>
      </c>
      <c r="I610" s="1" t="s">
        <v>25</v>
      </c>
      <c r="J610" s="1" t="s">
        <v>26</v>
      </c>
      <c r="K610" s="8">
        <v>44162.623796296299</v>
      </c>
      <c r="L610" s="1" t="s">
        <v>28</v>
      </c>
      <c r="M610" s="8">
        <v>44162</v>
      </c>
      <c r="N610" s="8">
        <v>44176</v>
      </c>
      <c r="O610" s="1" t="s">
        <v>1293</v>
      </c>
      <c r="P610" s="1" t="s">
        <v>32</v>
      </c>
      <c r="Q610" s="1" t="s">
        <v>33</v>
      </c>
      <c r="R610" s="1" t="s">
        <v>34</v>
      </c>
      <c r="S610" s="1" t="s">
        <v>35</v>
      </c>
      <c r="T610" s="1" t="s">
        <v>81</v>
      </c>
      <c r="U610" s="8">
        <v>44162</v>
      </c>
      <c r="V610" s="1" t="s">
        <v>37</v>
      </c>
      <c r="W610" s="1" t="s">
        <v>38</v>
      </c>
      <c r="X610" s="1" t="s">
        <v>39</v>
      </c>
      <c r="Y610" t="str">
        <f t="shared" si="38"/>
        <v>OnTime</v>
      </c>
      <c r="Z610" t="str">
        <f t="shared" si="39"/>
        <v>Utilized</v>
      </c>
    </row>
    <row r="611" spans="1:26" x14ac:dyDescent="0.2">
      <c r="A611" s="15">
        <v>198.18</v>
      </c>
      <c r="B611" s="7">
        <f t="shared" si="36"/>
        <v>198.18</v>
      </c>
      <c r="C611" s="1" t="s">
        <v>20</v>
      </c>
      <c r="D611" s="1" t="s">
        <v>21</v>
      </c>
      <c r="E611" s="5">
        <v>3.96</v>
      </c>
      <c r="F611" s="5">
        <f t="shared" si="37"/>
        <v>3.96</v>
      </c>
      <c r="G611" s="1" t="s">
        <v>23</v>
      </c>
      <c r="H611" s="8">
        <v>44172</v>
      </c>
      <c r="I611" s="1" t="s">
        <v>25</v>
      </c>
      <c r="J611" s="1" t="s">
        <v>26</v>
      </c>
      <c r="K611" s="8">
        <v>44162.623761574076</v>
      </c>
      <c r="L611" s="1" t="s">
        <v>28</v>
      </c>
      <c r="M611" s="8">
        <v>44162</v>
      </c>
      <c r="N611" s="8">
        <v>44176</v>
      </c>
      <c r="O611" s="1" t="s">
        <v>1295</v>
      </c>
      <c r="P611" s="1" t="s">
        <v>32</v>
      </c>
      <c r="Q611" s="1" t="s">
        <v>33</v>
      </c>
      <c r="R611" s="1" t="s">
        <v>34</v>
      </c>
      <c r="S611" s="1" t="s">
        <v>35</v>
      </c>
      <c r="T611" s="1" t="s">
        <v>81</v>
      </c>
      <c r="U611" s="8">
        <v>44162</v>
      </c>
      <c r="V611" s="1" t="s">
        <v>37</v>
      </c>
      <c r="W611" s="1" t="s">
        <v>38</v>
      </c>
      <c r="X611" s="1" t="s">
        <v>39</v>
      </c>
      <c r="Y611" t="str">
        <f t="shared" si="38"/>
        <v>OnTime</v>
      </c>
      <c r="Z611" t="str">
        <f t="shared" si="39"/>
        <v>Utilized</v>
      </c>
    </row>
    <row r="612" spans="1:26" x14ac:dyDescent="0.2">
      <c r="A612" s="15">
        <v>198.18</v>
      </c>
      <c r="B612" s="7">
        <f t="shared" si="36"/>
        <v>198.18</v>
      </c>
      <c r="C612" s="1" t="s">
        <v>20</v>
      </c>
      <c r="D612" s="1" t="s">
        <v>21</v>
      </c>
      <c r="E612" s="5">
        <v>3.96</v>
      </c>
      <c r="F612" s="5">
        <f t="shared" si="37"/>
        <v>3.96</v>
      </c>
      <c r="G612" s="1" t="s">
        <v>23</v>
      </c>
      <c r="H612" s="8">
        <v>44172</v>
      </c>
      <c r="I612" s="1" t="s">
        <v>25</v>
      </c>
      <c r="J612" s="1" t="s">
        <v>26</v>
      </c>
      <c r="K612" s="8">
        <v>44162.623599537037</v>
      </c>
      <c r="L612" s="1" t="s">
        <v>28</v>
      </c>
      <c r="M612" s="8">
        <v>44162</v>
      </c>
      <c r="N612" s="8">
        <v>44176</v>
      </c>
      <c r="O612" s="1" t="s">
        <v>1297</v>
      </c>
      <c r="P612" s="1" t="s">
        <v>32</v>
      </c>
      <c r="Q612" s="1" t="s">
        <v>33</v>
      </c>
      <c r="R612" s="1" t="s">
        <v>34</v>
      </c>
      <c r="S612" s="1" t="s">
        <v>35</v>
      </c>
      <c r="T612" s="1" t="s">
        <v>81</v>
      </c>
      <c r="U612" s="8">
        <v>44162</v>
      </c>
      <c r="V612" s="1" t="s">
        <v>37</v>
      </c>
      <c r="W612" s="1" t="s">
        <v>38</v>
      </c>
      <c r="X612" s="1" t="s">
        <v>39</v>
      </c>
      <c r="Y612" t="str">
        <f t="shared" si="38"/>
        <v>OnTime</v>
      </c>
      <c r="Z612" t="str">
        <f t="shared" si="39"/>
        <v>Utilized</v>
      </c>
    </row>
    <row r="613" spans="1:26" x14ac:dyDescent="0.2">
      <c r="A613" s="15">
        <v>198.18</v>
      </c>
      <c r="B613" s="7">
        <f t="shared" si="36"/>
        <v>198.18</v>
      </c>
      <c r="C613" s="1" t="s">
        <v>20</v>
      </c>
      <c r="D613" s="1" t="s">
        <v>21</v>
      </c>
      <c r="E613" s="5">
        <v>3.96</v>
      </c>
      <c r="F613" s="5">
        <f t="shared" si="37"/>
        <v>3.96</v>
      </c>
      <c r="G613" s="1" t="s">
        <v>23</v>
      </c>
      <c r="H613" s="8">
        <v>44172</v>
      </c>
      <c r="I613" s="1" t="s">
        <v>25</v>
      </c>
      <c r="J613" s="1" t="s">
        <v>26</v>
      </c>
      <c r="K613" s="8">
        <v>44162.623518518521</v>
      </c>
      <c r="L613" s="1" t="s">
        <v>28</v>
      </c>
      <c r="M613" s="8">
        <v>44162</v>
      </c>
      <c r="N613" s="8">
        <v>44176</v>
      </c>
      <c r="O613" s="1" t="s">
        <v>1299</v>
      </c>
      <c r="P613" s="1" t="s">
        <v>32</v>
      </c>
      <c r="Q613" s="1" t="s">
        <v>33</v>
      </c>
      <c r="R613" s="1" t="s">
        <v>34</v>
      </c>
      <c r="S613" s="1" t="s">
        <v>35</v>
      </c>
      <c r="T613" s="1" t="s">
        <v>81</v>
      </c>
      <c r="U613" s="8">
        <v>44162</v>
      </c>
      <c r="V613" s="1" t="s">
        <v>37</v>
      </c>
      <c r="W613" s="1" t="s">
        <v>38</v>
      </c>
      <c r="X613" s="1" t="s">
        <v>39</v>
      </c>
      <c r="Y613" t="str">
        <f t="shared" si="38"/>
        <v>OnTime</v>
      </c>
      <c r="Z613" t="str">
        <f t="shared" si="39"/>
        <v>Utilized</v>
      </c>
    </row>
    <row r="614" spans="1:26" x14ac:dyDescent="0.2">
      <c r="A614" s="15">
        <v>198.18</v>
      </c>
      <c r="B614" s="7">
        <f t="shared" si="36"/>
        <v>198.18</v>
      </c>
      <c r="C614" s="1" t="s">
        <v>20</v>
      </c>
      <c r="D614" s="1" t="s">
        <v>21</v>
      </c>
      <c r="E614" s="5">
        <v>3.96</v>
      </c>
      <c r="F614" s="5">
        <f t="shared" si="37"/>
        <v>3.96</v>
      </c>
      <c r="G614" s="1" t="s">
        <v>23</v>
      </c>
      <c r="H614" s="8">
        <v>44172</v>
      </c>
      <c r="I614" s="1" t="s">
        <v>25</v>
      </c>
      <c r="J614" s="1" t="s">
        <v>26</v>
      </c>
      <c r="K614" s="8">
        <v>44162.623495370368</v>
      </c>
      <c r="L614" s="1" t="s">
        <v>28</v>
      </c>
      <c r="M614" s="8">
        <v>44162</v>
      </c>
      <c r="N614" s="8">
        <v>44176</v>
      </c>
      <c r="O614" s="1" t="s">
        <v>1301</v>
      </c>
      <c r="P614" s="1" t="s">
        <v>32</v>
      </c>
      <c r="Q614" s="1" t="s">
        <v>33</v>
      </c>
      <c r="R614" s="1" t="s">
        <v>34</v>
      </c>
      <c r="S614" s="1" t="s">
        <v>35</v>
      </c>
      <c r="T614" s="1" t="s">
        <v>81</v>
      </c>
      <c r="U614" s="8">
        <v>44162</v>
      </c>
      <c r="V614" s="1" t="s">
        <v>37</v>
      </c>
      <c r="W614" s="1" t="s">
        <v>38</v>
      </c>
      <c r="X614" s="1" t="s">
        <v>39</v>
      </c>
      <c r="Y614" t="str">
        <f t="shared" si="38"/>
        <v>OnTime</v>
      </c>
      <c r="Z614" t="str">
        <f t="shared" si="39"/>
        <v>Utilized</v>
      </c>
    </row>
    <row r="615" spans="1:26" x14ac:dyDescent="0.2">
      <c r="A615" s="15">
        <v>198.18</v>
      </c>
      <c r="B615" s="7">
        <f t="shared" si="36"/>
        <v>198.18</v>
      </c>
      <c r="C615" s="1" t="s">
        <v>20</v>
      </c>
      <c r="D615" s="1" t="s">
        <v>21</v>
      </c>
      <c r="E615" s="5">
        <v>3.96</v>
      </c>
      <c r="F615" s="5">
        <f t="shared" si="37"/>
        <v>3.96</v>
      </c>
      <c r="G615" s="1" t="s">
        <v>23</v>
      </c>
      <c r="H615" s="8">
        <v>44172</v>
      </c>
      <c r="I615" s="1" t="s">
        <v>25</v>
      </c>
      <c r="J615" s="1" t="s">
        <v>26</v>
      </c>
      <c r="K615" s="8">
        <v>44162.623472222222</v>
      </c>
      <c r="L615" s="1" t="s">
        <v>28</v>
      </c>
      <c r="M615" s="8">
        <v>44162</v>
      </c>
      <c r="N615" s="8">
        <v>44176</v>
      </c>
      <c r="O615" s="1" t="s">
        <v>1303</v>
      </c>
      <c r="P615" s="1" t="s">
        <v>32</v>
      </c>
      <c r="Q615" s="1" t="s">
        <v>33</v>
      </c>
      <c r="R615" s="1" t="s">
        <v>34</v>
      </c>
      <c r="S615" s="1" t="s">
        <v>35</v>
      </c>
      <c r="T615" s="1" t="s">
        <v>81</v>
      </c>
      <c r="U615" s="8">
        <v>44162</v>
      </c>
      <c r="V615" s="1" t="s">
        <v>37</v>
      </c>
      <c r="W615" s="1" t="s">
        <v>38</v>
      </c>
      <c r="X615" s="1" t="s">
        <v>39</v>
      </c>
      <c r="Y615" t="str">
        <f t="shared" si="38"/>
        <v>OnTime</v>
      </c>
      <c r="Z615" t="str">
        <f t="shared" si="39"/>
        <v>Utilized</v>
      </c>
    </row>
    <row r="616" spans="1:26" x14ac:dyDescent="0.2">
      <c r="A616" s="15">
        <v>198.18</v>
      </c>
      <c r="B616" s="7">
        <f t="shared" si="36"/>
        <v>198.18</v>
      </c>
      <c r="C616" s="1" t="s">
        <v>20</v>
      </c>
      <c r="D616" s="1" t="s">
        <v>21</v>
      </c>
      <c r="E616" s="5">
        <v>3.96</v>
      </c>
      <c r="F616" s="5">
        <f t="shared" si="37"/>
        <v>3.96</v>
      </c>
      <c r="G616" s="1" t="s">
        <v>23</v>
      </c>
      <c r="H616" s="8">
        <v>44172</v>
      </c>
      <c r="I616" s="1" t="s">
        <v>25</v>
      </c>
      <c r="J616" s="1" t="s">
        <v>26</v>
      </c>
      <c r="K616" s="8">
        <v>44162.623449074075</v>
      </c>
      <c r="L616" s="1" t="s">
        <v>28</v>
      </c>
      <c r="M616" s="8">
        <v>44162</v>
      </c>
      <c r="N616" s="8">
        <v>44176</v>
      </c>
      <c r="O616" s="1" t="s">
        <v>1305</v>
      </c>
      <c r="P616" s="1" t="s">
        <v>32</v>
      </c>
      <c r="Q616" s="1" t="s">
        <v>33</v>
      </c>
      <c r="R616" s="1" t="s">
        <v>34</v>
      </c>
      <c r="S616" s="1" t="s">
        <v>35</v>
      </c>
      <c r="T616" s="1" t="s">
        <v>36</v>
      </c>
      <c r="U616" s="8">
        <v>44162</v>
      </c>
      <c r="V616" s="1" t="s">
        <v>37</v>
      </c>
      <c r="W616" s="1" t="s">
        <v>38</v>
      </c>
      <c r="X616" s="1" t="s">
        <v>39</v>
      </c>
      <c r="Y616" t="str">
        <f t="shared" si="38"/>
        <v>OnTime</v>
      </c>
      <c r="Z616" t="str">
        <f t="shared" si="39"/>
        <v>Utilized</v>
      </c>
    </row>
    <row r="617" spans="1:26" x14ac:dyDescent="0.2">
      <c r="A617" s="15">
        <v>198.18</v>
      </c>
      <c r="B617" s="7">
        <f t="shared" si="36"/>
        <v>198.18</v>
      </c>
      <c r="C617" s="1" t="s">
        <v>20</v>
      </c>
      <c r="D617" s="1" t="s">
        <v>21</v>
      </c>
      <c r="E617" s="5">
        <v>3.96</v>
      </c>
      <c r="F617" s="5">
        <f t="shared" si="37"/>
        <v>3.96</v>
      </c>
      <c r="G617" s="1" t="s">
        <v>23</v>
      </c>
      <c r="H617" s="8">
        <v>44172</v>
      </c>
      <c r="I617" s="1" t="s">
        <v>25</v>
      </c>
      <c r="J617" s="1" t="s">
        <v>26</v>
      </c>
      <c r="K617" s="8">
        <v>44162.623425925929</v>
      </c>
      <c r="L617" s="1" t="s">
        <v>28</v>
      </c>
      <c r="M617" s="8">
        <v>44162</v>
      </c>
      <c r="N617" s="8">
        <v>44176</v>
      </c>
      <c r="O617" s="1" t="s">
        <v>1307</v>
      </c>
      <c r="P617" s="1" t="s">
        <v>32</v>
      </c>
      <c r="Q617" s="1" t="s">
        <v>33</v>
      </c>
      <c r="R617" s="1" t="s">
        <v>34</v>
      </c>
      <c r="S617" s="1" t="s">
        <v>35</v>
      </c>
      <c r="T617" s="1" t="s">
        <v>36</v>
      </c>
      <c r="U617" s="8">
        <v>44162</v>
      </c>
      <c r="V617" s="1" t="s">
        <v>37</v>
      </c>
      <c r="W617" s="1" t="s">
        <v>38</v>
      </c>
      <c r="X617" s="1" t="s">
        <v>39</v>
      </c>
      <c r="Y617" t="str">
        <f t="shared" si="38"/>
        <v>OnTime</v>
      </c>
      <c r="Z617" t="str">
        <f t="shared" si="39"/>
        <v>Utilized</v>
      </c>
    </row>
    <row r="618" spans="1:26" x14ac:dyDescent="0.2">
      <c r="A618" s="15">
        <v>198.18</v>
      </c>
      <c r="B618" s="7">
        <f t="shared" si="36"/>
        <v>198.18</v>
      </c>
      <c r="C618" s="1" t="s">
        <v>20</v>
      </c>
      <c r="D618" s="1" t="s">
        <v>21</v>
      </c>
      <c r="E618" s="5">
        <v>3.96</v>
      </c>
      <c r="F618" s="5">
        <f t="shared" si="37"/>
        <v>3.96</v>
      </c>
      <c r="G618" s="1" t="s">
        <v>23</v>
      </c>
      <c r="H618" s="8">
        <v>44172</v>
      </c>
      <c r="I618" s="1" t="s">
        <v>25</v>
      </c>
      <c r="J618" s="1" t="s">
        <v>26</v>
      </c>
      <c r="K618" s="8">
        <v>44162.62327546296</v>
      </c>
      <c r="L618" s="1" t="s">
        <v>28</v>
      </c>
      <c r="M618" s="8">
        <v>44162</v>
      </c>
      <c r="N618" s="8">
        <v>44176</v>
      </c>
      <c r="O618" s="1" t="s">
        <v>1309</v>
      </c>
      <c r="P618" s="1" t="s">
        <v>32</v>
      </c>
      <c r="Q618" s="1" t="s">
        <v>33</v>
      </c>
      <c r="R618" s="1" t="s">
        <v>34</v>
      </c>
      <c r="S618" s="1" t="s">
        <v>35</v>
      </c>
      <c r="T618" s="1" t="s">
        <v>36</v>
      </c>
      <c r="U618" s="8">
        <v>44162</v>
      </c>
      <c r="V618" s="1" t="s">
        <v>37</v>
      </c>
      <c r="W618" s="1" t="s">
        <v>38</v>
      </c>
      <c r="X618" s="1" t="s">
        <v>39</v>
      </c>
      <c r="Y618" t="str">
        <f t="shared" si="38"/>
        <v>OnTime</v>
      </c>
      <c r="Z618" t="str">
        <f t="shared" si="39"/>
        <v>Utilized</v>
      </c>
    </row>
    <row r="619" spans="1:26" x14ac:dyDescent="0.2">
      <c r="A619" s="15">
        <v>198.18</v>
      </c>
      <c r="B619" s="7">
        <f t="shared" si="36"/>
        <v>198.18</v>
      </c>
      <c r="C619" s="1" t="s">
        <v>20</v>
      </c>
      <c r="D619" s="1" t="s">
        <v>21</v>
      </c>
      <c r="E619" s="5">
        <v>3.96</v>
      </c>
      <c r="F619" s="5">
        <f t="shared" si="37"/>
        <v>3.96</v>
      </c>
      <c r="G619" s="1" t="s">
        <v>23</v>
      </c>
      <c r="H619" s="8">
        <v>44172</v>
      </c>
      <c r="I619" s="1" t="s">
        <v>25</v>
      </c>
      <c r="J619" s="1" t="s">
        <v>26</v>
      </c>
      <c r="K619" s="8">
        <v>44162.623252314814</v>
      </c>
      <c r="L619" s="1" t="s">
        <v>28</v>
      </c>
      <c r="M619" s="8">
        <v>44162</v>
      </c>
      <c r="N619" s="8">
        <v>44176</v>
      </c>
      <c r="O619" s="1" t="s">
        <v>1311</v>
      </c>
      <c r="P619" s="1" t="s">
        <v>32</v>
      </c>
      <c r="Q619" s="1" t="s">
        <v>33</v>
      </c>
      <c r="R619" s="1" t="s">
        <v>34</v>
      </c>
      <c r="S619" s="1" t="s">
        <v>35</v>
      </c>
      <c r="T619" s="1" t="s">
        <v>36</v>
      </c>
      <c r="U619" s="8">
        <v>44162</v>
      </c>
      <c r="V619" s="1" t="s">
        <v>37</v>
      </c>
      <c r="W619" s="1" t="s">
        <v>38</v>
      </c>
      <c r="X619" s="1" t="s">
        <v>39</v>
      </c>
      <c r="Y619" t="str">
        <f t="shared" si="38"/>
        <v>OnTime</v>
      </c>
      <c r="Z619" t="str">
        <f t="shared" si="39"/>
        <v>Utilized</v>
      </c>
    </row>
    <row r="620" spans="1:26" x14ac:dyDescent="0.2">
      <c r="A620" s="15">
        <v>198.18</v>
      </c>
      <c r="B620" s="7">
        <f t="shared" si="36"/>
        <v>198.18</v>
      </c>
      <c r="C620" s="1" t="s">
        <v>20</v>
      </c>
      <c r="D620" s="1" t="s">
        <v>21</v>
      </c>
      <c r="E620" s="5">
        <v>3.96</v>
      </c>
      <c r="F620" s="5">
        <f t="shared" si="37"/>
        <v>3.96</v>
      </c>
      <c r="G620" s="1" t="s">
        <v>23</v>
      </c>
      <c r="H620" s="8">
        <v>44172</v>
      </c>
      <c r="I620" s="1" t="s">
        <v>25</v>
      </c>
      <c r="J620" s="1" t="s">
        <v>26</v>
      </c>
      <c r="K620" s="8">
        <v>44162.622986111113</v>
      </c>
      <c r="L620" s="1" t="s">
        <v>28</v>
      </c>
      <c r="M620" s="8">
        <v>44162</v>
      </c>
      <c r="N620" s="8">
        <v>44176</v>
      </c>
      <c r="O620" s="1" t="s">
        <v>1313</v>
      </c>
      <c r="P620" s="1" t="s">
        <v>32</v>
      </c>
      <c r="Q620" s="1" t="s">
        <v>33</v>
      </c>
      <c r="R620" s="1" t="s">
        <v>34</v>
      </c>
      <c r="S620" s="1" t="s">
        <v>35</v>
      </c>
      <c r="T620" s="1" t="s">
        <v>36</v>
      </c>
      <c r="U620" s="8">
        <v>44162</v>
      </c>
      <c r="V620" s="1" t="s">
        <v>37</v>
      </c>
      <c r="W620" s="1" t="s">
        <v>38</v>
      </c>
      <c r="X620" s="1" t="s">
        <v>39</v>
      </c>
      <c r="Y620" t="str">
        <f t="shared" si="38"/>
        <v>OnTime</v>
      </c>
      <c r="Z620" t="str">
        <f t="shared" si="39"/>
        <v>Utilized</v>
      </c>
    </row>
    <row r="621" spans="1:26" x14ac:dyDescent="0.2">
      <c r="A621" s="15">
        <v>198.18</v>
      </c>
      <c r="B621" s="7">
        <f t="shared" si="36"/>
        <v>198.18</v>
      </c>
      <c r="C621" s="1" t="s">
        <v>20</v>
      </c>
      <c r="D621" s="1" t="s">
        <v>21</v>
      </c>
      <c r="E621" s="5">
        <v>3.96</v>
      </c>
      <c r="F621" s="5">
        <f t="shared" si="37"/>
        <v>3.96</v>
      </c>
      <c r="G621" s="1" t="s">
        <v>23</v>
      </c>
      <c r="H621" s="8">
        <v>44172</v>
      </c>
      <c r="I621" s="1" t="s">
        <v>25</v>
      </c>
      <c r="J621" s="1" t="s">
        <v>26</v>
      </c>
      <c r="K621" s="8">
        <v>44162.62295138889</v>
      </c>
      <c r="L621" s="1" t="s">
        <v>28</v>
      </c>
      <c r="M621" s="8">
        <v>44162</v>
      </c>
      <c r="N621" s="8">
        <v>44176</v>
      </c>
      <c r="O621" s="1" t="s">
        <v>1315</v>
      </c>
      <c r="P621" s="1" t="s">
        <v>32</v>
      </c>
      <c r="Q621" s="1" t="s">
        <v>33</v>
      </c>
      <c r="R621" s="1" t="s">
        <v>34</v>
      </c>
      <c r="S621" s="1" t="s">
        <v>35</v>
      </c>
      <c r="T621" s="1" t="s">
        <v>36</v>
      </c>
      <c r="U621" s="8">
        <v>44162</v>
      </c>
      <c r="V621" s="1" t="s">
        <v>37</v>
      </c>
      <c r="W621" s="1" t="s">
        <v>38</v>
      </c>
      <c r="X621" s="1" t="s">
        <v>39</v>
      </c>
      <c r="Y621" t="str">
        <f t="shared" si="38"/>
        <v>OnTime</v>
      </c>
      <c r="Z621" t="str">
        <f t="shared" si="39"/>
        <v>Utilized</v>
      </c>
    </row>
    <row r="622" spans="1:26" x14ac:dyDescent="0.2">
      <c r="A622" s="15">
        <v>198.18</v>
      </c>
      <c r="B622" s="7">
        <f t="shared" si="36"/>
        <v>198.18</v>
      </c>
      <c r="C622" s="1" t="s">
        <v>20</v>
      </c>
      <c r="D622" s="1" t="s">
        <v>21</v>
      </c>
      <c r="E622" s="5">
        <v>3.96</v>
      </c>
      <c r="F622" s="5">
        <f t="shared" si="37"/>
        <v>3.96</v>
      </c>
      <c r="G622" s="1" t="s">
        <v>23</v>
      </c>
      <c r="H622" s="8">
        <v>44172</v>
      </c>
      <c r="I622" s="1" t="s">
        <v>25</v>
      </c>
      <c r="J622" s="1" t="s">
        <v>26</v>
      </c>
      <c r="K622" s="8">
        <v>44162.622928240744</v>
      </c>
      <c r="L622" s="1" t="s">
        <v>136</v>
      </c>
      <c r="M622" s="8">
        <v>44162</v>
      </c>
      <c r="N622" s="8">
        <v>44176</v>
      </c>
      <c r="O622" s="1" t="s">
        <v>1317</v>
      </c>
      <c r="P622" s="1" t="s">
        <v>32</v>
      </c>
      <c r="Q622" s="1" t="s">
        <v>33</v>
      </c>
      <c r="R622" s="1" t="s">
        <v>34</v>
      </c>
      <c r="S622" s="1" t="s">
        <v>35</v>
      </c>
      <c r="T622" s="1" t="s">
        <v>36</v>
      </c>
      <c r="U622" s="8">
        <v>44162</v>
      </c>
      <c r="V622" s="1" t="s">
        <v>37</v>
      </c>
      <c r="W622" s="1" t="s">
        <v>38</v>
      </c>
      <c r="X622" s="1" t="s">
        <v>39</v>
      </c>
      <c r="Y622" t="str">
        <f t="shared" si="38"/>
        <v>OnTime</v>
      </c>
      <c r="Z622" t="str">
        <f t="shared" si="39"/>
        <v>Utilized</v>
      </c>
    </row>
    <row r="623" spans="1:26" x14ac:dyDescent="0.2">
      <c r="A623" s="15">
        <v>198.18</v>
      </c>
      <c r="B623" s="7">
        <f t="shared" si="36"/>
        <v>198.18</v>
      </c>
      <c r="C623" s="1" t="s">
        <v>20</v>
      </c>
      <c r="D623" s="1" t="s">
        <v>21</v>
      </c>
      <c r="E623" s="5">
        <v>3.96</v>
      </c>
      <c r="F623" s="5">
        <f t="shared" si="37"/>
        <v>3.96</v>
      </c>
      <c r="G623" s="1" t="s">
        <v>23</v>
      </c>
      <c r="H623" s="8">
        <v>44172</v>
      </c>
      <c r="I623" s="1" t="s">
        <v>25</v>
      </c>
      <c r="J623" s="1" t="s">
        <v>26</v>
      </c>
      <c r="K623" s="8">
        <v>44162.62290509259</v>
      </c>
      <c r="L623" s="1" t="s">
        <v>28</v>
      </c>
      <c r="M623" s="8">
        <v>44162</v>
      </c>
      <c r="N623" s="8">
        <v>44176</v>
      </c>
      <c r="O623" s="1" t="s">
        <v>1319</v>
      </c>
      <c r="P623" s="1" t="s">
        <v>32</v>
      </c>
      <c r="Q623" s="1" t="s">
        <v>33</v>
      </c>
      <c r="R623" s="1" t="s">
        <v>34</v>
      </c>
      <c r="S623" s="1" t="s">
        <v>35</v>
      </c>
      <c r="T623" s="1" t="s">
        <v>36</v>
      </c>
      <c r="U623" s="8">
        <v>44162</v>
      </c>
      <c r="V623" s="1" t="s">
        <v>37</v>
      </c>
      <c r="W623" s="1" t="s">
        <v>38</v>
      </c>
      <c r="X623" s="1" t="s">
        <v>39</v>
      </c>
      <c r="Y623" t="str">
        <f t="shared" si="38"/>
        <v>OnTime</v>
      </c>
      <c r="Z623" t="str">
        <f t="shared" si="39"/>
        <v>Utilized</v>
      </c>
    </row>
    <row r="624" spans="1:26" x14ac:dyDescent="0.2">
      <c r="A624" s="15">
        <v>198.18</v>
      </c>
      <c r="B624" s="7">
        <f t="shared" si="36"/>
        <v>198.18</v>
      </c>
      <c r="C624" s="1" t="s">
        <v>20</v>
      </c>
      <c r="D624" s="1" t="s">
        <v>21</v>
      </c>
      <c r="E624" s="5">
        <v>3.96</v>
      </c>
      <c r="F624" s="5">
        <f t="shared" si="37"/>
        <v>3.96</v>
      </c>
      <c r="G624" s="1" t="s">
        <v>23</v>
      </c>
      <c r="H624" s="8">
        <v>44172</v>
      </c>
      <c r="I624" s="1" t="s">
        <v>25</v>
      </c>
      <c r="J624" s="1" t="s">
        <v>26</v>
      </c>
      <c r="K624" s="8">
        <v>44162.622881944444</v>
      </c>
      <c r="L624" s="1" t="s">
        <v>28</v>
      </c>
      <c r="M624" s="8">
        <v>44162</v>
      </c>
      <c r="N624" s="8">
        <v>44176</v>
      </c>
      <c r="O624" s="1" t="s">
        <v>1321</v>
      </c>
      <c r="P624" s="1" t="s">
        <v>32</v>
      </c>
      <c r="Q624" s="1" t="s">
        <v>33</v>
      </c>
      <c r="R624" s="1" t="s">
        <v>34</v>
      </c>
      <c r="S624" s="1" t="s">
        <v>35</v>
      </c>
      <c r="T624" s="1" t="s">
        <v>36</v>
      </c>
      <c r="U624" s="8">
        <v>44162</v>
      </c>
      <c r="V624" s="1" t="s">
        <v>37</v>
      </c>
      <c r="W624" s="1" t="s">
        <v>38</v>
      </c>
      <c r="X624" s="1" t="s">
        <v>39</v>
      </c>
      <c r="Y624" t="str">
        <f t="shared" si="38"/>
        <v>OnTime</v>
      </c>
      <c r="Z624" t="str">
        <f t="shared" si="39"/>
        <v>Utilized</v>
      </c>
    </row>
    <row r="625" spans="1:26" x14ac:dyDescent="0.2">
      <c r="A625" s="15">
        <v>198.18</v>
      </c>
      <c r="B625" s="7">
        <f t="shared" si="36"/>
        <v>198.18</v>
      </c>
      <c r="C625" s="1" t="s">
        <v>20</v>
      </c>
      <c r="D625" s="1" t="s">
        <v>21</v>
      </c>
      <c r="E625" s="5">
        <v>3.96</v>
      </c>
      <c r="F625" s="5">
        <f t="shared" si="37"/>
        <v>3.96</v>
      </c>
      <c r="G625" s="1" t="s">
        <v>23</v>
      </c>
      <c r="H625" s="8">
        <v>44172</v>
      </c>
      <c r="I625" s="1" t="s">
        <v>25</v>
      </c>
      <c r="J625" s="1" t="s">
        <v>26</v>
      </c>
      <c r="K625" s="8">
        <v>44162.622847222221</v>
      </c>
      <c r="L625" s="1" t="s">
        <v>136</v>
      </c>
      <c r="M625" s="8">
        <v>44162</v>
      </c>
      <c r="N625" s="8">
        <v>44176</v>
      </c>
      <c r="O625" s="1" t="s">
        <v>1323</v>
      </c>
      <c r="P625" s="1" t="s">
        <v>32</v>
      </c>
      <c r="Q625" s="1" t="s">
        <v>33</v>
      </c>
      <c r="R625" s="1" t="s">
        <v>34</v>
      </c>
      <c r="S625" s="1" t="s">
        <v>35</v>
      </c>
      <c r="T625" s="1" t="s">
        <v>36</v>
      </c>
      <c r="U625" s="8">
        <v>44162</v>
      </c>
      <c r="V625" s="1" t="s">
        <v>37</v>
      </c>
      <c r="W625" s="1" t="s">
        <v>38</v>
      </c>
      <c r="X625" s="1" t="s">
        <v>39</v>
      </c>
      <c r="Y625" t="str">
        <f t="shared" si="38"/>
        <v>OnTime</v>
      </c>
      <c r="Z625" t="str">
        <f t="shared" si="39"/>
        <v>Utilized</v>
      </c>
    </row>
    <row r="626" spans="1:26" x14ac:dyDescent="0.2">
      <c r="A626" s="15">
        <v>198.18</v>
      </c>
      <c r="B626" s="7">
        <f t="shared" si="36"/>
        <v>198.18</v>
      </c>
      <c r="C626" s="1" t="s">
        <v>20</v>
      </c>
      <c r="D626" s="1" t="s">
        <v>21</v>
      </c>
      <c r="E626" s="5">
        <v>3.96</v>
      </c>
      <c r="F626" s="5">
        <f t="shared" si="37"/>
        <v>3.96</v>
      </c>
      <c r="G626" s="1" t="s">
        <v>23</v>
      </c>
      <c r="H626" s="8">
        <v>44172</v>
      </c>
      <c r="I626" s="1" t="s">
        <v>25</v>
      </c>
      <c r="J626" s="1" t="s">
        <v>26</v>
      </c>
      <c r="K626" s="8">
        <v>44162.622824074075</v>
      </c>
      <c r="L626" s="1" t="s">
        <v>136</v>
      </c>
      <c r="M626" s="8">
        <v>44162</v>
      </c>
      <c r="N626" s="8">
        <v>44176</v>
      </c>
      <c r="O626" s="1" t="s">
        <v>1325</v>
      </c>
      <c r="P626" s="1" t="s">
        <v>32</v>
      </c>
      <c r="Q626" s="1" t="s">
        <v>33</v>
      </c>
      <c r="R626" s="1" t="s">
        <v>34</v>
      </c>
      <c r="S626" s="1" t="s">
        <v>35</v>
      </c>
      <c r="T626" s="1" t="s">
        <v>36</v>
      </c>
      <c r="U626" s="8">
        <v>44162</v>
      </c>
      <c r="V626" s="1" t="s">
        <v>37</v>
      </c>
      <c r="W626" s="1" t="s">
        <v>38</v>
      </c>
      <c r="X626" s="1" t="s">
        <v>39</v>
      </c>
      <c r="Y626" t="str">
        <f t="shared" si="38"/>
        <v>OnTime</v>
      </c>
      <c r="Z626" t="str">
        <f t="shared" si="39"/>
        <v>Utilized</v>
      </c>
    </row>
    <row r="627" spans="1:26" x14ac:dyDescent="0.2">
      <c r="A627" s="15">
        <v>198.18</v>
      </c>
      <c r="B627" s="7">
        <f t="shared" si="36"/>
        <v>198.18</v>
      </c>
      <c r="C627" s="1" t="s">
        <v>20</v>
      </c>
      <c r="D627" s="1" t="s">
        <v>21</v>
      </c>
      <c r="E627" s="5">
        <v>3.96</v>
      </c>
      <c r="F627" s="5">
        <f t="shared" si="37"/>
        <v>3.96</v>
      </c>
      <c r="G627" s="1" t="s">
        <v>23</v>
      </c>
      <c r="H627" s="8">
        <v>44172</v>
      </c>
      <c r="I627" s="1" t="s">
        <v>25</v>
      </c>
      <c r="J627" s="1" t="s">
        <v>26</v>
      </c>
      <c r="K627" s="8">
        <v>44162.622800925928</v>
      </c>
      <c r="L627" s="1" t="s">
        <v>28</v>
      </c>
      <c r="M627" s="8">
        <v>44162</v>
      </c>
      <c r="N627" s="8">
        <v>44176</v>
      </c>
      <c r="O627" s="1" t="s">
        <v>1327</v>
      </c>
      <c r="P627" s="1" t="s">
        <v>32</v>
      </c>
      <c r="Q627" s="1" t="s">
        <v>33</v>
      </c>
      <c r="R627" s="1" t="s">
        <v>34</v>
      </c>
      <c r="S627" s="1" t="s">
        <v>35</v>
      </c>
      <c r="T627" s="1" t="s">
        <v>36</v>
      </c>
      <c r="U627" s="8">
        <v>44162</v>
      </c>
      <c r="V627" s="1" t="s">
        <v>37</v>
      </c>
      <c r="W627" s="1" t="s">
        <v>38</v>
      </c>
      <c r="X627" s="1" t="s">
        <v>39</v>
      </c>
      <c r="Y627" t="str">
        <f t="shared" si="38"/>
        <v>OnTime</v>
      </c>
      <c r="Z627" t="str">
        <f t="shared" si="39"/>
        <v>Utilized</v>
      </c>
    </row>
    <row r="628" spans="1:26" x14ac:dyDescent="0.2">
      <c r="A628" s="15">
        <v>198.18</v>
      </c>
      <c r="B628" s="7">
        <f t="shared" si="36"/>
        <v>198.18</v>
      </c>
      <c r="C628" s="1" t="s">
        <v>20</v>
      </c>
      <c r="D628" s="1" t="s">
        <v>21</v>
      </c>
      <c r="E628" s="5">
        <v>3.96</v>
      </c>
      <c r="F628" s="5">
        <f t="shared" si="37"/>
        <v>3.96</v>
      </c>
      <c r="G628" s="1" t="s">
        <v>23</v>
      </c>
      <c r="H628" s="8">
        <v>44172</v>
      </c>
      <c r="I628" s="1" t="s">
        <v>25</v>
      </c>
      <c r="J628" s="1" t="s">
        <v>26</v>
      </c>
      <c r="K628" s="8">
        <v>44162.621932870374</v>
      </c>
      <c r="L628" s="1" t="s">
        <v>28</v>
      </c>
      <c r="M628" s="8">
        <v>44162</v>
      </c>
      <c r="N628" s="8">
        <v>44176</v>
      </c>
      <c r="O628" s="1" t="s">
        <v>1329</v>
      </c>
      <c r="P628" s="1" t="s">
        <v>32</v>
      </c>
      <c r="Q628" s="1" t="s">
        <v>33</v>
      </c>
      <c r="R628" s="1" t="s">
        <v>34</v>
      </c>
      <c r="S628" s="1" t="s">
        <v>35</v>
      </c>
      <c r="T628" s="1" t="s">
        <v>36</v>
      </c>
      <c r="U628" s="8">
        <v>44162</v>
      </c>
      <c r="V628" s="1" t="s">
        <v>37</v>
      </c>
      <c r="W628" s="1" t="s">
        <v>38</v>
      </c>
      <c r="X628" s="1" t="s">
        <v>39</v>
      </c>
      <c r="Y628" t="str">
        <f t="shared" si="38"/>
        <v>OnTime</v>
      </c>
      <c r="Z628" t="str">
        <f t="shared" si="39"/>
        <v>Utilized</v>
      </c>
    </row>
    <row r="629" spans="1:26" x14ac:dyDescent="0.2">
      <c r="A629" s="15">
        <v>198.18</v>
      </c>
      <c r="B629" s="7">
        <f t="shared" si="36"/>
        <v>198.18</v>
      </c>
      <c r="C629" s="1" t="s">
        <v>20</v>
      </c>
      <c r="D629" s="1" t="s">
        <v>21</v>
      </c>
      <c r="E629" s="5">
        <v>3.96</v>
      </c>
      <c r="F629" s="5">
        <f t="shared" si="37"/>
        <v>3.96</v>
      </c>
      <c r="G629" s="1" t="s">
        <v>23</v>
      </c>
      <c r="H629" s="8">
        <v>44172</v>
      </c>
      <c r="I629" s="1" t="s">
        <v>25</v>
      </c>
      <c r="J629" s="1" t="s">
        <v>26</v>
      </c>
      <c r="K629" s="8">
        <v>44162.615335648145</v>
      </c>
      <c r="L629" s="1" t="s">
        <v>28</v>
      </c>
      <c r="M629" s="8">
        <v>44162</v>
      </c>
      <c r="N629" s="8">
        <v>44176</v>
      </c>
      <c r="O629" s="1" t="s">
        <v>1331</v>
      </c>
      <c r="P629" s="1" t="s">
        <v>32</v>
      </c>
      <c r="Q629" s="1" t="s">
        <v>33</v>
      </c>
      <c r="R629" s="1" t="s">
        <v>34</v>
      </c>
      <c r="S629" s="1" t="s">
        <v>35</v>
      </c>
      <c r="T629" s="1" t="s">
        <v>36</v>
      </c>
      <c r="U629" s="8">
        <v>44162</v>
      </c>
      <c r="V629" s="1" t="s">
        <v>37</v>
      </c>
      <c r="W629" s="1" t="s">
        <v>38</v>
      </c>
      <c r="X629" s="1" t="s">
        <v>39</v>
      </c>
      <c r="Y629" t="str">
        <f t="shared" si="38"/>
        <v>OnTime</v>
      </c>
      <c r="Z629" t="str">
        <f t="shared" si="39"/>
        <v>Utilized</v>
      </c>
    </row>
    <row r="630" spans="1:26" x14ac:dyDescent="0.2">
      <c r="A630" s="15">
        <v>198.18</v>
      </c>
      <c r="B630" s="7">
        <f t="shared" si="36"/>
        <v>198.18</v>
      </c>
      <c r="C630" s="1" t="s">
        <v>20</v>
      </c>
      <c r="D630" s="1" t="s">
        <v>21</v>
      </c>
      <c r="E630" s="5">
        <v>3.96</v>
      </c>
      <c r="F630" s="5">
        <f t="shared" si="37"/>
        <v>3.96</v>
      </c>
      <c r="G630" s="1" t="s">
        <v>23</v>
      </c>
      <c r="H630" s="8">
        <v>44172</v>
      </c>
      <c r="I630" s="1" t="s">
        <v>25</v>
      </c>
      <c r="J630" s="1" t="s">
        <v>26</v>
      </c>
      <c r="K630" s="8">
        <v>44162.611863425926</v>
      </c>
      <c r="L630" s="1" t="s">
        <v>28</v>
      </c>
      <c r="M630" s="8">
        <v>44162</v>
      </c>
      <c r="N630" s="8">
        <v>44176</v>
      </c>
      <c r="O630" s="1" t="s">
        <v>1333</v>
      </c>
      <c r="P630" s="1" t="s">
        <v>32</v>
      </c>
      <c r="Q630" s="1" t="s">
        <v>33</v>
      </c>
      <c r="R630" s="1" t="s">
        <v>34</v>
      </c>
      <c r="S630" s="1" t="s">
        <v>35</v>
      </c>
      <c r="T630" s="1" t="s">
        <v>36</v>
      </c>
      <c r="U630" s="8">
        <v>44162</v>
      </c>
      <c r="V630" s="1" t="s">
        <v>37</v>
      </c>
      <c r="W630" s="1" t="s">
        <v>38</v>
      </c>
      <c r="X630" s="1" t="s">
        <v>39</v>
      </c>
      <c r="Y630" t="str">
        <f t="shared" si="38"/>
        <v>OnTime</v>
      </c>
      <c r="Z630" t="str">
        <f t="shared" si="39"/>
        <v>Utilized</v>
      </c>
    </row>
    <row r="631" spans="1:26" x14ac:dyDescent="0.2">
      <c r="A631" s="15">
        <v>198.18</v>
      </c>
      <c r="B631" s="7">
        <f t="shared" si="36"/>
        <v>198.18</v>
      </c>
      <c r="C631" s="1" t="s">
        <v>20</v>
      </c>
      <c r="D631" s="1" t="s">
        <v>21</v>
      </c>
      <c r="E631" s="5">
        <v>3.96</v>
      </c>
      <c r="F631" s="5">
        <f t="shared" si="37"/>
        <v>3.96</v>
      </c>
      <c r="G631" s="1" t="s">
        <v>23</v>
      </c>
      <c r="H631" s="8">
        <v>44172</v>
      </c>
      <c r="I631" s="1" t="s">
        <v>25</v>
      </c>
      <c r="J631" s="1" t="s">
        <v>26</v>
      </c>
      <c r="K631" s="8">
        <v>44162.610474537039</v>
      </c>
      <c r="L631" s="1" t="s">
        <v>28</v>
      </c>
      <c r="M631" s="8">
        <v>44162</v>
      </c>
      <c r="N631" s="8">
        <v>44176</v>
      </c>
      <c r="O631" s="1" t="s">
        <v>1335</v>
      </c>
      <c r="P631" s="1" t="s">
        <v>32</v>
      </c>
      <c r="Q631" s="1" t="s">
        <v>33</v>
      </c>
      <c r="R631" s="1" t="s">
        <v>34</v>
      </c>
      <c r="S631" s="1" t="s">
        <v>35</v>
      </c>
      <c r="T631" s="1" t="s">
        <v>81</v>
      </c>
      <c r="U631" s="8">
        <v>44162</v>
      </c>
      <c r="V631" s="1" t="s">
        <v>37</v>
      </c>
      <c r="W631" s="1" t="s">
        <v>38</v>
      </c>
      <c r="X631" s="1" t="s">
        <v>39</v>
      </c>
      <c r="Y631" t="str">
        <f t="shared" si="38"/>
        <v>OnTime</v>
      </c>
      <c r="Z631" t="str">
        <f t="shared" si="39"/>
        <v>Utilized</v>
      </c>
    </row>
    <row r="632" spans="1:26" x14ac:dyDescent="0.2">
      <c r="A632" s="15">
        <v>198.18</v>
      </c>
      <c r="B632" s="7">
        <f t="shared" si="36"/>
        <v>198.18</v>
      </c>
      <c r="C632" s="1" t="s">
        <v>20</v>
      </c>
      <c r="D632" s="1" t="s">
        <v>21</v>
      </c>
      <c r="E632" s="5">
        <v>3.96</v>
      </c>
      <c r="F632" s="5">
        <f t="shared" si="37"/>
        <v>3.96</v>
      </c>
      <c r="G632" s="1" t="s">
        <v>23</v>
      </c>
      <c r="H632" s="8">
        <v>44172</v>
      </c>
      <c r="I632" s="1" t="s">
        <v>25</v>
      </c>
      <c r="J632" s="1" t="s">
        <v>26</v>
      </c>
      <c r="K632" s="8">
        <v>44162.600219907406</v>
      </c>
      <c r="L632" s="1" t="s">
        <v>28</v>
      </c>
      <c r="M632" s="8">
        <v>44162</v>
      </c>
      <c r="N632" s="8">
        <v>44176</v>
      </c>
      <c r="O632" s="1" t="s">
        <v>1337</v>
      </c>
      <c r="P632" s="1" t="s">
        <v>32</v>
      </c>
      <c r="Q632" s="1" t="s">
        <v>33</v>
      </c>
      <c r="R632" s="1" t="s">
        <v>34</v>
      </c>
      <c r="S632" s="1" t="s">
        <v>35</v>
      </c>
      <c r="T632" s="1" t="s">
        <v>81</v>
      </c>
      <c r="U632" s="8">
        <v>44162</v>
      </c>
      <c r="V632" s="1" t="s">
        <v>37</v>
      </c>
      <c r="W632" s="1" t="s">
        <v>38</v>
      </c>
      <c r="X632" s="1" t="s">
        <v>39</v>
      </c>
      <c r="Y632" t="str">
        <f t="shared" si="38"/>
        <v>OnTime</v>
      </c>
      <c r="Z632" t="str">
        <f t="shared" si="39"/>
        <v>Utilized</v>
      </c>
    </row>
    <row r="633" spans="1:26" x14ac:dyDescent="0.2">
      <c r="A633" s="15">
        <v>198.18</v>
      </c>
      <c r="B633" s="7">
        <f t="shared" si="36"/>
        <v>198.18</v>
      </c>
      <c r="C633" s="1" t="s">
        <v>20</v>
      </c>
      <c r="D633" s="1" t="s">
        <v>21</v>
      </c>
      <c r="E633" s="5">
        <v>3.96</v>
      </c>
      <c r="F633" s="5">
        <f t="shared" si="37"/>
        <v>3.96</v>
      </c>
      <c r="G633" s="1" t="s">
        <v>23</v>
      </c>
      <c r="H633" s="8">
        <v>44172</v>
      </c>
      <c r="I633" s="1" t="s">
        <v>25</v>
      </c>
      <c r="J633" s="1" t="s">
        <v>26</v>
      </c>
      <c r="K633" s="8">
        <v>44162.599699074075</v>
      </c>
      <c r="L633" s="1" t="s">
        <v>28</v>
      </c>
      <c r="M633" s="8">
        <v>44162</v>
      </c>
      <c r="N633" s="8">
        <v>44176</v>
      </c>
      <c r="O633" s="1" t="s">
        <v>1339</v>
      </c>
      <c r="P633" s="1" t="s">
        <v>32</v>
      </c>
      <c r="Q633" s="1" t="s">
        <v>33</v>
      </c>
      <c r="R633" s="1" t="s">
        <v>34</v>
      </c>
      <c r="S633" s="1" t="s">
        <v>35</v>
      </c>
      <c r="T633" s="1" t="s">
        <v>81</v>
      </c>
      <c r="U633" s="8">
        <v>44162</v>
      </c>
      <c r="V633" s="1" t="s">
        <v>37</v>
      </c>
      <c r="W633" s="1" t="s">
        <v>38</v>
      </c>
      <c r="X633" s="1" t="s">
        <v>39</v>
      </c>
      <c r="Y633" t="str">
        <f t="shared" si="38"/>
        <v>OnTime</v>
      </c>
      <c r="Z633" t="str">
        <f t="shared" si="39"/>
        <v>Utilized</v>
      </c>
    </row>
    <row r="634" spans="1:26" x14ac:dyDescent="0.2">
      <c r="A634" s="15">
        <v>198.18</v>
      </c>
      <c r="B634" s="7">
        <f t="shared" si="36"/>
        <v>198.18</v>
      </c>
      <c r="C634" s="1" t="s">
        <v>20</v>
      </c>
      <c r="D634" s="1" t="s">
        <v>21</v>
      </c>
      <c r="E634" s="5">
        <v>3.96</v>
      </c>
      <c r="F634" s="5">
        <f t="shared" si="37"/>
        <v>3.96</v>
      </c>
      <c r="G634" s="1" t="s">
        <v>23</v>
      </c>
      <c r="H634" s="8">
        <v>44172</v>
      </c>
      <c r="I634" s="1" t="s">
        <v>25</v>
      </c>
      <c r="J634" s="1" t="s">
        <v>26</v>
      </c>
      <c r="K634" s="8">
        <v>44162.597800925927</v>
      </c>
      <c r="L634" s="1" t="s">
        <v>28</v>
      </c>
      <c r="M634" s="8">
        <v>44162</v>
      </c>
      <c r="N634" s="8">
        <v>44176</v>
      </c>
      <c r="O634" s="1" t="s">
        <v>1341</v>
      </c>
      <c r="P634" s="1" t="s">
        <v>32</v>
      </c>
      <c r="Q634" s="1" t="s">
        <v>33</v>
      </c>
      <c r="R634" s="1" t="s">
        <v>34</v>
      </c>
      <c r="S634" s="1" t="s">
        <v>35</v>
      </c>
      <c r="T634" s="1" t="s">
        <v>81</v>
      </c>
      <c r="U634" s="8">
        <v>44162</v>
      </c>
      <c r="V634" s="1" t="s">
        <v>37</v>
      </c>
      <c r="W634" s="1" t="s">
        <v>38</v>
      </c>
      <c r="X634" s="1" t="s">
        <v>39</v>
      </c>
      <c r="Y634" t="str">
        <f t="shared" si="38"/>
        <v>OnTime</v>
      </c>
      <c r="Z634" t="str">
        <f t="shared" si="39"/>
        <v>Utilized</v>
      </c>
    </row>
    <row r="635" spans="1:26" x14ac:dyDescent="0.2">
      <c r="A635" s="15">
        <v>198.18</v>
      </c>
      <c r="B635" s="7">
        <f t="shared" si="36"/>
        <v>198.18</v>
      </c>
      <c r="C635" s="1" t="s">
        <v>20</v>
      </c>
      <c r="D635" s="1" t="s">
        <v>21</v>
      </c>
      <c r="E635" s="5">
        <v>3.96</v>
      </c>
      <c r="F635" s="5">
        <f t="shared" si="37"/>
        <v>3.96</v>
      </c>
      <c r="G635" s="1" t="s">
        <v>23</v>
      </c>
      <c r="H635" s="8">
        <v>44172</v>
      </c>
      <c r="I635" s="1" t="s">
        <v>25</v>
      </c>
      <c r="J635" s="1" t="s">
        <v>26</v>
      </c>
      <c r="K635" s="8">
        <v>44162.59101851852</v>
      </c>
      <c r="L635" s="1" t="s">
        <v>28</v>
      </c>
      <c r="M635" s="8">
        <v>44162</v>
      </c>
      <c r="N635" s="8">
        <v>44176</v>
      </c>
      <c r="O635" s="1" t="s">
        <v>1343</v>
      </c>
      <c r="P635" s="1" t="s">
        <v>32</v>
      </c>
      <c r="Q635" s="1" t="s">
        <v>33</v>
      </c>
      <c r="R635" s="1" t="s">
        <v>34</v>
      </c>
      <c r="S635" s="1" t="s">
        <v>35</v>
      </c>
      <c r="T635" s="1" t="s">
        <v>81</v>
      </c>
      <c r="U635" s="8">
        <v>44162</v>
      </c>
      <c r="V635" s="1" t="s">
        <v>37</v>
      </c>
      <c r="W635" s="1" t="s">
        <v>38</v>
      </c>
      <c r="X635" s="1" t="s">
        <v>39</v>
      </c>
      <c r="Y635" t="str">
        <f t="shared" si="38"/>
        <v>OnTime</v>
      </c>
      <c r="Z635" t="str">
        <f t="shared" si="39"/>
        <v>Utilized</v>
      </c>
    </row>
    <row r="636" spans="1:26" x14ac:dyDescent="0.2">
      <c r="A636" s="15">
        <v>198.18</v>
      </c>
      <c r="B636" s="7">
        <f t="shared" si="36"/>
        <v>198.18</v>
      </c>
      <c r="C636" s="1" t="s">
        <v>20</v>
      </c>
      <c r="D636" s="1" t="s">
        <v>21</v>
      </c>
      <c r="E636" s="5">
        <v>3.96</v>
      </c>
      <c r="F636" s="5">
        <f t="shared" si="37"/>
        <v>3.96</v>
      </c>
      <c r="G636" s="1" t="s">
        <v>23</v>
      </c>
      <c r="H636" s="8">
        <v>44172</v>
      </c>
      <c r="I636" s="1" t="s">
        <v>25</v>
      </c>
      <c r="J636" s="1" t="s">
        <v>26</v>
      </c>
      <c r="K636" s="8">
        <v>44162.588067129633</v>
      </c>
      <c r="L636" s="1" t="s">
        <v>28</v>
      </c>
      <c r="M636" s="8">
        <v>44162</v>
      </c>
      <c r="N636" s="8">
        <v>44176</v>
      </c>
      <c r="O636" s="1" t="s">
        <v>1345</v>
      </c>
      <c r="P636" s="1" t="s">
        <v>32</v>
      </c>
      <c r="Q636" s="1" t="s">
        <v>33</v>
      </c>
      <c r="R636" s="1" t="s">
        <v>34</v>
      </c>
      <c r="S636" s="1" t="s">
        <v>35</v>
      </c>
      <c r="T636" s="1" t="s">
        <v>36</v>
      </c>
      <c r="U636" s="8">
        <v>44162</v>
      </c>
      <c r="V636" s="1" t="s">
        <v>37</v>
      </c>
      <c r="W636" s="1" t="s">
        <v>38</v>
      </c>
      <c r="X636" s="1" t="s">
        <v>39</v>
      </c>
      <c r="Y636" t="str">
        <f t="shared" si="38"/>
        <v>OnTime</v>
      </c>
      <c r="Z636" t="str">
        <f t="shared" si="39"/>
        <v>Utilized</v>
      </c>
    </row>
    <row r="637" spans="1:26" x14ac:dyDescent="0.2">
      <c r="A637" s="15">
        <v>198.18</v>
      </c>
      <c r="B637" s="7">
        <f t="shared" si="36"/>
        <v>198.18</v>
      </c>
      <c r="C637" s="1" t="s">
        <v>20</v>
      </c>
      <c r="D637" s="1" t="s">
        <v>21</v>
      </c>
      <c r="E637" s="5">
        <v>3.96</v>
      </c>
      <c r="F637" s="5">
        <f t="shared" si="37"/>
        <v>3.96</v>
      </c>
      <c r="G637" s="1" t="s">
        <v>23</v>
      </c>
      <c r="H637" s="8">
        <v>44172</v>
      </c>
      <c r="I637" s="1" t="s">
        <v>25</v>
      </c>
      <c r="J637" s="1" t="s">
        <v>26</v>
      </c>
      <c r="K637" s="8">
        <v>44162.577824074076</v>
      </c>
      <c r="L637" s="1" t="s">
        <v>28</v>
      </c>
      <c r="M637" s="8">
        <v>44162</v>
      </c>
      <c r="N637" s="8">
        <v>44176</v>
      </c>
      <c r="O637" s="1" t="s">
        <v>1347</v>
      </c>
      <c r="P637" s="1" t="s">
        <v>32</v>
      </c>
      <c r="Q637" s="1" t="s">
        <v>33</v>
      </c>
      <c r="R637" s="1" t="s">
        <v>34</v>
      </c>
      <c r="S637" s="1" t="s">
        <v>35</v>
      </c>
      <c r="T637" s="1" t="s">
        <v>36</v>
      </c>
      <c r="U637" s="8">
        <v>44162</v>
      </c>
      <c r="V637" s="1" t="s">
        <v>37</v>
      </c>
      <c r="W637" s="1" t="s">
        <v>38</v>
      </c>
      <c r="X637" s="1" t="s">
        <v>39</v>
      </c>
      <c r="Y637" t="str">
        <f t="shared" si="38"/>
        <v>OnTime</v>
      </c>
      <c r="Z637" t="str">
        <f t="shared" si="39"/>
        <v>Utilized</v>
      </c>
    </row>
    <row r="638" spans="1:26" x14ac:dyDescent="0.2">
      <c r="A638" s="15">
        <v>198.18</v>
      </c>
      <c r="B638" s="7">
        <f t="shared" si="36"/>
        <v>198.18</v>
      </c>
      <c r="C638" s="1" t="s">
        <v>20</v>
      </c>
      <c r="D638" s="1" t="s">
        <v>21</v>
      </c>
      <c r="E638" s="5">
        <v>3.96</v>
      </c>
      <c r="F638" s="5">
        <f t="shared" si="37"/>
        <v>3.96</v>
      </c>
      <c r="G638" s="1" t="s">
        <v>23</v>
      </c>
      <c r="H638" s="8">
        <v>44172</v>
      </c>
      <c r="I638" s="1" t="s">
        <v>25</v>
      </c>
      <c r="J638" s="1" t="s">
        <v>26</v>
      </c>
      <c r="K638" s="8">
        <v>44162.574097222219</v>
      </c>
      <c r="L638" s="1" t="s">
        <v>136</v>
      </c>
      <c r="M638" s="8">
        <v>44162</v>
      </c>
      <c r="N638" s="8">
        <v>44176</v>
      </c>
      <c r="O638" s="1" t="s">
        <v>1349</v>
      </c>
      <c r="P638" s="1" t="s">
        <v>32</v>
      </c>
      <c r="Q638" s="1" t="s">
        <v>33</v>
      </c>
      <c r="R638" s="1" t="s">
        <v>34</v>
      </c>
      <c r="S638" s="1" t="s">
        <v>35</v>
      </c>
      <c r="T638" s="1" t="s">
        <v>36</v>
      </c>
      <c r="U638" s="8">
        <v>44162</v>
      </c>
      <c r="V638" s="1" t="s">
        <v>37</v>
      </c>
      <c r="W638" s="1" t="s">
        <v>38</v>
      </c>
      <c r="X638" s="1" t="s">
        <v>39</v>
      </c>
      <c r="Y638" t="str">
        <f t="shared" si="38"/>
        <v>OnTime</v>
      </c>
      <c r="Z638" t="str">
        <f t="shared" si="39"/>
        <v>Utilized</v>
      </c>
    </row>
    <row r="639" spans="1:26" x14ac:dyDescent="0.2">
      <c r="A639" s="15">
        <v>198.18</v>
      </c>
      <c r="B639" s="7">
        <f t="shared" si="36"/>
        <v>198.18</v>
      </c>
      <c r="C639" s="1" t="s">
        <v>20</v>
      </c>
      <c r="D639" s="1" t="s">
        <v>21</v>
      </c>
      <c r="E639" s="5">
        <v>3.96</v>
      </c>
      <c r="F639" s="5">
        <f t="shared" si="37"/>
        <v>3.96</v>
      </c>
      <c r="G639" s="1" t="s">
        <v>23</v>
      </c>
      <c r="H639" s="8">
        <v>44172</v>
      </c>
      <c r="I639" s="1" t="s">
        <v>25</v>
      </c>
      <c r="J639" s="1" t="s">
        <v>26</v>
      </c>
      <c r="K639" s="8">
        <v>44162.57403935185</v>
      </c>
      <c r="L639" s="1" t="s">
        <v>28</v>
      </c>
      <c r="M639" s="8">
        <v>44162</v>
      </c>
      <c r="N639" s="8">
        <v>44176</v>
      </c>
      <c r="O639" s="1" t="s">
        <v>1351</v>
      </c>
      <c r="P639" s="1" t="s">
        <v>32</v>
      </c>
      <c r="Q639" s="1" t="s">
        <v>33</v>
      </c>
      <c r="R639" s="1" t="s">
        <v>34</v>
      </c>
      <c r="S639" s="1" t="s">
        <v>35</v>
      </c>
      <c r="T639" s="1" t="s">
        <v>36</v>
      </c>
      <c r="U639" s="8">
        <v>44162</v>
      </c>
      <c r="V639" s="1" t="s">
        <v>37</v>
      </c>
      <c r="W639" s="1" t="s">
        <v>38</v>
      </c>
      <c r="X639" s="1" t="s">
        <v>39</v>
      </c>
      <c r="Y639" t="str">
        <f t="shared" si="38"/>
        <v>OnTime</v>
      </c>
      <c r="Z639" t="str">
        <f t="shared" si="39"/>
        <v>Utilized</v>
      </c>
    </row>
    <row r="640" spans="1:26" x14ac:dyDescent="0.2">
      <c r="A640" s="15">
        <v>198.18</v>
      </c>
      <c r="B640" s="7">
        <f t="shared" si="36"/>
        <v>198.18</v>
      </c>
      <c r="C640" s="1" t="s">
        <v>20</v>
      </c>
      <c r="D640" s="1" t="s">
        <v>21</v>
      </c>
      <c r="E640" s="5">
        <v>3.96</v>
      </c>
      <c r="F640" s="5">
        <f t="shared" si="37"/>
        <v>3.96</v>
      </c>
      <c r="G640" s="1" t="s">
        <v>23</v>
      </c>
      <c r="H640" s="8">
        <v>44172</v>
      </c>
      <c r="I640" s="1" t="s">
        <v>25</v>
      </c>
      <c r="J640" s="1" t="s">
        <v>26</v>
      </c>
      <c r="K640" s="8">
        <v>44162.50644675926</v>
      </c>
      <c r="L640" s="1" t="s">
        <v>28</v>
      </c>
      <c r="M640" s="8">
        <v>44162</v>
      </c>
      <c r="N640" s="8">
        <v>44176</v>
      </c>
      <c r="O640" s="1" t="s">
        <v>1353</v>
      </c>
      <c r="P640" s="1" t="s">
        <v>32</v>
      </c>
      <c r="Q640" s="1" t="s">
        <v>33</v>
      </c>
      <c r="R640" s="1" t="s">
        <v>34</v>
      </c>
      <c r="S640" s="1" t="s">
        <v>35</v>
      </c>
      <c r="T640" s="1" t="s">
        <v>36</v>
      </c>
      <c r="U640" s="8">
        <v>44162</v>
      </c>
      <c r="V640" s="1" t="s">
        <v>37</v>
      </c>
      <c r="W640" s="1" t="s">
        <v>38</v>
      </c>
      <c r="X640" s="1" t="s">
        <v>39</v>
      </c>
      <c r="Y640" t="str">
        <f t="shared" si="38"/>
        <v>OnTime</v>
      </c>
      <c r="Z640" t="str">
        <f t="shared" si="39"/>
        <v>Utilized</v>
      </c>
    </row>
    <row r="641" spans="1:26" x14ac:dyDescent="0.2">
      <c r="A641" s="15">
        <v>198.18</v>
      </c>
      <c r="B641" s="7">
        <f t="shared" si="36"/>
        <v>198.18</v>
      </c>
      <c r="C641" s="1" t="s">
        <v>20</v>
      </c>
      <c r="D641" s="1" t="s">
        <v>21</v>
      </c>
      <c r="E641" s="5">
        <v>3.96</v>
      </c>
      <c r="F641" s="5">
        <f t="shared" si="37"/>
        <v>3.96</v>
      </c>
      <c r="G641" s="1" t="s">
        <v>23</v>
      </c>
      <c r="H641" s="8">
        <v>44172</v>
      </c>
      <c r="I641" s="1" t="s">
        <v>25</v>
      </c>
      <c r="J641" s="1" t="s">
        <v>26</v>
      </c>
      <c r="K641" s="8">
        <v>44162.503668981481</v>
      </c>
      <c r="L641" s="1" t="s">
        <v>28</v>
      </c>
      <c r="M641" s="8">
        <v>44162</v>
      </c>
      <c r="N641" s="8">
        <v>44176</v>
      </c>
      <c r="O641" s="1" t="s">
        <v>1355</v>
      </c>
      <c r="P641" s="1" t="s">
        <v>32</v>
      </c>
      <c r="Q641" s="1" t="s">
        <v>33</v>
      </c>
      <c r="R641" s="1" t="s">
        <v>34</v>
      </c>
      <c r="S641" s="1" t="s">
        <v>35</v>
      </c>
      <c r="T641" s="1" t="s">
        <v>36</v>
      </c>
      <c r="U641" s="8">
        <v>44162</v>
      </c>
      <c r="V641" s="1" t="s">
        <v>37</v>
      </c>
      <c r="W641" s="1" t="s">
        <v>38</v>
      </c>
      <c r="X641" s="1" t="s">
        <v>39</v>
      </c>
      <c r="Y641" t="str">
        <f t="shared" si="38"/>
        <v>OnTime</v>
      </c>
      <c r="Z641" t="str">
        <f t="shared" si="39"/>
        <v>Utilized</v>
      </c>
    </row>
    <row r="642" spans="1:26" x14ac:dyDescent="0.2">
      <c r="A642" s="15">
        <v>198.18</v>
      </c>
      <c r="B642" s="7">
        <f t="shared" si="36"/>
        <v>198.18</v>
      </c>
      <c r="C642" s="1" t="s">
        <v>20</v>
      </c>
      <c r="D642" s="1" t="s">
        <v>21</v>
      </c>
      <c r="E642" s="5">
        <v>3.96</v>
      </c>
      <c r="F642" s="5">
        <f t="shared" si="37"/>
        <v>3.96</v>
      </c>
      <c r="G642" s="1" t="s">
        <v>23</v>
      </c>
      <c r="H642" s="8">
        <v>44172</v>
      </c>
      <c r="I642" s="1" t="s">
        <v>25</v>
      </c>
      <c r="J642" s="1" t="s">
        <v>26</v>
      </c>
      <c r="K642" s="8">
        <v>44162.499861111108</v>
      </c>
      <c r="L642" s="1" t="s">
        <v>28</v>
      </c>
      <c r="M642" s="8">
        <v>44162</v>
      </c>
      <c r="N642" s="8">
        <v>44176</v>
      </c>
      <c r="O642" s="1" t="s">
        <v>1357</v>
      </c>
      <c r="P642" s="1" t="s">
        <v>32</v>
      </c>
      <c r="Q642" s="1" t="s">
        <v>33</v>
      </c>
      <c r="R642" s="1" t="s">
        <v>34</v>
      </c>
      <c r="S642" s="1" t="s">
        <v>35</v>
      </c>
      <c r="T642" s="1" t="s">
        <v>36</v>
      </c>
      <c r="U642" s="8">
        <v>44162</v>
      </c>
      <c r="V642" s="1" t="s">
        <v>37</v>
      </c>
      <c r="W642" s="1" t="s">
        <v>38</v>
      </c>
      <c r="X642" s="1" t="s">
        <v>39</v>
      </c>
      <c r="Y642" t="str">
        <f t="shared" si="38"/>
        <v>OnTime</v>
      </c>
      <c r="Z642" t="str">
        <f t="shared" si="39"/>
        <v>Utilized</v>
      </c>
    </row>
    <row r="643" spans="1:26" x14ac:dyDescent="0.2">
      <c r="A643" s="15">
        <v>198.18</v>
      </c>
      <c r="B643" s="7">
        <f t="shared" ref="B643:B706" si="40">A643</f>
        <v>198.18</v>
      </c>
      <c r="C643" s="1" t="s">
        <v>20</v>
      </c>
      <c r="D643" s="1" t="s">
        <v>21</v>
      </c>
      <c r="E643" s="5">
        <v>3.96</v>
      </c>
      <c r="F643" s="5">
        <f t="shared" ref="F643:F706" si="41">E643</f>
        <v>3.96</v>
      </c>
      <c r="G643" s="1" t="s">
        <v>23</v>
      </c>
      <c r="H643" s="8">
        <v>44172</v>
      </c>
      <c r="I643" s="1" t="s">
        <v>25</v>
      </c>
      <c r="J643" s="1" t="s">
        <v>26</v>
      </c>
      <c r="K643" s="8">
        <v>44162.498981481483</v>
      </c>
      <c r="L643" s="1" t="s">
        <v>28</v>
      </c>
      <c r="M643" s="8">
        <v>44162</v>
      </c>
      <c r="N643" s="8">
        <v>44176</v>
      </c>
      <c r="O643" s="1" t="s">
        <v>1359</v>
      </c>
      <c r="P643" s="1" t="s">
        <v>32</v>
      </c>
      <c r="Q643" s="1" t="s">
        <v>33</v>
      </c>
      <c r="R643" s="1" t="s">
        <v>34</v>
      </c>
      <c r="S643" s="1" t="s">
        <v>35</v>
      </c>
      <c r="T643" s="1" t="s">
        <v>49</v>
      </c>
      <c r="U643" s="8">
        <v>44162</v>
      </c>
      <c r="V643" s="1" t="s">
        <v>37</v>
      </c>
      <c r="W643" s="1" t="s">
        <v>38</v>
      </c>
      <c r="X643" s="1" t="s">
        <v>39</v>
      </c>
      <c r="Y643" t="str">
        <f t="shared" ref="Y643:Y706" si="42">IF(U643&gt;N643,"Late",IF(A643=0,"NoPayment","OnTime"))</f>
        <v>OnTime</v>
      </c>
      <c r="Z643" t="str">
        <f t="shared" ref="Z643:Z706" si="43">IF(U643&lt;H643,"Utilized",IF(ISBLANK(H643),"No Discounts","Lost"))</f>
        <v>Utilized</v>
      </c>
    </row>
    <row r="644" spans="1:26" x14ac:dyDescent="0.2">
      <c r="A644" s="15">
        <v>198.18</v>
      </c>
      <c r="B644" s="7">
        <f t="shared" si="40"/>
        <v>198.18</v>
      </c>
      <c r="C644" s="1" t="s">
        <v>20</v>
      </c>
      <c r="D644" s="1" t="s">
        <v>21</v>
      </c>
      <c r="E644" s="5">
        <v>3.96</v>
      </c>
      <c r="F644" s="5">
        <f t="shared" si="41"/>
        <v>3.96</v>
      </c>
      <c r="G644" s="1" t="s">
        <v>23</v>
      </c>
      <c r="H644" s="8">
        <v>44172</v>
      </c>
      <c r="I644" s="1" t="s">
        <v>25</v>
      </c>
      <c r="J644" s="1" t="s">
        <v>26</v>
      </c>
      <c r="K644" s="8">
        <v>44162.497766203705</v>
      </c>
      <c r="L644" s="1" t="s">
        <v>28</v>
      </c>
      <c r="M644" s="8">
        <v>44162</v>
      </c>
      <c r="N644" s="8">
        <v>44176</v>
      </c>
      <c r="O644" s="1" t="s">
        <v>1361</v>
      </c>
      <c r="P644" s="1" t="s">
        <v>32</v>
      </c>
      <c r="Q644" s="1" t="s">
        <v>33</v>
      </c>
      <c r="R644" s="1" t="s">
        <v>34</v>
      </c>
      <c r="S644" s="1" t="s">
        <v>35</v>
      </c>
      <c r="T644" s="1" t="s">
        <v>1045</v>
      </c>
      <c r="U644" s="8">
        <v>44162</v>
      </c>
      <c r="V644" s="1" t="s">
        <v>37</v>
      </c>
      <c r="W644" s="1" t="s">
        <v>38</v>
      </c>
      <c r="X644" s="1" t="s">
        <v>39</v>
      </c>
      <c r="Y644" t="str">
        <f t="shared" si="42"/>
        <v>OnTime</v>
      </c>
      <c r="Z644" t="str">
        <f t="shared" si="43"/>
        <v>Utilized</v>
      </c>
    </row>
    <row r="645" spans="1:26" x14ac:dyDescent="0.2">
      <c r="A645" s="15">
        <v>100</v>
      </c>
      <c r="B645" s="7">
        <f t="shared" si="40"/>
        <v>100</v>
      </c>
      <c r="C645" s="1" t="s">
        <v>20</v>
      </c>
      <c r="D645" s="1" t="s">
        <v>1362</v>
      </c>
      <c r="E645" s="5">
        <v>2</v>
      </c>
      <c r="F645" s="5">
        <f t="shared" si="41"/>
        <v>2</v>
      </c>
      <c r="G645" s="1" t="s">
        <v>1363</v>
      </c>
      <c r="H645" s="8">
        <v>44192</v>
      </c>
      <c r="I645" s="1" t="s">
        <v>25</v>
      </c>
      <c r="K645" s="8">
        <v>44162.449502314812</v>
      </c>
      <c r="L645" s="1" t="s">
        <v>28</v>
      </c>
      <c r="M645" s="8">
        <v>44162</v>
      </c>
      <c r="N645" s="8">
        <v>44172</v>
      </c>
      <c r="O645" s="1" t="s">
        <v>1366</v>
      </c>
      <c r="P645" s="1" t="s">
        <v>46</v>
      </c>
      <c r="R645" s="1" t="s">
        <v>1367</v>
      </c>
      <c r="T645" s="1" t="s">
        <v>81</v>
      </c>
      <c r="U645" s="8">
        <v>44162</v>
      </c>
      <c r="V645" s="1" t="s">
        <v>1368</v>
      </c>
      <c r="W645" s="1" t="s">
        <v>3322</v>
      </c>
      <c r="X645" s="1" t="s">
        <v>39</v>
      </c>
      <c r="Y645" t="str">
        <f t="shared" si="42"/>
        <v>OnTime</v>
      </c>
      <c r="Z645" t="str">
        <f t="shared" si="43"/>
        <v>Utilized</v>
      </c>
    </row>
    <row r="646" spans="1:26" x14ac:dyDescent="0.2">
      <c r="A646" s="15">
        <v>0</v>
      </c>
      <c r="B646" s="7">
        <f t="shared" si="40"/>
        <v>0</v>
      </c>
      <c r="C646" s="1" t="s">
        <v>20</v>
      </c>
      <c r="E646" s="5">
        <v>0</v>
      </c>
      <c r="F646" s="5">
        <f t="shared" si="41"/>
        <v>0</v>
      </c>
      <c r="I646" s="1" t="s">
        <v>25</v>
      </c>
      <c r="K646" s="8">
        <v>44162.449421296296</v>
      </c>
      <c r="M646" s="8">
        <v>44162</v>
      </c>
      <c r="N646" s="8">
        <v>44162</v>
      </c>
      <c r="P646" s="1" t="s">
        <v>32</v>
      </c>
      <c r="T646" s="1" t="s">
        <v>81</v>
      </c>
      <c r="U646" s="8">
        <v>44162</v>
      </c>
      <c r="X646" s="1" t="s">
        <v>39</v>
      </c>
      <c r="Y646" t="str">
        <f t="shared" si="42"/>
        <v>NoPayment</v>
      </c>
      <c r="Z646" t="str">
        <f t="shared" si="43"/>
        <v>No Discounts</v>
      </c>
    </row>
    <row r="647" spans="1:26" x14ac:dyDescent="0.2">
      <c r="A647" s="15">
        <v>0</v>
      </c>
      <c r="B647" s="7">
        <f t="shared" si="40"/>
        <v>0</v>
      </c>
      <c r="C647" s="1" t="s">
        <v>20</v>
      </c>
      <c r="E647" s="5">
        <v>0</v>
      </c>
      <c r="F647" s="5">
        <f t="shared" si="41"/>
        <v>0</v>
      </c>
      <c r="I647" s="1" t="s">
        <v>25</v>
      </c>
      <c r="K647" s="8">
        <v>44162.449340277781</v>
      </c>
      <c r="M647" s="8">
        <v>44162</v>
      </c>
      <c r="N647" s="8">
        <v>44162</v>
      </c>
      <c r="P647" s="1" t="s">
        <v>32</v>
      </c>
      <c r="T647" s="1" t="s">
        <v>81</v>
      </c>
      <c r="U647" s="8">
        <v>44162</v>
      </c>
      <c r="X647" s="1" t="s">
        <v>39</v>
      </c>
      <c r="Y647" t="str">
        <f t="shared" si="42"/>
        <v>NoPayment</v>
      </c>
      <c r="Z647" t="str">
        <f t="shared" si="43"/>
        <v>No Discounts</v>
      </c>
    </row>
    <row r="648" spans="1:26" x14ac:dyDescent="0.2">
      <c r="A648" s="15">
        <v>0</v>
      </c>
      <c r="B648" s="7">
        <f t="shared" si="40"/>
        <v>0</v>
      </c>
      <c r="C648" s="1" t="s">
        <v>20</v>
      </c>
      <c r="E648" s="5">
        <v>0</v>
      </c>
      <c r="F648" s="5">
        <f t="shared" si="41"/>
        <v>0</v>
      </c>
      <c r="I648" s="1" t="s">
        <v>25</v>
      </c>
      <c r="K648" s="8">
        <v>44162.449270833335</v>
      </c>
      <c r="M648" s="8">
        <v>44162</v>
      </c>
      <c r="N648" s="8">
        <v>44162</v>
      </c>
      <c r="P648" s="1" t="s">
        <v>32</v>
      </c>
      <c r="T648" s="1" t="s">
        <v>81</v>
      </c>
      <c r="U648" s="8">
        <v>44162</v>
      </c>
      <c r="X648" s="1" t="s">
        <v>39</v>
      </c>
      <c r="Y648" t="str">
        <f t="shared" si="42"/>
        <v>NoPayment</v>
      </c>
      <c r="Z648" t="str">
        <f t="shared" si="43"/>
        <v>No Discounts</v>
      </c>
    </row>
    <row r="649" spans="1:26" x14ac:dyDescent="0.2">
      <c r="A649" s="15">
        <v>0</v>
      </c>
      <c r="B649" s="7">
        <f t="shared" si="40"/>
        <v>0</v>
      </c>
      <c r="C649" s="1" t="s">
        <v>20</v>
      </c>
      <c r="E649" s="5">
        <v>0</v>
      </c>
      <c r="F649" s="5">
        <f t="shared" si="41"/>
        <v>0</v>
      </c>
      <c r="I649" s="1" t="s">
        <v>25</v>
      </c>
      <c r="K649" s="8">
        <v>44162.449189814812</v>
      </c>
      <c r="M649" s="8">
        <v>44162</v>
      </c>
      <c r="N649" s="8">
        <v>44162</v>
      </c>
      <c r="P649" s="1" t="s">
        <v>32</v>
      </c>
      <c r="T649" s="1" t="s">
        <v>81</v>
      </c>
      <c r="U649" s="8">
        <v>44162</v>
      </c>
      <c r="X649" s="1" t="s">
        <v>39</v>
      </c>
      <c r="Y649" t="str">
        <f t="shared" si="42"/>
        <v>NoPayment</v>
      </c>
      <c r="Z649" t="str">
        <f t="shared" si="43"/>
        <v>No Discounts</v>
      </c>
    </row>
    <row r="650" spans="1:26" x14ac:dyDescent="0.2">
      <c r="A650" s="15">
        <v>100</v>
      </c>
      <c r="B650" s="7">
        <f t="shared" si="40"/>
        <v>100</v>
      </c>
      <c r="C650" s="1" t="s">
        <v>20</v>
      </c>
      <c r="D650" s="1" t="s">
        <v>1362</v>
      </c>
      <c r="E650" s="5">
        <v>2</v>
      </c>
      <c r="F650" s="5">
        <f t="shared" si="41"/>
        <v>2</v>
      </c>
      <c r="G650" s="1" t="s">
        <v>1363</v>
      </c>
      <c r="H650" s="8">
        <v>44192</v>
      </c>
      <c r="I650" s="1" t="s">
        <v>25</v>
      </c>
      <c r="K650" s="8">
        <v>44162.449108796296</v>
      </c>
      <c r="M650" s="8">
        <v>44162</v>
      </c>
      <c r="N650" s="8">
        <v>44172</v>
      </c>
      <c r="O650" s="1" t="s">
        <v>1374</v>
      </c>
      <c r="P650" s="1" t="s">
        <v>46</v>
      </c>
      <c r="R650" s="1" t="s">
        <v>1367</v>
      </c>
      <c r="T650" s="1" t="s">
        <v>81</v>
      </c>
      <c r="U650" s="8">
        <v>44162</v>
      </c>
      <c r="V650" s="1" t="s">
        <v>1368</v>
      </c>
      <c r="W650" s="1" t="s">
        <v>3322</v>
      </c>
      <c r="X650" s="1" t="s">
        <v>39</v>
      </c>
      <c r="Y650" t="str">
        <f t="shared" si="42"/>
        <v>OnTime</v>
      </c>
      <c r="Z650" t="str">
        <f t="shared" si="43"/>
        <v>Utilized</v>
      </c>
    </row>
    <row r="651" spans="1:26" x14ac:dyDescent="0.2">
      <c r="A651" s="15">
        <v>0</v>
      </c>
      <c r="B651" s="7">
        <f t="shared" si="40"/>
        <v>0</v>
      </c>
      <c r="C651" s="1" t="s">
        <v>20</v>
      </c>
      <c r="E651" s="5">
        <v>0</v>
      </c>
      <c r="F651" s="5">
        <f t="shared" si="41"/>
        <v>0</v>
      </c>
      <c r="I651" s="1" t="s">
        <v>25</v>
      </c>
      <c r="K651" s="8">
        <v>44162.449016203704</v>
      </c>
      <c r="M651" s="8">
        <v>44162</v>
      </c>
      <c r="N651" s="8">
        <v>44162</v>
      </c>
      <c r="P651" s="1" t="s">
        <v>32</v>
      </c>
      <c r="T651" s="1" t="s">
        <v>81</v>
      </c>
      <c r="U651" s="8">
        <v>44162</v>
      </c>
      <c r="X651" s="1" t="s">
        <v>39</v>
      </c>
      <c r="Y651" t="str">
        <f t="shared" si="42"/>
        <v>NoPayment</v>
      </c>
      <c r="Z651" t="str">
        <f t="shared" si="43"/>
        <v>No Discounts</v>
      </c>
    </row>
    <row r="652" spans="1:26" x14ac:dyDescent="0.2">
      <c r="A652" s="15">
        <v>100</v>
      </c>
      <c r="B652" s="7">
        <f t="shared" si="40"/>
        <v>100</v>
      </c>
      <c r="C652" s="1" t="s">
        <v>20</v>
      </c>
      <c r="D652" s="1" t="s">
        <v>1362</v>
      </c>
      <c r="E652" s="5">
        <v>2</v>
      </c>
      <c r="F652" s="5">
        <f t="shared" si="41"/>
        <v>2</v>
      </c>
      <c r="G652" s="1" t="s">
        <v>1363</v>
      </c>
      <c r="H652" s="8">
        <v>44192</v>
      </c>
      <c r="I652" s="1" t="s">
        <v>25</v>
      </c>
      <c r="K652" s="8">
        <v>44162.448946759258</v>
      </c>
      <c r="L652" s="1" t="s">
        <v>28</v>
      </c>
      <c r="M652" s="8">
        <v>44162</v>
      </c>
      <c r="N652" s="8">
        <v>44172</v>
      </c>
      <c r="O652" s="1" t="s">
        <v>1377</v>
      </c>
      <c r="P652" s="1" t="s">
        <v>32</v>
      </c>
      <c r="R652" s="1" t="s">
        <v>1367</v>
      </c>
      <c r="T652" s="1" t="s">
        <v>81</v>
      </c>
      <c r="U652" s="8">
        <v>44162</v>
      </c>
      <c r="V652" s="1" t="s">
        <v>1368</v>
      </c>
      <c r="W652" s="1" t="s">
        <v>3322</v>
      </c>
      <c r="X652" s="1" t="s">
        <v>39</v>
      </c>
      <c r="Y652" t="str">
        <f t="shared" si="42"/>
        <v>OnTime</v>
      </c>
      <c r="Z652" t="str">
        <f t="shared" si="43"/>
        <v>Utilized</v>
      </c>
    </row>
    <row r="653" spans="1:26" x14ac:dyDescent="0.2">
      <c r="A653" s="15">
        <v>100</v>
      </c>
      <c r="B653" s="7">
        <f t="shared" si="40"/>
        <v>100</v>
      </c>
      <c r="C653" s="1" t="s">
        <v>20</v>
      </c>
      <c r="D653" s="1" t="s">
        <v>1362</v>
      </c>
      <c r="E653" s="5">
        <v>2</v>
      </c>
      <c r="F653" s="5">
        <f t="shared" si="41"/>
        <v>2</v>
      </c>
      <c r="G653" s="1" t="s">
        <v>1363</v>
      </c>
      <c r="H653" s="8">
        <v>44192</v>
      </c>
      <c r="I653" s="1" t="s">
        <v>25</v>
      </c>
      <c r="K653" s="8">
        <v>44162.448865740742</v>
      </c>
      <c r="L653" s="1" t="s">
        <v>28</v>
      </c>
      <c r="M653" s="8">
        <v>44162</v>
      </c>
      <c r="N653" s="8">
        <v>44172</v>
      </c>
      <c r="O653" s="1" t="s">
        <v>1379</v>
      </c>
      <c r="P653" s="1" t="s">
        <v>32</v>
      </c>
      <c r="R653" s="1" t="s">
        <v>1367</v>
      </c>
      <c r="T653" s="1" t="s">
        <v>1045</v>
      </c>
      <c r="U653" s="8">
        <v>44162</v>
      </c>
      <c r="V653" s="1" t="s">
        <v>1368</v>
      </c>
      <c r="W653" s="1" t="s">
        <v>3322</v>
      </c>
      <c r="X653" s="1" t="s">
        <v>39</v>
      </c>
      <c r="Y653" t="str">
        <f t="shared" si="42"/>
        <v>OnTime</v>
      </c>
      <c r="Z653" t="str">
        <f t="shared" si="43"/>
        <v>Utilized</v>
      </c>
    </row>
    <row r="654" spans="1:26" x14ac:dyDescent="0.2">
      <c r="A654" s="15">
        <v>0</v>
      </c>
      <c r="B654" s="7">
        <f t="shared" si="40"/>
        <v>0</v>
      </c>
      <c r="C654" s="1" t="s">
        <v>20</v>
      </c>
      <c r="E654" s="5">
        <v>0</v>
      </c>
      <c r="F654" s="5">
        <f t="shared" si="41"/>
        <v>0</v>
      </c>
      <c r="I654" s="1" t="s">
        <v>25</v>
      </c>
      <c r="K654" s="8">
        <v>44162.448796296296</v>
      </c>
      <c r="M654" s="8">
        <v>44162</v>
      </c>
      <c r="N654" s="8">
        <v>44162</v>
      </c>
      <c r="P654" s="1" t="s">
        <v>32</v>
      </c>
      <c r="T654" s="1" t="s">
        <v>81</v>
      </c>
      <c r="U654" s="8">
        <v>44162</v>
      </c>
      <c r="X654" s="1" t="s">
        <v>39</v>
      </c>
      <c r="Y654" t="str">
        <f t="shared" si="42"/>
        <v>NoPayment</v>
      </c>
      <c r="Z654" t="str">
        <f t="shared" si="43"/>
        <v>No Discounts</v>
      </c>
    </row>
    <row r="655" spans="1:26" x14ac:dyDescent="0.2">
      <c r="A655" s="15">
        <v>0</v>
      </c>
      <c r="B655" s="7">
        <f t="shared" si="40"/>
        <v>0</v>
      </c>
      <c r="C655" s="1" t="s">
        <v>20</v>
      </c>
      <c r="E655" s="5">
        <v>0</v>
      </c>
      <c r="F655" s="5">
        <f t="shared" si="41"/>
        <v>0</v>
      </c>
      <c r="I655" s="1" t="s">
        <v>25</v>
      </c>
      <c r="K655" s="8">
        <v>44162.44871527778</v>
      </c>
      <c r="M655" s="8">
        <v>44162</v>
      </c>
      <c r="N655" s="8">
        <v>44162</v>
      </c>
      <c r="P655" s="1" t="s">
        <v>32</v>
      </c>
      <c r="T655" s="1" t="s">
        <v>81</v>
      </c>
      <c r="U655" s="8">
        <v>44162</v>
      </c>
      <c r="X655" s="1" t="s">
        <v>39</v>
      </c>
      <c r="Y655" t="str">
        <f t="shared" si="42"/>
        <v>NoPayment</v>
      </c>
      <c r="Z655" t="str">
        <f t="shared" si="43"/>
        <v>No Discounts</v>
      </c>
    </row>
    <row r="656" spans="1:26" x14ac:dyDescent="0.2">
      <c r="A656" s="15">
        <v>0</v>
      </c>
      <c r="B656" s="7">
        <f t="shared" si="40"/>
        <v>0</v>
      </c>
      <c r="C656" s="1" t="s">
        <v>20</v>
      </c>
      <c r="E656" s="5">
        <v>0</v>
      </c>
      <c r="F656" s="5">
        <f t="shared" si="41"/>
        <v>0</v>
      </c>
      <c r="I656" s="1" t="s">
        <v>25</v>
      </c>
      <c r="K656" s="8">
        <v>44162.448622685188</v>
      </c>
      <c r="M656" s="8">
        <v>44162</v>
      </c>
      <c r="N656" s="8">
        <v>44162</v>
      </c>
      <c r="P656" s="1" t="s">
        <v>32</v>
      </c>
      <c r="T656" s="1" t="s">
        <v>81</v>
      </c>
      <c r="U656" s="8">
        <v>44162</v>
      </c>
      <c r="X656" s="1" t="s">
        <v>39</v>
      </c>
      <c r="Y656" t="str">
        <f t="shared" si="42"/>
        <v>NoPayment</v>
      </c>
      <c r="Z656" t="str">
        <f t="shared" si="43"/>
        <v>No Discounts</v>
      </c>
    </row>
    <row r="657" spans="1:26" x14ac:dyDescent="0.2">
      <c r="A657" s="15">
        <v>198.18</v>
      </c>
      <c r="B657" s="7">
        <f t="shared" si="40"/>
        <v>198.18</v>
      </c>
      <c r="C657" s="1" t="s">
        <v>20</v>
      </c>
      <c r="D657" s="1" t="s">
        <v>21</v>
      </c>
      <c r="E657" s="5">
        <v>3.96</v>
      </c>
      <c r="F657" s="5">
        <f t="shared" si="41"/>
        <v>3.96</v>
      </c>
      <c r="G657" s="1" t="s">
        <v>23</v>
      </c>
      <c r="H657" s="8">
        <v>44172</v>
      </c>
      <c r="I657" s="1" t="s">
        <v>25</v>
      </c>
      <c r="J657" s="1" t="s">
        <v>26</v>
      </c>
      <c r="K657" s="8">
        <v>44162.28465277778</v>
      </c>
      <c r="L657" s="1" t="s">
        <v>28</v>
      </c>
      <c r="M657" s="8">
        <v>44162</v>
      </c>
      <c r="N657" s="8">
        <v>44176</v>
      </c>
      <c r="O657" s="1" t="s">
        <v>1384</v>
      </c>
      <c r="P657" s="1" t="s">
        <v>32</v>
      </c>
      <c r="Q657" s="1" t="s">
        <v>33</v>
      </c>
      <c r="R657" s="1" t="s">
        <v>34</v>
      </c>
      <c r="S657" s="1" t="s">
        <v>35</v>
      </c>
      <c r="T657" s="1" t="s">
        <v>1045</v>
      </c>
      <c r="U657" s="8">
        <v>44162</v>
      </c>
      <c r="V657" s="1" t="s">
        <v>37</v>
      </c>
      <c r="W657" s="1" t="s">
        <v>38</v>
      </c>
      <c r="X657" s="1" t="s">
        <v>39</v>
      </c>
      <c r="Y657" t="str">
        <f t="shared" si="42"/>
        <v>OnTime</v>
      </c>
      <c r="Z657" t="str">
        <f t="shared" si="43"/>
        <v>Utilized</v>
      </c>
    </row>
    <row r="658" spans="1:26" x14ac:dyDescent="0.2">
      <c r="A658" s="15">
        <v>121.75</v>
      </c>
      <c r="B658" s="7">
        <f t="shared" si="40"/>
        <v>121.75</v>
      </c>
      <c r="C658" s="1" t="s">
        <v>20</v>
      </c>
      <c r="D658" s="1" t="s">
        <v>21</v>
      </c>
      <c r="E658" s="5">
        <v>0</v>
      </c>
      <c r="F658" s="5">
        <f t="shared" si="41"/>
        <v>0</v>
      </c>
      <c r="G658" s="1" t="s">
        <v>23</v>
      </c>
      <c r="H658" s="8">
        <v>44171</v>
      </c>
      <c r="I658" s="1" t="s">
        <v>25</v>
      </c>
      <c r="K658" s="8">
        <v>44161.996712962966</v>
      </c>
      <c r="L658" s="1" t="s">
        <v>28</v>
      </c>
      <c r="M658" s="8">
        <v>44161</v>
      </c>
      <c r="N658" s="8">
        <v>44175</v>
      </c>
      <c r="O658" s="1" t="s">
        <v>1388</v>
      </c>
      <c r="P658" s="1" t="s">
        <v>1091</v>
      </c>
      <c r="Q658" s="1" t="s">
        <v>33</v>
      </c>
      <c r="R658" s="1" t="s">
        <v>34</v>
      </c>
      <c r="S658" s="1" t="s">
        <v>35</v>
      </c>
      <c r="T658" s="1" t="s">
        <v>36</v>
      </c>
      <c r="U658" s="8">
        <v>44161</v>
      </c>
      <c r="V658" s="1" t="s">
        <v>37</v>
      </c>
      <c r="W658" s="1" t="s">
        <v>38</v>
      </c>
      <c r="X658" s="1" t="s">
        <v>39</v>
      </c>
      <c r="Y658" t="str">
        <f t="shared" si="42"/>
        <v>OnTime</v>
      </c>
      <c r="Z658" t="str">
        <f t="shared" si="43"/>
        <v>Utilized</v>
      </c>
    </row>
    <row r="659" spans="1:26" x14ac:dyDescent="0.2">
      <c r="A659" s="15">
        <v>90</v>
      </c>
      <c r="B659" s="7">
        <f t="shared" si="40"/>
        <v>90</v>
      </c>
      <c r="C659" s="1" t="s">
        <v>20</v>
      </c>
      <c r="D659" s="1" t="s">
        <v>21</v>
      </c>
      <c r="E659" s="5">
        <v>1.8</v>
      </c>
      <c r="F659" s="5">
        <f t="shared" si="41"/>
        <v>1.8</v>
      </c>
      <c r="G659" s="1" t="s">
        <v>23</v>
      </c>
      <c r="H659" s="8">
        <v>44171</v>
      </c>
      <c r="I659" s="1" t="s">
        <v>25</v>
      </c>
      <c r="J659" s="1" t="s">
        <v>26</v>
      </c>
      <c r="K659" s="8">
        <v>44161.987129629626</v>
      </c>
      <c r="L659" s="1" t="s">
        <v>28</v>
      </c>
      <c r="M659" s="8">
        <v>44161</v>
      </c>
      <c r="N659" s="8">
        <v>44175</v>
      </c>
      <c r="O659" s="1" t="s">
        <v>1390</v>
      </c>
      <c r="P659" s="1" t="s">
        <v>46</v>
      </c>
      <c r="Q659" s="1" t="s">
        <v>33</v>
      </c>
      <c r="R659" s="1" t="s">
        <v>34</v>
      </c>
      <c r="S659" s="1" t="s">
        <v>35</v>
      </c>
      <c r="T659" s="1" t="s">
        <v>36</v>
      </c>
      <c r="U659" s="8">
        <v>44161</v>
      </c>
      <c r="V659" s="1" t="s">
        <v>37</v>
      </c>
      <c r="W659" s="1" t="s">
        <v>38</v>
      </c>
      <c r="X659" s="1" t="s">
        <v>39</v>
      </c>
      <c r="Y659" t="str">
        <f t="shared" si="42"/>
        <v>OnTime</v>
      </c>
      <c r="Z659" t="str">
        <f t="shared" si="43"/>
        <v>Utilized</v>
      </c>
    </row>
    <row r="660" spans="1:26" x14ac:dyDescent="0.2">
      <c r="A660" s="15">
        <v>90</v>
      </c>
      <c r="B660" s="7">
        <f t="shared" si="40"/>
        <v>90</v>
      </c>
      <c r="C660" s="1" t="s">
        <v>20</v>
      </c>
      <c r="D660" s="1" t="s">
        <v>21</v>
      </c>
      <c r="E660" s="5">
        <v>1.8</v>
      </c>
      <c r="F660" s="5">
        <f t="shared" si="41"/>
        <v>1.8</v>
      </c>
      <c r="G660" s="1" t="s">
        <v>23</v>
      </c>
      <c r="H660" s="8">
        <v>44171</v>
      </c>
      <c r="I660" s="1" t="s">
        <v>25</v>
      </c>
      <c r="J660" s="1" t="s">
        <v>26</v>
      </c>
      <c r="K660" s="8">
        <v>44161.98709490741</v>
      </c>
      <c r="L660" s="1" t="s">
        <v>28</v>
      </c>
      <c r="M660" s="8">
        <v>44161</v>
      </c>
      <c r="N660" s="8">
        <v>44175</v>
      </c>
      <c r="O660" s="1" t="s">
        <v>1392</v>
      </c>
      <c r="P660" s="1" t="s">
        <v>46</v>
      </c>
      <c r="Q660" s="1" t="s">
        <v>33</v>
      </c>
      <c r="R660" s="1" t="s">
        <v>34</v>
      </c>
      <c r="S660" s="1" t="s">
        <v>35</v>
      </c>
      <c r="T660" s="1" t="s">
        <v>36</v>
      </c>
      <c r="U660" s="8">
        <v>44161</v>
      </c>
      <c r="V660" s="1" t="s">
        <v>37</v>
      </c>
      <c r="W660" s="1" t="s">
        <v>38</v>
      </c>
      <c r="X660" s="1" t="s">
        <v>39</v>
      </c>
      <c r="Y660" t="str">
        <f t="shared" si="42"/>
        <v>OnTime</v>
      </c>
      <c r="Z660" t="str">
        <f t="shared" si="43"/>
        <v>Utilized</v>
      </c>
    </row>
    <row r="661" spans="1:26" x14ac:dyDescent="0.2">
      <c r="A661" s="15">
        <v>214.5</v>
      </c>
      <c r="B661" s="7">
        <f t="shared" si="40"/>
        <v>214.5</v>
      </c>
      <c r="C661" s="1" t="s">
        <v>20</v>
      </c>
      <c r="D661" s="1" t="s">
        <v>21</v>
      </c>
      <c r="E661" s="5">
        <v>3.96</v>
      </c>
      <c r="F661" s="5">
        <f t="shared" si="41"/>
        <v>3.96</v>
      </c>
      <c r="G661" s="1" t="s">
        <v>23</v>
      </c>
      <c r="H661" s="8">
        <v>44171</v>
      </c>
      <c r="I661" s="1" t="s">
        <v>25</v>
      </c>
      <c r="J661" s="1" t="s">
        <v>26</v>
      </c>
      <c r="K661" s="8">
        <v>44161.984895833331</v>
      </c>
      <c r="L661" s="1" t="s">
        <v>28</v>
      </c>
      <c r="M661" s="8">
        <v>44161</v>
      </c>
      <c r="N661" s="8">
        <v>44175</v>
      </c>
      <c r="O661" s="1" t="s">
        <v>1394</v>
      </c>
      <c r="P661" s="1" t="s">
        <v>46</v>
      </c>
      <c r="Q661" s="1" t="s">
        <v>33</v>
      </c>
      <c r="R661" s="1" t="s">
        <v>34</v>
      </c>
      <c r="S661" s="1" t="s">
        <v>35</v>
      </c>
      <c r="T661" s="1" t="s">
        <v>36</v>
      </c>
      <c r="U661" s="8">
        <v>44161</v>
      </c>
      <c r="V661" s="1" t="s">
        <v>37</v>
      </c>
      <c r="W661" s="1" t="s">
        <v>38</v>
      </c>
      <c r="X661" s="1" t="s">
        <v>39</v>
      </c>
      <c r="Y661" t="str">
        <f t="shared" si="42"/>
        <v>OnTime</v>
      </c>
      <c r="Z661" t="str">
        <f t="shared" si="43"/>
        <v>Utilized</v>
      </c>
    </row>
    <row r="662" spans="1:26" x14ac:dyDescent="0.2">
      <c r="A662" s="15">
        <v>107.25</v>
      </c>
      <c r="B662" s="7">
        <f t="shared" si="40"/>
        <v>107.25</v>
      </c>
      <c r="C662" s="1" t="s">
        <v>20</v>
      </c>
      <c r="D662" s="1" t="s">
        <v>21</v>
      </c>
      <c r="E662" s="5">
        <v>3.96</v>
      </c>
      <c r="F662" s="5">
        <f t="shared" si="41"/>
        <v>3.96</v>
      </c>
      <c r="G662" s="1" t="s">
        <v>23</v>
      </c>
      <c r="H662" s="8">
        <v>44171</v>
      </c>
      <c r="I662" s="1" t="s">
        <v>25</v>
      </c>
      <c r="J662" s="1" t="s">
        <v>26</v>
      </c>
      <c r="K662" s="8">
        <v>44161.984872685185</v>
      </c>
      <c r="L662" s="1" t="s">
        <v>28</v>
      </c>
      <c r="M662" s="8">
        <v>44161</v>
      </c>
      <c r="N662" s="8">
        <v>44175</v>
      </c>
      <c r="O662" s="1" t="s">
        <v>1396</v>
      </c>
      <c r="P662" s="1" t="s">
        <v>46</v>
      </c>
      <c r="Q662" s="1" t="s">
        <v>33</v>
      </c>
      <c r="R662" s="1" t="s">
        <v>34</v>
      </c>
      <c r="S662" s="1" t="s">
        <v>35</v>
      </c>
      <c r="T662" s="1" t="s">
        <v>36</v>
      </c>
      <c r="U662" s="8">
        <v>44161</v>
      </c>
      <c r="V662" s="1" t="s">
        <v>37</v>
      </c>
      <c r="W662" s="1" t="s">
        <v>38</v>
      </c>
      <c r="X662" s="1" t="s">
        <v>39</v>
      </c>
      <c r="Y662" t="str">
        <f t="shared" si="42"/>
        <v>OnTime</v>
      </c>
      <c r="Z662" t="str">
        <f t="shared" si="43"/>
        <v>Utilized</v>
      </c>
    </row>
    <row r="663" spans="1:26" x14ac:dyDescent="0.2">
      <c r="A663" s="15">
        <v>121.75</v>
      </c>
      <c r="B663" s="7">
        <f t="shared" si="40"/>
        <v>121.75</v>
      </c>
      <c r="C663" s="1" t="s">
        <v>20</v>
      </c>
      <c r="D663" s="1" t="s">
        <v>21</v>
      </c>
      <c r="E663" s="5">
        <v>3.96</v>
      </c>
      <c r="F663" s="5">
        <f t="shared" si="41"/>
        <v>3.96</v>
      </c>
      <c r="G663" s="1" t="s">
        <v>23</v>
      </c>
      <c r="H663" s="8">
        <v>44171</v>
      </c>
      <c r="I663" s="1" t="s">
        <v>25</v>
      </c>
      <c r="J663" s="1" t="s">
        <v>26</v>
      </c>
      <c r="K663" s="8">
        <v>44161.984849537039</v>
      </c>
      <c r="L663" s="1" t="s">
        <v>28</v>
      </c>
      <c r="M663" s="8">
        <v>44161</v>
      </c>
      <c r="N663" s="8">
        <v>44175</v>
      </c>
      <c r="O663" s="1" t="s">
        <v>1398</v>
      </c>
      <c r="P663" s="1" t="s">
        <v>46</v>
      </c>
      <c r="Q663" s="1" t="s">
        <v>33</v>
      </c>
      <c r="R663" s="1" t="s">
        <v>34</v>
      </c>
      <c r="S663" s="1" t="s">
        <v>35</v>
      </c>
      <c r="T663" s="1" t="s">
        <v>36</v>
      </c>
      <c r="U663" s="8">
        <v>44161</v>
      </c>
      <c r="V663" s="1" t="s">
        <v>37</v>
      </c>
      <c r="W663" s="1" t="s">
        <v>38</v>
      </c>
      <c r="X663" s="1" t="s">
        <v>39</v>
      </c>
      <c r="Y663" t="str">
        <f t="shared" si="42"/>
        <v>OnTime</v>
      </c>
      <c r="Z663" t="str">
        <f t="shared" si="43"/>
        <v>Utilized</v>
      </c>
    </row>
    <row r="664" spans="1:26" x14ac:dyDescent="0.2">
      <c r="A664" s="15">
        <v>53.63</v>
      </c>
      <c r="B664" s="7">
        <f t="shared" si="40"/>
        <v>53.63</v>
      </c>
      <c r="C664" s="1" t="s">
        <v>20</v>
      </c>
      <c r="D664" s="1" t="s">
        <v>21</v>
      </c>
      <c r="E664" s="5">
        <v>3.96</v>
      </c>
      <c r="F664" s="5">
        <f t="shared" si="41"/>
        <v>3.96</v>
      </c>
      <c r="G664" s="1" t="s">
        <v>23</v>
      </c>
      <c r="H664" s="8">
        <v>44171</v>
      </c>
      <c r="I664" s="1" t="s">
        <v>25</v>
      </c>
      <c r="J664" s="1" t="s">
        <v>26</v>
      </c>
      <c r="K664" s="8">
        <v>44161.984826388885</v>
      </c>
      <c r="L664" s="1" t="s">
        <v>28</v>
      </c>
      <c r="M664" s="8">
        <v>44161</v>
      </c>
      <c r="N664" s="8">
        <v>44175</v>
      </c>
      <c r="O664" s="1" t="s">
        <v>1400</v>
      </c>
      <c r="P664" s="1" t="s">
        <v>46</v>
      </c>
      <c r="Q664" s="1" t="s">
        <v>33</v>
      </c>
      <c r="R664" s="1" t="s">
        <v>34</v>
      </c>
      <c r="S664" s="1" t="s">
        <v>35</v>
      </c>
      <c r="T664" s="1" t="s">
        <v>36</v>
      </c>
      <c r="U664" s="8">
        <v>44161</v>
      </c>
      <c r="V664" s="1" t="s">
        <v>37</v>
      </c>
      <c r="W664" s="1" t="s">
        <v>38</v>
      </c>
      <c r="X664" s="1" t="s">
        <v>39</v>
      </c>
      <c r="Y664" t="str">
        <f t="shared" si="42"/>
        <v>OnTime</v>
      </c>
      <c r="Z664" t="str">
        <f t="shared" si="43"/>
        <v>Utilized</v>
      </c>
    </row>
    <row r="665" spans="1:26" x14ac:dyDescent="0.2">
      <c r="A665" s="15">
        <v>243.5</v>
      </c>
      <c r="B665" s="7">
        <f t="shared" si="40"/>
        <v>243.5</v>
      </c>
      <c r="C665" s="1" t="s">
        <v>20</v>
      </c>
      <c r="D665" s="1" t="s">
        <v>21</v>
      </c>
      <c r="E665" s="5">
        <v>4.87</v>
      </c>
      <c r="F665" s="5">
        <f t="shared" si="41"/>
        <v>4.87</v>
      </c>
      <c r="G665" s="1" t="s">
        <v>23</v>
      </c>
      <c r="H665" s="8">
        <v>44171</v>
      </c>
      <c r="I665" s="1" t="s">
        <v>25</v>
      </c>
      <c r="J665" s="1" t="s">
        <v>26</v>
      </c>
      <c r="K665" s="8">
        <v>44161.984791666669</v>
      </c>
      <c r="L665" s="1" t="s">
        <v>28</v>
      </c>
      <c r="M665" s="8">
        <v>44161</v>
      </c>
      <c r="N665" s="8">
        <v>44175</v>
      </c>
      <c r="O665" s="1" t="s">
        <v>1402</v>
      </c>
      <c r="P665" s="1" t="s">
        <v>46</v>
      </c>
      <c r="Q665" s="1" t="s">
        <v>33</v>
      </c>
      <c r="R665" s="1" t="s">
        <v>34</v>
      </c>
      <c r="S665" s="1" t="s">
        <v>35</v>
      </c>
      <c r="T665" s="1" t="s">
        <v>36</v>
      </c>
      <c r="U665" s="8">
        <v>44161</v>
      </c>
      <c r="V665" s="1" t="s">
        <v>37</v>
      </c>
      <c r="W665" s="1" t="s">
        <v>38</v>
      </c>
      <c r="X665" s="1" t="s">
        <v>39</v>
      </c>
      <c r="Y665" t="str">
        <f t="shared" si="42"/>
        <v>OnTime</v>
      </c>
      <c r="Z665" t="str">
        <f t="shared" si="43"/>
        <v>Utilized</v>
      </c>
    </row>
    <row r="666" spans="1:26" x14ac:dyDescent="0.2">
      <c r="A666" s="15">
        <v>107.25</v>
      </c>
      <c r="B666" s="7">
        <f t="shared" si="40"/>
        <v>107.25</v>
      </c>
      <c r="C666" s="1" t="s">
        <v>20</v>
      </c>
      <c r="D666" s="1" t="s">
        <v>21</v>
      </c>
      <c r="E666" s="5">
        <v>3.96</v>
      </c>
      <c r="F666" s="5">
        <f t="shared" si="41"/>
        <v>3.96</v>
      </c>
      <c r="G666" s="1" t="s">
        <v>23</v>
      </c>
      <c r="H666" s="8">
        <v>44171</v>
      </c>
      <c r="I666" s="1" t="s">
        <v>25</v>
      </c>
      <c r="J666" s="1" t="s">
        <v>26</v>
      </c>
      <c r="K666" s="8">
        <v>44161.984768518516</v>
      </c>
      <c r="L666" s="1" t="s">
        <v>28</v>
      </c>
      <c r="M666" s="8">
        <v>44161</v>
      </c>
      <c r="N666" s="8">
        <v>44175</v>
      </c>
      <c r="O666" s="1" t="s">
        <v>1404</v>
      </c>
      <c r="P666" s="1" t="s">
        <v>46</v>
      </c>
      <c r="Q666" s="1" t="s">
        <v>33</v>
      </c>
      <c r="R666" s="1" t="s">
        <v>34</v>
      </c>
      <c r="S666" s="1" t="s">
        <v>35</v>
      </c>
      <c r="T666" s="1" t="s">
        <v>36</v>
      </c>
      <c r="U666" s="8">
        <v>44161</v>
      </c>
      <c r="V666" s="1" t="s">
        <v>37</v>
      </c>
      <c r="W666" s="1" t="s">
        <v>38</v>
      </c>
      <c r="X666" s="1" t="s">
        <v>39</v>
      </c>
      <c r="Y666" t="str">
        <f t="shared" si="42"/>
        <v>OnTime</v>
      </c>
      <c r="Z666" t="str">
        <f t="shared" si="43"/>
        <v>Utilized</v>
      </c>
    </row>
    <row r="667" spans="1:26" x14ac:dyDescent="0.2">
      <c r="A667" s="15">
        <v>243.5</v>
      </c>
      <c r="B667" s="7">
        <f t="shared" si="40"/>
        <v>243.5</v>
      </c>
      <c r="C667" s="1" t="s">
        <v>20</v>
      </c>
      <c r="D667" s="1" t="s">
        <v>21</v>
      </c>
      <c r="E667" s="5">
        <v>4.87</v>
      </c>
      <c r="F667" s="5">
        <f t="shared" si="41"/>
        <v>4.87</v>
      </c>
      <c r="G667" s="1" t="s">
        <v>23</v>
      </c>
      <c r="H667" s="8">
        <v>44171</v>
      </c>
      <c r="I667" s="1" t="s">
        <v>25</v>
      </c>
      <c r="J667" s="1" t="s">
        <v>26</v>
      </c>
      <c r="K667" s="8">
        <v>44161.98474537037</v>
      </c>
      <c r="L667" s="1" t="s">
        <v>28</v>
      </c>
      <c r="M667" s="8">
        <v>44161</v>
      </c>
      <c r="N667" s="8">
        <v>44175</v>
      </c>
      <c r="O667" s="1" t="s">
        <v>1406</v>
      </c>
      <c r="P667" s="1" t="s">
        <v>46</v>
      </c>
      <c r="Q667" s="1" t="s">
        <v>33</v>
      </c>
      <c r="R667" s="1" t="s">
        <v>34</v>
      </c>
      <c r="S667" s="1" t="s">
        <v>35</v>
      </c>
      <c r="T667" s="1" t="s">
        <v>36</v>
      </c>
      <c r="U667" s="8">
        <v>44161</v>
      </c>
      <c r="V667" s="1" t="s">
        <v>37</v>
      </c>
      <c r="W667" s="1" t="s">
        <v>38</v>
      </c>
      <c r="X667" s="1" t="s">
        <v>39</v>
      </c>
      <c r="Y667" t="str">
        <f t="shared" si="42"/>
        <v>OnTime</v>
      </c>
      <c r="Z667" t="str">
        <f t="shared" si="43"/>
        <v>Utilized</v>
      </c>
    </row>
    <row r="668" spans="1:26" x14ac:dyDescent="0.2">
      <c r="A668" s="15">
        <v>121.75</v>
      </c>
      <c r="B668" s="7">
        <f t="shared" si="40"/>
        <v>121.75</v>
      </c>
      <c r="C668" s="1" t="s">
        <v>20</v>
      </c>
      <c r="D668" s="1" t="s">
        <v>21</v>
      </c>
      <c r="E668" s="5">
        <v>2.44</v>
      </c>
      <c r="F668" s="5">
        <f t="shared" si="41"/>
        <v>2.44</v>
      </c>
      <c r="G668" s="1" t="s">
        <v>23</v>
      </c>
      <c r="H668" s="8">
        <v>44171</v>
      </c>
      <c r="I668" s="1" t="s">
        <v>25</v>
      </c>
      <c r="J668" s="1" t="s">
        <v>26</v>
      </c>
      <c r="K668" s="8">
        <v>44161.984722222223</v>
      </c>
      <c r="L668" s="1" t="s">
        <v>28</v>
      </c>
      <c r="M668" s="8">
        <v>44161</v>
      </c>
      <c r="N668" s="8">
        <v>44175</v>
      </c>
      <c r="O668" s="1" t="s">
        <v>1408</v>
      </c>
      <c r="P668" s="1" t="s">
        <v>46</v>
      </c>
      <c r="Q668" s="1" t="s">
        <v>33</v>
      </c>
      <c r="R668" s="1" t="s">
        <v>34</v>
      </c>
      <c r="S668" s="1" t="s">
        <v>35</v>
      </c>
      <c r="T668" s="1" t="s">
        <v>36</v>
      </c>
      <c r="U668" s="8">
        <v>44161</v>
      </c>
      <c r="V668" s="1" t="s">
        <v>37</v>
      </c>
      <c r="W668" s="1" t="s">
        <v>38</v>
      </c>
      <c r="X668" s="1" t="s">
        <v>39</v>
      </c>
      <c r="Y668" t="str">
        <f t="shared" si="42"/>
        <v>OnTime</v>
      </c>
      <c r="Z668" t="str">
        <f t="shared" si="43"/>
        <v>Utilized</v>
      </c>
    </row>
    <row r="669" spans="1:26" x14ac:dyDescent="0.2">
      <c r="A669" s="15">
        <v>198.18</v>
      </c>
      <c r="B669" s="7">
        <f t="shared" si="40"/>
        <v>198.18</v>
      </c>
      <c r="C669" s="1" t="s">
        <v>20</v>
      </c>
      <c r="D669" s="1" t="s">
        <v>21</v>
      </c>
      <c r="E669" s="5">
        <v>3.96</v>
      </c>
      <c r="F669" s="5">
        <f t="shared" si="41"/>
        <v>3.96</v>
      </c>
      <c r="G669" s="1" t="s">
        <v>23</v>
      </c>
      <c r="H669" s="8">
        <v>44171</v>
      </c>
      <c r="I669" s="1" t="s">
        <v>25</v>
      </c>
      <c r="J669" s="1" t="s">
        <v>26</v>
      </c>
      <c r="K669" s="8">
        <v>44161.975162037037</v>
      </c>
      <c r="L669" s="1" t="s">
        <v>136</v>
      </c>
      <c r="M669" s="8">
        <v>44161</v>
      </c>
      <c r="N669" s="8">
        <v>44175</v>
      </c>
      <c r="O669" s="1" t="s">
        <v>1410</v>
      </c>
      <c r="P669" s="1" t="s">
        <v>32</v>
      </c>
      <c r="Q669" s="1" t="s">
        <v>33</v>
      </c>
      <c r="R669" s="1" t="s">
        <v>34</v>
      </c>
      <c r="S669" s="1" t="s">
        <v>35</v>
      </c>
      <c r="T669" s="1" t="s">
        <v>36</v>
      </c>
      <c r="U669" s="8">
        <v>44161</v>
      </c>
      <c r="V669" s="1" t="s">
        <v>37</v>
      </c>
      <c r="W669" s="1" t="s">
        <v>38</v>
      </c>
      <c r="X669" s="1" t="s">
        <v>39</v>
      </c>
      <c r="Y669" t="str">
        <f t="shared" si="42"/>
        <v>OnTime</v>
      </c>
      <c r="Z669" t="str">
        <f t="shared" si="43"/>
        <v>Utilized</v>
      </c>
    </row>
    <row r="670" spans="1:26" x14ac:dyDescent="0.2">
      <c r="A670" s="15">
        <v>198.18</v>
      </c>
      <c r="B670" s="7">
        <f t="shared" si="40"/>
        <v>198.18</v>
      </c>
      <c r="C670" s="1" t="s">
        <v>20</v>
      </c>
      <c r="D670" s="1" t="s">
        <v>21</v>
      </c>
      <c r="E670" s="5">
        <v>3.96</v>
      </c>
      <c r="F670" s="5">
        <f t="shared" si="41"/>
        <v>3.96</v>
      </c>
      <c r="G670" s="1" t="s">
        <v>23</v>
      </c>
      <c r="H670" s="8">
        <v>44171</v>
      </c>
      <c r="I670" s="1" t="s">
        <v>25</v>
      </c>
      <c r="J670" s="1" t="s">
        <v>26</v>
      </c>
      <c r="K670" s="8">
        <v>44161.975057870368</v>
      </c>
      <c r="L670" s="1" t="s">
        <v>28</v>
      </c>
      <c r="M670" s="8">
        <v>44161</v>
      </c>
      <c r="N670" s="8">
        <v>44175</v>
      </c>
      <c r="O670" s="1" t="s">
        <v>1412</v>
      </c>
      <c r="P670" s="1" t="s">
        <v>32</v>
      </c>
      <c r="Q670" s="1" t="s">
        <v>33</v>
      </c>
      <c r="R670" s="1" t="s">
        <v>34</v>
      </c>
      <c r="S670" s="1" t="s">
        <v>35</v>
      </c>
      <c r="T670" s="1" t="s">
        <v>36</v>
      </c>
      <c r="U670" s="8">
        <v>44161</v>
      </c>
      <c r="V670" s="1" t="s">
        <v>37</v>
      </c>
      <c r="W670" s="1" t="s">
        <v>38</v>
      </c>
      <c r="X670" s="1" t="s">
        <v>39</v>
      </c>
      <c r="Y670" t="str">
        <f t="shared" si="42"/>
        <v>OnTime</v>
      </c>
      <c r="Z670" t="str">
        <f t="shared" si="43"/>
        <v>Utilized</v>
      </c>
    </row>
    <row r="671" spans="1:26" x14ac:dyDescent="0.2">
      <c r="A671" s="15">
        <v>121.75</v>
      </c>
      <c r="B671" s="7">
        <f t="shared" si="40"/>
        <v>121.75</v>
      </c>
      <c r="C671" s="1" t="s">
        <v>20</v>
      </c>
      <c r="D671" s="1" t="s">
        <v>21</v>
      </c>
      <c r="E671" s="5">
        <v>0</v>
      </c>
      <c r="F671" s="5">
        <f t="shared" si="41"/>
        <v>0</v>
      </c>
      <c r="G671" s="1" t="s">
        <v>23</v>
      </c>
      <c r="H671" s="8">
        <v>44171</v>
      </c>
      <c r="I671" s="1" t="s">
        <v>25</v>
      </c>
      <c r="K671" s="8">
        <v>44161.734872685185</v>
      </c>
      <c r="L671" s="1" t="s">
        <v>28</v>
      </c>
      <c r="M671" s="8">
        <v>44161</v>
      </c>
      <c r="N671" s="8">
        <v>44175</v>
      </c>
      <c r="O671" s="1" t="s">
        <v>1414</v>
      </c>
      <c r="P671" s="1" t="s">
        <v>1091</v>
      </c>
      <c r="Q671" s="1" t="s">
        <v>33</v>
      </c>
      <c r="R671" s="1" t="s">
        <v>34</v>
      </c>
      <c r="S671" s="1" t="s">
        <v>35</v>
      </c>
      <c r="T671" s="1" t="s">
        <v>36</v>
      </c>
      <c r="U671" s="8">
        <v>44161</v>
      </c>
      <c r="V671" s="1" t="s">
        <v>37</v>
      </c>
      <c r="W671" s="1" t="s">
        <v>38</v>
      </c>
      <c r="X671" s="1" t="s">
        <v>39</v>
      </c>
      <c r="Y671" t="str">
        <f t="shared" si="42"/>
        <v>OnTime</v>
      </c>
      <c r="Z671" t="str">
        <f t="shared" si="43"/>
        <v>Utilized</v>
      </c>
    </row>
    <row r="672" spans="1:26" x14ac:dyDescent="0.2">
      <c r="A672" s="15">
        <v>90</v>
      </c>
      <c r="B672" s="7">
        <f t="shared" si="40"/>
        <v>90</v>
      </c>
      <c r="C672" s="1" t="s">
        <v>20</v>
      </c>
      <c r="D672" s="1" t="s">
        <v>21</v>
      </c>
      <c r="E672" s="5">
        <v>1.8</v>
      </c>
      <c r="F672" s="5">
        <f t="shared" si="41"/>
        <v>1.8</v>
      </c>
      <c r="G672" s="1" t="s">
        <v>23</v>
      </c>
      <c r="H672" s="8">
        <v>44171</v>
      </c>
      <c r="I672" s="1" t="s">
        <v>25</v>
      </c>
      <c r="J672" s="1" t="s">
        <v>26</v>
      </c>
      <c r="K672" s="8">
        <v>44161.724606481483</v>
      </c>
      <c r="L672" s="1" t="s">
        <v>28</v>
      </c>
      <c r="M672" s="8">
        <v>44161</v>
      </c>
      <c r="N672" s="8">
        <v>44175</v>
      </c>
      <c r="O672" s="1" t="s">
        <v>1416</v>
      </c>
      <c r="P672" s="1" t="s">
        <v>46</v>
      </c>
      <c r="Q672" s="1" t="s">
        <v>33</v>
      </c>
      <c r="R672" s="1" t="s">
        <v>34</v>
      </c>
      <c r="S672" s="1" t="s">
        <v>35</v>
      </c>
      <c r="T672" s="1" t="s">
        <v>36</v>
      </c>
      <c r="U672" s="8">
        <v>44161</v>
      </c>
      <c r="V672" s="1" t="s">
        <v>37</v>
      </c>
      <c r="W672" s="1" t="s">
        <v>38</v>
      </c>
      <c r="X672" s="1" t="s">
        <v>39</v>
      </c>
      <c r="Y672" t="str">
        <f t="shared" si="42"/>
        <v>OnTime</v>
      </c>
      <c r="Z672" t="str">
        <f t="shared" si="43"/>
        <v>Utilized</v>
      </c>
    </row>
    <row r="673" spans="1:26" x14ac:dyDescent="0.2">
      <c r="A673" s="15">
        <v>90</v>
      </c>
      <c r="B673" s="7">
        <f t="shared" si="40"/>
        <v>90</v>
      </c>
      <c r="C673" s="1" t="s">
        <v>20</v>
      </c>
      <c r="D673" s="1" t="s">
        <v>21</v>
      </c>
      <c r="E673" s="5">
        <v>3.96</v>
      </c>
      <c r="F673" s="5">
        <f t="shared" si="41"/>
        <v>3.96</v>
      </c>
      <c r="G673" s="1" t="s">
        <v>23</v>
      </c>
      <c r="H673" s="8">
        <v>44171</v>
      </c>
      <c r="I673" s="1" t="s">
        <v>25</v>
      </c>
      <c r="J673" s="1" t="s">
        <v>26</v>
      </c>
      <c r="K673" s="8">
        <v>44161.72451388889</v>
      </c>
      <c r="L673" s="1" t="s">
        <v>28</v>
      </c>
      <c r="M673" s="8">
        <v>44161</v>
      </c>
      <c r="N673" s="8">
        <v>44175</v>
      </c>
      <c r="O673" s="1" t="s">
        <v>1418</v>
      </c>
      <c r="P673" s="1" t="s">
        <v>46</v>
      </c>
      <c r="Q673" s="1" t="s">
        <v>33</v>
      </c>
      <c r="R673" s="1" t="s">
        <v>34</v>
      </c>
      <c r="S673" s="1" t="s">
        <v>35</v>
      </c>
      <c r="T673" s="1" t="s">
        <v>81</v>
      </c>
      <c r="U673" s="8">
        <v>44161</v>
      </c>
      <c r="V673" s="1" t="s">
        <v>37</v>
      </c>
      <c r="W673" s="1" t="s">
        <v>38</v>
      </c>
      <c r="X673" s="1" t="s">
        <v>39</v>
      </c>
      <c r="Y673" t="str">
        <f t="shared" si="42"/>
        <v>OnTime</v>
      </c>
      <c r="Z673" t="str">
        <f t="shared" si="43"/>
        <v>Utilized</v>
      </c>
    </row>
    <row r="674" spans="1:26" x14ac:dyDescent="0.2">
      <c r="A674" s="15">
        <v>243.5</v>
      </c>
      <c r="B674" s="7">
        <f t="shared" si="40"/>
        <v>243.5</v>
      </c>
      <c r="C674" s="1" t="s">
        <v>20</v>
      </c>
      <c r="D674" s="1" t="s">
        <v>21</v>
      </c>
      <c r="E674" s="5">
        <v>4.87</v>
      </c>
      <c r="F674" s="5">
        <f t="shared" si="41"/>
        <v>4.87</v>
      </c>
      <c r="G674" s="1" t="s">
        <v>23</v>
      </c>
      <c r="H674" s="8">
        <v>44171</v>
      </c>
      <c r="I674" s="1" t="s">
        <v>25</v>
      </c>
      <c r="J674" s="1" t="s">
        <v>26</v>
      </c>
      <c r="K674" s="8">
        <v>44161.72215277778</v>
      </c>
      <c r="L674" s="1" t="s">
        <v>28</v>
      </c>
      <c r="M674" s="8">
        <v>44161</v>
      </c>
      <c r="N674" s="8">
        <v>44175</v>
      </c>
      <c r="O674" s="1" t="s">
        <v>1420</v>
      </c>
      <c r="P674" s="1" t="s">
        <v>46</v>
      </c>
      <c r="Q674" s="1" t="s">
        <v>33</v>
      </c>
      <c r="R674" s="1" t="s">
        <v>34</v>
      </c>
      <c r="S674" s="1" t="s">
        <v>35</v>
      </c>
      <c r="T674" s="1" t="s">
        <v>36</v>
      </c>
      <c r="U674" s="8">
        <v>44161</v>
      </c>
      <c r="V674" s="1" t="s">
        <v>37</v>
      </c>
      <c r="W674" s="1" t="s">
        <v>38</v>
      </c>
      <c r="X674" s="1" t="s">
        <v>39</v>
      </c>
      <c r="Y674" t="str">
        <f t="shared" si="42"/>
        <v>OnTime</v>
      </c>
      <c r="Z674" t="str">
        <f t="shared" si="43"/>
        <v>Utilized</v>
      </c>
    </row>
    <row r="675" spans="1:26" x14ac:dyDescent="0.2">
      <c r="A675" s="15">
        <v>121.75</v>
      </c>
      <c r="B675" s="7">
        <f t="shared" si="40"/>
        <v>121.75</v>
      </c>
      <c r="C675" s="1" t="s">
        <v>20</v>
      </c>
      <c r="D675" s="1" t="s">
        <v>21</v>
      </c>
      <c r="E675" s="5">
        <v>3.96</v>
      </c>
      <c r="F675" s="5">
        <f t="shared" si="41"/>
        <v>3.96</v>
      </c>
      <c r="G675" s="1" t="s">
        <v>23</v>
      </c>
      <c r="H675" s="8">
        <v>44171</v>
      </c>
      <c r="I675" s="1" t="s">
        <v>25</v>
      </c>
      <c r="J675" s="1" t="s">
        <v>26</v>
      </c>
      <c r="K675" s="8">
        <v>44161.722129629627</v>
      </c>
      <c r="L675" s="1" t="s">
        <v>28</v>
      </c>
      <c r="M675" s="8">
        <v>44161</v>
      </c>
      <c r="N675" s="8">
        <v>44175</v>
      </c>
      <c r="O675" s="1" t="s">
        <v>1422</v>
      </c>
      <c r="P675" s="1" t="s">
        <v>46</v>
      </c>
      <c r="Q675" s="1" t="s">
        <v>33</v>
      </c>
      <c r="R675" s="1" t="s">
        <v>34</v>
      </c>
      <c r="S675" s="1" t="s">
        <v>35</v>
      </c>
      <c r="T675" s="1" t="s">
        <v>36</v>
      </c>
      <c r="U675" s="8">
        <v>44161</v>
      </c>
      <c r="V675" s="1" t="s">
        <v>37</v>
      </c>
      <c r="W675" s="1" t="s">
        <v>38</v>
      </c>
      <c r="X675" s="1" t="s">
        <v>39</v>
      </c>
      <c r="Y675" t="str">
        <f t="shared" si="42"/>
        <v>OnTime</v>
      </c>
      <c r="Z675" t="str">
        <f t="shared" si="43"/>
        <v>Utilized</v>
      </c>
    </row>
    <row r="676" spans="1:26" x14ac:dyDescent="0.2">
      <c r="A676" s="15">
        <v>107.25</v>
      </c>
      <c r="B676" s="7">
        <f t="shared" si="40"/>
        <v>107.25</v>
      </c>
      <c r="C676" s="1" t="s">
        <v>20</v>
      </c>
      <c r="D676" s="1" t="s">
        <v>21</v>
      </c>
      <c r="E676" s="5">
        <v>3.96</v>
      </c>
      <c r="F676" s="5">
        <f t="shared" si="41"/>
        <v>3.96</v>
      </c>
      <c r="G676" s="1" t="s">
        <v>23</v>
      </c>
      <c r="H676" s="8">
        <v>44171</v>
      </c>
      <c r="I676" s="1" t="s">
        <v>25</v>
      </c>
      <c r="J676" s="1" t="s">
        <v>26</v>
      </c>
      <c r="K676" s="8">
        <v>44161.722094907411</v>
      </c>
      <c r="L676" s="1" t="s">
        <v>28</v>
      </c>
      <c r="M676" s="8">
        <v>44161</v>
      </c>
      <c r="N676" s="8">
        <v>44175</v>
      </c>
      <c r="O676" s="1" t="s">
        <v>1424</v>
      </c>
      <c r="P676" s="1" t="s">
        <v>46</v>
      </c>
      <c r="Q676" s="1" t="s">
        <v>33</v>
      </c>
      <c r="R676" s="1" t="s">
        <v>34</v>
      </c>
      <c r="S676" s="1" t="s">
        <v>35</v>
      </c>
      <c r="T676" s="1" t="s">
        <v>36</v>
      </c>
      <c r="U676" s="8">
        <v>44161</v>
      </c>
      <c r="V676" s="1" t="s">
        <v>37</v>
      </c>
      <c r="W676" s="1" t="s">
        <v>38</v>
      </c>
      <c r="X676" s="1" t="s">
        <v>39</v>
      </c>
      <c r="Y676" t="str">
        <f t="shared" si="42"/>
        <v>OnTime</v>
      </c>
      <c r="Z676" t="str">
        <f t="shared" si="43"/>
        <v>Utilized</v>
      </c>
    </row>
    <row r="677" spans="1:26" x14ac:dyDescent="0.2">
      <c r="A677" s="15">
        <v>53.63</v>
      </c>
      <c r="B677" s="7">
        <f t="shared" si="40"/>
        <v>53.63</v>
      </c>
      <c r="C677" s="1" t="s">
        <v>20</v>
      </c>
      <c r="D677" s="1" t="s">
        <v>21</v>
      </c>
      <c r="E677" s="5">
        <v>3.96</v>
      </c>
      <c r="F677" s="5">
        <f t="shared" si="41"/>
        <v>3.96</v>
      </c>
      <c r="G677" s="1" t="s">
        <v>23</v>
      </c>
      <c r="H677" s="8">
        <v>44171</v>
      </c>
      <c r="I677" s="1" t="s">
        <v>25</v>
      </c>
      <c r="J677" s="1" t="s">
        <v>26</v>
      </c>
      <c r="K677" s="8">
        <v>44161.722071759257</v>
      </c>
      <c r="L677" s="1" t="s">
        <v>28</v>
      </c>
      <c r="M677" s="8">
        <v>44161</v>
      </c>
      <c r="N677" s="8">
        <v>44175</v>
      </c>
      <c r="O677" s="1" t="s">
        <v>1426</v>
      </c>
      <c r="P677" s="1" t="s">
        <v>46</v>
      </c>
      <c r="Q677" s="1" t="s">
        <v>33</v>
      </c>
      <c r="R677" s="1" t="s">
        <v>34</v>
      </c>
      <c r="S677" s="1" t="s">
        <v>35</v>
      </c>
      <c r="T677" s="1" t="s">
        <v>36</v>
      </c>
      <c r="U677" s="8">
        <v>44161</v>
      </c>
      <c r="V677" s="1" t="s">
        <v>37</v>
      </c>
      <c r="W677" s="1" t="s">
        <v>38</v>
      </c>
      <c r="X677" s="1" t="s">
        <v>39</v>
      </c>
      <c r="Y677" t="str">
        <f t="shared" si="42"/>
        <v>OnTime</v>
      </c>
      <c r="Z677" t="str">
        <f t="shared" si="43"/>
        <v>Utilized</v>
      </c>
    </row>
    <row r="678" spans="1:26" x14ac:dyDescent="0.2">
      <c r="A678" s="15">
        <v>107.25</v>
      </c>
      <c r="B678" s="7">
        <f t="shared" si="40"/>
        <v>107.25</v>
      </c>
      <c r="C678" s="1" t="s">
        <v>20</v>
      </c>
      <c r="D678" s="1" t="s">
        <v>21</v>
      </c>
      <c r="E678" s="5">
        <v>3.96</v>
      </c>
      <c r="F678" s="5">
        <f t="shared" si="41"/>
        <v>3.96</v>
      </c>
      <c r="G678" s="1" t="s">
        <v>23</v>
      </c>
      <c r="H678" s="8">
        <v>44171</v>
      </c>
      <c r="I678" s="1" t="s">
        <v>25</v>
      </c>
      <c r="J678" s="1" t="s">
        <v>26</v>
      </c>
      <c r="K678" s="8">
        <v>44161.722048611111</v>
      </c>
      <c r="L678" s="1" t="s">
        <v>28</v>
      </c>
      <c r="M678" s="8">
        <v>44161</v>
      </c>
      <c r="N678" s="8">
        <v>44175</v>
      </c>
      <c r="O678" s="1" t="s">
        <v>1428</v>
      </c>
      <c r="P678" s="1" t="s">
        <v>46</v>
      </c>
      <c r="Q678" s="1" t="s">
        <v>33</v>
      </c>
      <c r="R678" s="1" t="s">
        <v>34</v>
      </c>
      <c r="S678" s="1" t="s">
        <v>35</v>
      </c>
      <c r="T678" s="1" t="s">
        <v>36</v>
      </c>
      <c r="U678" s="8">
        <v>44161</v>
      </c>
      <c r="V678" s="1" t="s">
        <v>37</v>
      </c>
      <c r="W678" s="1" t="s">
        <v>38</v>
      </c>
      <c r="X678" s="1" t="s">
        <v>39</v>
      </c>
      <c r="Y678" t="str">
        <f t="shared" si="42"/>
        <v>OnTime</v>
      </c>
      <c r="Z678" t="str">
        <f t="shared" si="43"/>
        <v>Utilized</v>
      </c>
    </row>
    <row r="679" spans="1:26" x14ac:dyDescent="0.2">
      <c r="A679" s="15">
        <v>214.5</v>
      </c>
      <c r="B679" s="7">
        <f t="shared" si="40"/>
        <v>214.5</v>
      </c>
      <c r="C679" s="1" t="s">
        <v>20</v>
      </c>
      <c r="D679" s="1" t="s">
        <v>21</v>
      </c>
      <c r="E679" s="5">
        <v>3.96</v>
      </c>
      <c r="F679" s="5">
        <f t="shared" si="41"/>
        <v>3.96</v>
      </c>
      <c r="G679" s="1" t="s">
        <v>23</v>
      </c>
      <c r="H679" s="8">
        <v>44171</v>
      </c>
      <c r="I679" s="1" t="s">
        <v>25</v>
      </c>
      <c r="J679" s="1" t="s">
        <v>26</v>
      </c>
      <c r="K679" s="8">
        <v>44161.722025462965</v>
      </c>
      <c r="L679" s="1" t="s">
        <v>28</v>
      </c>
      <c r="M679" s="8">
        <v>44161</v>
      </c>
      <c r="N679" s="8">
        <v>44175</v>
      </c>
      <c r="O679" s="1" t="s">
        <v>1430</v>
      </c>
      <c r="P679" s="1" t="s">
        <v>46</v>
      </c>
      <c r="Q679" s="1" t="s">
        <v>33</v>
      </c>
      <c r="R679" s="1" t="s">
        <v>34</v>
      </c>
      <c r="S679" s="1" t="s">
        <v>35</v>
      </c>
      <c r="T679" s="1" t="s">
        <v>36</v>
      </c>
      <c r="U679" s="8">
        <v>44161</v>
      </c>
      <c r="V679" s="1" t="s">
        <v>37</v>
      </c>
      <c r="W679" s="1" t="s">
        <v>38</v>
      </c>
      <c r="X679" s="1" t="s">
        <v>39</v>
      </c>
      <c r="Y679" t="str">
        <f t="shared" si="42"/>
        <v>OnTime</v>
      </c>
      <c r="Z679" t="str">
        <f t="shared" si="43"/>
        <v>Utilized</v>
      </c>
    </row>
    <row r="680" spans="1:26" x14ac:dyDescent="0.2">
      <c r="A680" s="15">
        <v>243.5</v>
      </c>
      <c r="B680" s="7">
        <f t="shared" si="40"/>
        <v>243.5</v>
      </c>
      <c r="C680" s="1" t="s">
        <v>20</v>
      </c>
      <c r="D680" s="1" t="s">
        <v>21</v>
      </c>
      <c r="E680" s="5">
        <v>3.96</v>
      </c>
      <c r="F680" s="5">
        <f t="shared" si="41"/>
        <v>3.96</v>
      </c>
      <c r="G680" s="1" t="s">
        <v>23</v>
      </c>
      <c r="H680" s="8">
        <v>44171</v>
      </c>
      <c r="I680" s="1" t="s">
        <v>25</v>
      </c>
      <c r="J680" s="1" t="s">
        <v>26</v>
      </c>
      <c r="K680" s="8">
        <v>44161.722002314818</v>
      </c>
      <c r="L680" s="1" t="s">
        <v>28</v>
      </c>
      <c r="M680" s="8">
        <v>44161</v>
      </c>
      <c r="N680" s="8">
        <v>44175</v>
      </c>
      <c r="O680" s="1" t="s">
        <v>1432</v>
      </c>
      <c r="P680" s="1" t="s">
        <v>46</v>
      </c>
      <c r="Q680" s="1" t="s">
        <v>33</v>
      </c>
      <c r="R680" s="1" t="s">
        <v>34</v>
      </c>
      <c r="S680" s="1" t="s">
        <v>35</v>
      </c>
      <c r="T680" s="1" t="s">
        <v>81</v>
      </c>
      <c r="U680" s="8">
        <v>44161</v>
      </c>
      <c r="V680" s="1" t="s">
        <v>37</v>
      </c>
      <c r="W680" s="1" t="s">
        <v>38</v>
      </c>
      <c r="X680" s="1" t="s">
        <v>39</v>
      </c>
      <c r="Y680" t="str">
        <f t="shared" si="42"/>
        <v>OnTime</v>
      </c>
      <c r="Z680" t="str">
        <f t="shared" si="43"/>
        <v>Utilized</v>
      </c>
    </row>
    <row r="681" spans="1:26" x14ac:dyDescent="0.2">
      <c r="A681" s="15">
        <v>121.75</v>
      </c>
      <c r="B681" s="7">
        <f t="shared" si="40"/>
        <v>121.75</v>
      </c>
      <c r="C681" s="1" t="s">
        <v>20</v>
      </c>
      <c r="D681" s="1" t="s">
        <v>21</v>
      </c>
      <c r="E681" s="5">
        <v>2.44</v>
      </c>
      <c r="F681" s="5">
        <f t="shared" si="41"/>
        <v>2.44</v>
      </c>
      <c r="G681" s="1" t="s">
        <v>23</v>
      </c>
      <c r="H681" s="8">
        <v>44171</v>
      </c>
      <c r="I681" s="1" t="s">
        <v>25</v>
      </c>
      <c r="J681" s="1" t="s">
        <v>26</v>
      </c>
      <c r="K681" s="8">
        <v>44161.721967592595</v>
      </c>
      <c r="L681" s="1" t="s">
        <v>28</v>
      </c>
      <c r="M681" s="8">
        <v>44161</v>
      </c>
      <c r="N681" s="8">
        <v>44175</v>
      </c>
      <c r="O681" s="1" t="s">
        <v>1434</v>
      </c>
      <c r="P681" s="1" t="s">
        <v>46</v>
      </c>
      <c r="Q681" s="1" t="s">
        <v>33</v>
      </c>
      <c r="R681" s="1" t="s">
        <v>34</v>
      </c>
      <c r="S681" s="1" t="s">
        <v>35</v>
      </c>
      <c r="T681" s="1" t="s">
        <v>36</v>
      </c>
      <c r="U681" s="8">
        <v>44161</v>
      </c>
      <c r="V681" s="1" t="s">
        <v>37</v>
      </c>
      <c r="W681" s="1" t="s">
        <v>38</v>
      </c>
      <c r="X681" s="1" t="s">
        <v>39</v>
      </c>
      <c r="Y681" t="str">
        <f t="shared" si="42"/>
        <v>OnTime</v>
      </c>
      <c r="Z681" t="str">
        <f t="shared" si="43"/>
        <v>Utilized</v>
      </c>
    </row>
    <row r="682" spans="1:26" x14ac:dyDescent="0.2">
      <c r="A682" s="15">
        <v>198.18</v>
      </c>
      <c r="B682" s="7">
        <f t="shared" si="40"/>
        <v>198.18</v>
      </c>
      <c r="C682" s="1" t="s">
        <v>20</v>
      </c>
      <c r="D682" s="1" t="s">
        <v>21</v>
      </c>
      <c r="E682" s="5">
        <v>3.96</v>
      </c>
      <c r="F682" s="5">
        <f t="shared" si="41"/>
        <v>3.96</v>
      </c>
      <c r="G682" s="1" t="s">
        <v>23</v>
      </c>
      <c r="H682" s="8">
        <v>44171</v>
      </c>
      <c r="I682" s="1" t="s">
        <v>25</v>
      </c>
      <c r="J682" s="1" t="s">
        <v>26</v>
      </c>
      <c r="K682" s="8">
        <v>44161.713958333334</v>
      </c>
      <c r="L682" s="1" t="s">
        <v>28</v>
      </c>
      <c r="M682" s="8">
        <v>44161</v>
      </c>
      <c r="N682" s="8">
        <v>44175</v>
      </c>
      <c r="O682" s="1" t="s">
        <v>1436</v>
      </c>
      <c r="P682" s="1" t="s">
        <v>32</v>
      </c>
      <c r="Q682" s="1" t="s">
        <v>33</v>
      </c>
      <c r="R682" s="1" t="s">
        <v>34</v>
      </c>
      <c r="S682" s="1" t="s">
        <v>35</v>
      </c>
      <c r="T682" s="1" t="s">
        <v>49</v>
      </c>
      <c r="U682" s="8">
        <v>44161</v>
      </c>
      <c r="V682" s="1" t="s">
        <v>37</v>
      </c>
      <c r="W682" s="1" t="s">
        <v>38</v>
      </c>
      <c r="X682" s="1" t="s">
        <v>39</v>
      </c>
      <c r="Y682" t="str">
        <f t="shared" si="42"/>
        <v>OnTime</v>
      </c>
      <c r="Z682" t="str">
        <f t="shared" si="43"/>
        <v>Utilized</v>
      </c>
    </row>
    <row r="683" spans="1:26" x14ac:dyDescent="0.2">
      <c r="A683" s="15">
        <v>198.18</v>
      </c>
      <c r="B683" s="7">
        <f t="shared" si="40"/>
        <v>198.18</v>
      </c>
      <c r="C683" s="1" t="s">
        <v>20</v>
      </c>
      <c r="D683" s="1" t="s">
        <v>21</v>
      </c>
      <c r="E683" s="5">
        <v>3.96</v>
      </c>
      <c r="F683" s="5">
        <f t="shared" si="41"/>
        <v>3.96</v>
      </c>
      <c r="G683" s="1" t="s">
        <v>23</v>
      </c>
      <c r="H683" s="8">
        <v>44171</v>
      </c>
      <c r="I683" s="1" t="s">
        <v>25</v>
      </c>
      <c r="J683" s="1" t="s">
        <v>26</v>
      </c>
      <c r="K683" s="8">
        <v>44161.713935185187</v>
      </c>
      <c r="L683" s="1" t="s">
        <v>136</v>
      </c>
      <c r="M683" s="8">
        <v>44161</v>
      </c>
      <c r="N683" s="8">
        <v>44175</v>
      </c>
      <c r="O683" s="1" t="s">
        <v>1438</v>
      </c>
      <c r="P683" s="1" t="s">
        <v>32</v>
      </c>
      <c r="Q683" s="1" t="s">
        <v>33</v>
      </c>
      <c r="R683" s="1" t="s">
        <v>34</v>
      </c>
      <c r="S683" s="1" t="s">
        <v>35</v>
      </c>
      <c r="T683" s="1" t="s">
        <v>36</v>
      </c>
      <c r="U683" s="8">
        <v>44161</v>
      </c>
      <c r="V683" s="1" t="s">
        <v>37</v>
      </c>
      <c r="W683" s="1" t="s">
        <v>38</v>
      </c>
      <c r="X683" s="1" t="s">
        <v>39</v>
      </c>
      <c r="Y683" t="str">
        <f t="shared" si="42"/>
        <v>OnTime</v>
      </c>
      <c r="Z683" t="str">
        <f t="shared" si="43"/>
        <v>Utilized</v>
      </c>
    </row>
    <row r="684" spans="1:26" x14ac:dyDescent="0.2">
      <c r="A684" s="15">
        <v>0</v>
      </c>
      <c r="B684" s="7">
        <f t="shared" si="40"/>
        <v>0</v>
      </c>
      <c r="C684" s="1" t="s">
        <v>20</v>
      </c>
      <c r="D684" s="1" t="s">
        <v>1362</v>
      </c>
      <c r="E684" s="5">
        <v>0</v>
      </c>
      <c r="F684" s="5">
        <f t="shared" si="41"/>
        <v>0</v>
      </c>
      <c r="G684" s="1" t="s">
        <v>1363</v>
      </c>
      <c r="H684" s="8">
        <v>44191</v>
      </c>
      <c r="I684" s="1" t="s">
        <v>25</v>
      </c>
      <c r="K684" s="8">
        <v>44161.578275462962</v>
      </c>
      <c r="M684" s="8">
        <v>44161</v>
      </c>
      <c r="N684" s="8">
        <v>44171</v>
      </c>
      <c r="P684" s="1" t="s">
        <v>46</v>
      </c>
      <c r="R684" s="1" t="s">
        <v>1367</v>
      </c>
      <c r="T684" s="1" t="s">
        <v>81</v>
      </c>
      <c r="U684" s="8">
        <v>44161</v>
      </c>
      <c r="V684" s="1" t="s">
        <v>1368</v>
      </c>
      <c r="W684" s="1" t="s">
        <v>3322</v>
      </c>
      <c r="X684" s="1" t="s">
        <v>39</v>
      </c>
      <c r="Y684" t="str">
        <f t="shared" si="42"/>
        <v>NoPayment</v>
      </c>
      <c r="Z684" t="str">
        <f t="shared" si="43"/>
        <v>Utilized</v>
      </c>
    </row>
    <row r="685" spans="1:26" x14ac:dyDescent="0.2">
      <c r="A685" s="15">
        <v>243.5</v>
      </c>
      <c r="B685" s="7">
        <f t="shared" si="40"/>
        <v>243.5</v>
      </c>
      <c r="C685" s="1" t="s">
        <v>20</v>
      </c>
      <c r="D685" s="1" t="s">
        <v>21</v>
      </c>
      <c r="E685" s="5">
        <v>3.96</v>
      </c>
      <c r="F685" s="5">
        <f t="shared" si="41"/>
        <v>3.96</v>
      </c>
      <c r="G685" s="1" t="s">
        <v>23</v>
      </c>
      <c r="H685" s="8">
        <v>44171</v>
      </c>
      <c r="I685" s="1" t="s">
        <v>25</v>
      </c>
      <c r="J685" s="1" t="s">
        <v>26</v>
      </c>
      <c r="K685" s="8">
        <v>44161.34584490741</v>
      </c>
      <c r="L685" s="1" t="s">
        <v>28</v>
      </c>
      <c r="M685" s="8">
        <v>44161</v>
      </c>
      <c r="N685" s="8">
        <v>44175</v>
      </c>
      <c r="O685" s="1" t="s">
        <v>1442</v>
      </c>
      <c r="P685" s="1" t="s">
        <v>46</v>
      </c>
      <c r="Q685" s="1" t="s">
        <v>33</v>
      </c>
      <c r="R685" s="1" t="s">
        <v>34</v>
      </c>
      <c r="S685" s="1" t="s">
        <v>35</v>
      </c>
      <c r="T685" s="1" t="s">
        <v>81</v>
      </c>
      <c r="U685" s="8">
        <v>44161</v>
      </c>
      <c r="V685" s="1" t="s">
        <v>37</v>
      </c>
      <c r="W685" s="1" t="s">
        <v>38</v>
      </c>
      <c r="X685" s="1" t="s">
        <v>39</v>
      </c>
      <c r="Y685" t="str">
        <f t="shared" si="42"/>
        <v>OnTime</v>
      </c>
      <c r="Z685" t="str">
        <f t="shared" si="43"/>
        <v>Utilized</v>
      </c>
    </row>
    <row r="686" spans="1:26" x14ac:dyDescent="0.2">
      <c r="A686" s="15">
        <v>198.18</v>
      </c>
      <c r="B686" s="7">
        <f t="shared" si="40"/>
        <v>198.18</v>
      </c>
      <c r="C686" s="1" t="s">
        <v>20</v>
      </c>
      <c r="D686" s="1" t="s">
        <v>21</v>
      </c>
      <c r="E686" s="5">
        <v>3.96</v>
      </c>
      <c r="F686" s="5">
        <f t="shared" si="41"/>
        <v>3.96</v>
      </c>
      <c r="G686" s="1" t="s">
        <v>23</v>
      </c>
      <c r="H686" s="8">
        <v>44171</v>
      </c>
      <c r="I686" s="1" t="s">
        <v>25</v>
      </c>
      <c r="J686" s="1" t="s">
        <v>26</v>
      </c>
      <c r="K686" s="8">
        <v>44161.345763888887</v>
      </c>
      <c r="L686" s="1" t="s">
        <v>28</v>
      </c>
      <c r="M686" s="8">
        <v>44161</v>
      </c>
      <c r="N686" s="8">
        <v>44175</v>
      </c>
      <c r="O686" s="1" t="s">
        <v>1444</v>
      </c>
      <c r="P686" s="1" t="s">
        <v>46</v>
      </c>
      <c r="Q686" s="1" t="s">
        <v>33</v>
      </c>
      <c r="R686" s="1" t="s">
        <v>34</v>
      </c>
      <c r="S686" s="1" t="s">
        <v>35</v>
      </c>
      <c r="T686" s="1" t="s">
        <v>81</v>
      </c>
      <c r="U686" s="8">
        <v>44161</v>
      </c>
      <c r="V686" s="1" t="s">
        <v>37</v>
      </c>
      <c r="W686" s="1" t="s">
        <v>38</v>
      </c>
      <c r="X686" s="1" t="s">
        <v>39</v>
      </c>
      <c r="Y686" t="str">
        <f t="shared" si="42"/>
        <v>OnTime</v>
      </c>
      <c r="Z686" t="str">
        <f t="shared" si="43"/>
        <v>Utilized</v>
      </c>
    </row>
    <row r="687" spans="1:26" x14ac:dyDescent="0.2">
      <c r="A687" s="15">
        <v>198.18</v>
      </c>
      <c r="B687" s="7">
        <f t="shared" si="40"/>
        <v>198.18</v>
      </c>
      <c r="C687" s="1" t="s">
        <v>20</v>
      </c>
      <c r="D687" s="1" t="s">
        <v>21</v>
      </c>
      <c r="E687" s="5">
        <v>3.96</v>
      </c>
      <c r="F687" s="5">
        <f t="shared" si="41"/>
        <v>3.96</v>
      </c>
      <c r="G687" s="1" t="s">
        <v>23</v>
      </c>
      <c r="H687" s="8">
        <v>44171</v>
      </c>
      <c r="I687" s="1" t="s">
        <v>25</v>
      </c>
      <c r="J687" s="1" t="s">
        <v>26</v>
      </c>
      <c r="K687" s="8">
        <v>44161.34574074074</v>
      </c>
      <c r="L687" s="1" t="s">
        <v>28</v>
      </c>
      <c r="M687" s="8">
        <v>44161</v>
      </c>
      <c r="N687" s="8">
        <v>44175</v>
      </c>
      <c r="O687" s="1" t="s">
        <v>1446</v>
      </c>
      <c r="P687" s="1" t="s">
        <v>46</v>
      </c>
      <c r="Q687" s="1" t="s">
        <v>33</v>
      </c>
      <c r="R687" s="1" t="s">
        <v>34</v>
      </c>
      <c r="S687" s="1" t="s">
        <v>35</v>
      </c>
      <c r="T687" s="1" t="s">
        <v>81</v>
      </c>
      <c r="U687" s="8">
        <v>44161</v>
      </c>
      <c r="V687" s="1" t="s">
        <v>37</v>
      </c>
      <c r="W687" s="1" t="s">
        <v>38</v>
      </c>
      <c r="X687" s="1" t="s">
        <v>39</v>
      </c>
      <c r="Y687" t="str">
        <f t="shared" si="42"/>
        <v>OnTime</v>
      </c>
      <c r="Z687" t="str">
        <f t="shared" si="43"/>
        <v>Utilized</v>
      </c>
    </row>
    <row r="688" spans="1:26" x14ac:dyDescent="0.2">
      <c r="A688" s="15">
        <v>243.5</v>
      </c>
      <c r="B688" s="7">
        <f t="shared" si="40"/>
        <v>243.5</v>
      </c>
      <c r="C688" s="1" t="s">
        <v>20</v>
      </c>
      <c r="D688" s="1" t="s">
        <v>21</v>
      </c>
      <c r="E688" s="5">
        <v>3.96</v>
      </c>
      <c r="F688" s="5">
        <f t="shared" si="41"/>
        <v>3.96</v>
      </c>
      <c r="G688" s="1" t="s">
        <v>23</v>
      </c>
      <c r="H688" s="8">
        <v>44171</v>
      </c>
      <c r="I688" s="1" t="s">
        <v>25</v>
      </c>
      <c r="J688" s="1" t="s">
        <v>26</v>
      </c>
      <c r="K688" s="8">
        <v>44161.345717592594</v>
      </c>
      <c r="L688" s="1" t="s">
        <v>28</v>
      </c>
      <c r="M688" s="8">
        <v>44161</v>
      </c>
      <c r="N688" s="8">
        <v>44175</v>
      </c>
      <c r="O688" s="1" t="s">
        <v>1448</v>
      </c>
      <c r="P688" s="1" t="s">
        <v>46</v>
      </c>
      <c r="Q688" s="1" t="s">
        <v>33</v>
      </c>
      <c r="R688" s="1" t="s">
        <v>34</v>
      </c>
      <c r="S688" s="1" t="s">
        <v>35</v>
      </c>
      <c r="T688" s="1" t="s">
        <v>81</v>
      </c>
      <c r="U688" s="8">
        <v>44161</v>
      </c>
      <c r="V688" s="1" t="s">
        <v>37</v>
      </c>
      <c r="W688" s="1" t="s">
        <v>38</v>
      </c>
      <c r="X688" s="1" t="s">
        <v>39</v>
      </c>
      <c r="Y688" t="str">
        <f t="shared" si="42"/>
        <v>OnTime</v>
      </c>
      <c r="Z688" t="str">
        <f t="shared" si="43"/>
        <v>Utilized</v>
      </c>
    </row>
    <row r="689" spans="1:26" x14ac:dyDescent="0.2">
      <c r="A689" s="15">
        <v>198.18</v>
      </c>
      <c r="B689" s="7">
        <f t="shared" si="40"/>
        <v>198.18</v>
      </c>
      <c r="C689" s="1" t="s">
        <v>20</v>
      </c>
      <c r="D689" s="1" t="s">
        <v>21</v>
      </c>
      <c r="E689" s="5">
        <v>3.96</v>
      </c>
      <c r="F689" s="5">
        <f t="shared" si="41"/>
        <v>3.96</v>
      </c>
      <c r="G689" s="1" t="s">
        <v>23</v>
      </c>
      <c r="H689" s="8">
        <v>44171</v>
      </c>
      <c r="I689" s="1" t="s">
        <v>25</v>
      </c>
      <c r="J689" s="1" t="s">
        <v>26</v>
      </c>
      <c r="K689" s="8">
        <v>44161.345694444448</v>
      </c>
      <c r="L689" s="1" t="s">
        <v>28</v>
      </c>
      <c r="M689" s="8">
        <v>44161</v>
      </c>
      <c r="N689" s="8">
        <v>44175</v>
      </c>
      <c r="O689" s="1" t="s">
        <v>1450</v>
      </c>
      <c r="P689" s="1" t="s">
        <v>46</v>
      </c>
      <c r="Q689" s="1" t="s">
        <v>33</v>
      </c>
      <c r="R689" s="1" t="s">
        <v>34</v>
      </c>
      <c r="S689" s="1" t="s">
        <v>35</v>
      </c>
      <c r="T689" s="1" t="s">
        <v>81</v>
      </c>
      <c r="U689" s="8">
        <v>44161</v>
      </c>
      <c r="V689" s="1" t="s">
        <v>37</v>
      </c>
      <c r="W689" s="1" t="s">
        <v>38</v>
      </c>
      <c r="X689" s="1" t="s">
        <v>39</v>
      </c>
      <c r="Y689" t="str">
        <f t="shared" si="42"/>
        <v>OnTime</v>
      </c>
      <c r="Z689" t="str">
        <f t="shared" si="43"/>
        <v>Utilized</v>
      </c>
    </row>
    <row r="690" spans="1:26" x14ac:dyDescent="0.2">
      <c r="A690" s="15">
        <v>198.18</v>
      </c>
      <c r="B690" s="7">
        <f t="shared" si="40"/>
        <v>198.18</v>
      </c>
      <c r="C690" s="1" t="s">
        <v>20</v>
      </c>
      <c r="D690" s="1" t="s">
        <v>21</v>
      </c>
      <c r="E690" s="5">
        <v>3.96</v>
      </c>
      <c r="F690" s="5">
        <f t="shared" si="41"/>
        <v>3.96</v>
      </c>
      <c r="G690" s="1" t="s">
        <v>23</v>
      </c>
      <c r="H690" s="8">
        <v>44171</v>
      </c>
      <c r="I690" s="1" t="s">
        <v>25</v>
      </c>
      <c r="J690" s="1" t="s">
        <v>26</v>
      </c>
      <c r="K690" s="8">
        <v>44161.345659722225</v>
      </c>
      <c r="L690" s="1" t="s">
        <v>28</v>
      </c>
      <c r="M690" s="8">
        <v>44161</v>
      </c>
      <c r="N690" s="8">
        <v>44175</v>
      </c>
      <c r="O690" s="1" t="s">
        <v>1452</v>
      </c>
      <c r="P690" s="1" t="s">
        <v>46</v>
      </c>
      <c r="Q690" s="1" t="s">
        <v>33</v>
      </c>
      <c r="R690" s="1" t="s">
        <v>34</v>
      </c>
      <c r="S690" s="1" t="s">
        <v>35</v>
      </c>
      <c r="T690" s="1" t="s">
        <v>81</v>
      </c>
      <c r="U690" s="8">
        <v>44161</v>
      </c>
      <c r="V690" s="1" t="s">
        <v>37</v>
      </c>
      <c r="W690" s="1" t="s">
        <v>38</v>
      </c>
      <c r="X690" s="1" t="s">
        <v>39</v>
      </c>
      <c r="Y690" t="str">
        <f t="shared" si="42"/>
        <v>OnTime</v>
      </c>
      <c r="Z690" t="str">
        <f t="shared" si="43"/>
        <v>Utilized</v>
      </c>
    </row>
    <row r="691" spans="1:26" x14ac:dyDescent="0.2">
      <c r="A691" s="15">
        <v>121.75</v>
      </c>
      <c r="B691" s="7">
        <f t="shared" si="40"/>
        <v>121.75</v>
      </c>
      <c r="C691" s="1" t="s">
        <v>20</v>
      </c>
      <c r="D691" s="1" t="s">
        <v>21</v>
      </c>
      <c r="E691" s="5">
        <v>3.96</v>
      </c>
      <c r="F691" s="5">
        <f t="shared" si="41"/>
        <v>3.96</v>
      </c>
      <c r="G691" s="1" t="s">
        <v>23</v>
      </c>
      <c r="H691" s="8">
        <v>44171</v>
      </c>
      <c r="I691" s="1" t="s">
        <v>25</v>
      </c>
      <c r="J691" s="1" t="s">
        <v>26</v>
      </c>
      <c r="K691" s="8">
        <v>44161.345636574071</v>
      </c>
      <c r="L691" s="1" t="s">
        <v>28</v>
      </c>
      <c r="M691" s="8">
        <v>44161</v>
      </c>
      <c r="N691" s="8">
        <v>44175</v>
      </c>
      <c r="O691" s="1" t="s">
        <v>1454</v>
      </c>
      <c r="P691" s="1" t="s">
        <v>46</v>
      </c>
      <c r="Q691" s="1" t="s">
        <v>33</v>
      </c>
      <c r="R691" s="1" t="s">
        <v>34</v>
      </c>
      <c r="S691" s="1" t="s">
        <v>35</v>
      </c>
      <c r="T691" s="1" t="s">
        <v>81</v>
      </c>
      <c r="U691" s="8">
        <v>44161</v>
      </c>
      <c r="V691" s="1" t="s">
        <v>37</v>
      </c>
      <c r="W691" s="1" t="s">
        <v>38</v>
      </c>
      <c r="X691" s="1" t="s">
        <v>39</v>
      </c>
      <c r="Y691" t="str">
        <f t="shared" si="42"/>
        <v>OnTime</v>
      </c>
      <c r="Z691" t="str">
        <f t="shared" si="43"/>
        <v>Utilized</v>
      </c>
    </row>
    <row r="692" spans="1:26" x14ac:dyDescent="0.2">
      <c r="A692" s="15">
        <v>198.18</v>
      </c>
      <c r="B692" s="7">
        <f t="shared" si="40"/>
        <v>198.18</v>
      </c>
      <c r="C692" s="1" t="s">
        <v>20</v>
      </c>
      <c r="D692" s="1" t="s">
        <v>21</v>
      </c>
      <c r="E692" s="5">
        <v>3.96</v>
      </c>
      <c r="F692" s="5">
        <f t="shared" si="41"/>
        <v>3.96</v>
      </c>
      <c r="G692" s="1" t="s">
        <v>23</v>
      </c>
      <c r="H692" s="8">
        <v>44171</v>
      </c>
      <c r="I692" s="1" t="s">
        <v>25</v>
      </c>
      <c r="J692" s="1" t="s">
        <v>26</v>
      </c>
      <c r="K692" s="8">
        <v>44161.345613425925</v>
      </c>
      <c r="L692" s="1" t="s">
        <v>28</v>
      </c>
      <c r="M692" s="8">
        <v>44161</v>
      </c>
      <c r="N692" s="8">
        <v>44175</v>
      </c>
      <c r="O692" s="1" t="s">
        <v>1456</v>
      </c>
      <c r="P692" s="1" t="s">
        <v>46</v>
      </c>
      <c r="Q692" s="1" t="s">
        <v>33</v>
      </c>
      <c r="R692" s="1" t="s">
        <v>34</v>
      </c>
      <c r="S692" s="1" t="s">
        <v>35</v>
      </c>
      <c r="T692" s="1" t="s">
        <v>81</v>
      </c>
      <c r="U692" s="8">
        <v>44161</v>
      </c>
      <c r="V692" s="1" t="s">
        <v>37</v>
      </c>
      <c r="W692" s="1" t="s">
        <v>38</v>
      </c>
      <c r="X692" s="1" t="s">
        <v>39</v>
      </c>
      <c r="Y692" t="str">
        <f t="shared" si="42"/>
        <v>OnTime</v>
      </c>
      <c r="Z692" t="str">
        <f t="shared" si="43"/>
        <v>Utilized</v>
      </c>
    </row>
    <row r="693" spans="1:26" x14ac:dyDescent="0.2">
      <c r="A693" s="15">
        <v>198.18</v>
      </c>
      <c r="B693" s="7">
        <f t="shared" si="40"/>
        <v>198.18</v>
      </c>
      <c r="C693" s="1" t="s">
        <v>20</v>
      </c>
      <c r="D693" s="1" t="s">
        <v>21</v>
      </c>
      <c r="E693" s="5">
        <v>3.96</v>
      </c>
      <c r="F693" s="5">
        <f t="shared" si="41"/>
        <v>3.96</v>
      </c>
      <c r="G693" s="1" t="s">
        <v>23</v>
      </c>
      <c r="H693" s="8">
        <v>44171</v>
      </c>
      <c r="I693" s="1" t="s">
        <v>25</v>
      </c>
      <c r="J693" s="1" t="s">
        <v>26</v>
      </c>
      <c r="K693" s="8">
        <v>44161.336435185185</v>
      </c>
      <c r="L693" s="1" t="s">
        <v>136</v>
      </c>
      <c r="M693" s="8">
        <v>44161</v>
      </c>
      <c r="N693" s="8">
        <v>44175</v>
      </c>
      <c r="O693" s="1" t="s">
        <v>1458</v>
      </c>
      <c r="P693" s="1" t="s">
        <v>32</v>
      </c>
      <c r="Q693" s="1" t="s">
        <v>33</v>
      </c>
      <c r="R693" s="1" t="s">
        <v>34</v>
      </c>
      <c r="S693" s="1" t="s">
        <v>35</v>
      </c>
      <c r="T693" s="1" t="s">
        <v>36</v>
      </c>
      <c r="U693" s="8">
        <v>44161</v>
      </c>
      <c r="V693" s="1" t="s">
        <v>37</v>
      </c>
      <c r="W693" s="1" t="s">
        <v>38</v>
      </c>
      <c r="X693" s="1" t="s">
        <v>39</v>
      </c>
      <c r="Y693" t="str">
        <f t="shared" si="42"/>
        <v>OnTime</v>
      </c>
      <c r="Z693" t="str">
        <f t="shared" si="43"/>
        <v>Utilized</v>
      </c>
    </row>
    <row r="694" spans="1:26" x14ac:dyDescent="0.2">
      <c r="A694" s="15">
        <v>198.18</v>
      </c>
      <c r="B694" s="7">
        <f t="shared" si="40"/>
        <v>198.18</v>
      </c>
      <c r="C694" s="1" t="s">
        <v>20</v>
      </c>
      <c r="D694" s="1" t="s">
        <v>21</v>
      </c>
      <c r="E694" s="5">
        <v>3.96</v>
      </c>
      <c r="F694" s="5">
        <f t="shared" si="41"/>
        <v>3.96</v>
      </c>
      <c r="G694" s="1" t="s">
        <v>23</v>
      </c>
      <c r="H694" s="8">
        <v>44171</v>
      </c>
      <c r="I694" s="1" t="s">
        <v>25</v>
      </c>
      <c r="J694" s="1" t="s">
        <v>26</v>
      </c>
      <c r="K694" s="8">
        <v>44161.336342592593</v>
      </c>
      <c r="L694" s="1" t="s">
        <v>28</v>
      </c>
      <c r="M694" s="8">
        <v>44161</v>
      </c>
      <c r="N694" s="8">
        <v>44175</v>
      </c>
      <c r="O694" s="1" t="s">
        <v>1460</v>
      </c>
      <c r="P694" s="1" t="s">
        <v>32</v>
      </c>
      <c r="Q694" s="1" t="s">
        <v>33</v>
      </c>
      <c r="R694" s="1" t="s">
        <v>34</v>
      </c>
      <c r="S694" s="1" t="s">
        <v>35</v>
      </c>
      <c r="T694" s="1" t="s">
        <v>193</v>
      </c>
      <c r="U694" s="8">
        <v>44161</v>
      </c>
      <c r="V694" s="1" t="s">
        <v>37</v>
      </c>
      <c r="W694" s="1" t="s">
        <v>38</v>
      </c>
      <c r="X694" s="1" t="s">
        <v>39</v>
      </c>
      <c r="Y694" t="str">
        <f t="shared" si="42"/>
        <v>OnTime</v>
      </c>
      <c r="Z694" t="str">
        <f t="shared" si="43"/>
        <v>Utilized</v>
      </c>
    </row>
    <row r="695" spans="1:26" x14ac:dyDescent="0.2">
      <c r="A695" s="15">
        <v>0</v>
      </c>
      <c r="B695" s="7">
        <f t="shared" si="40"/>
        <v>0</v>
      </c>
      <c r="C695" s="1" t="s">
        <v>20</v>
      </c>
      <c r="E695" s="5">
        <v>0</v>
      </c>
      <c r="F695" s="5">
        <f t="shared" si="41"/>
        <v>0</v>
      </c>
      <c r="I695" s="1" t="s">
        <v>25</v>
      </c>
      <c r="K695" s="8">
        <v>44161.300578703704</v>
      </c>
      <c r="M695" s="8">
        <v>44161</v>
      </c>
      <c r="N695" s="8">
        <v>44161</v>
      </c>
      <c r="P695" s="1" t="s">
        <v>32</v>
      </c>
      <c r="T695" s="1" t="s">
        <v>81</v>
      </c>
      <c r="U695" s="8">
        <v>44161</v>
      </c>
      <c r="X695" s="1" t="s">
        <v>39</v>
      </c>
      <c r="Y695" t="str">
        <f t="shared" si="42"/>
        <v>NoPayment</v>
      </c>
      <c r="Z695" t="str">
        <f t="shared" si="43"/>
        <v>No Discounts</v>
      </c>
    </row>
    <row r="696" spans="1:26" x14ac:dyDescent="0.2">
      <c r="A696" s="15">
        <v>0</v>
      </c>
      <c r="B696" s="7">
        <f t="shared" si="40"/>
        <v>0</v>
      </c>
      <c r="C696" s="1" t="s">
        <v>20</v>
      </c>
      <c r="E696" s="5">
        <v>0</v>
      </c>
      <c r="F696" s="5">
        <f t="shared" si="41"/>
        <v>0</v>
      </c>
      <c r="I696" s="1" t="s">
        <v>25</v>
      </c>
      <c r="K696" s="8">
        <v>44161.300509259258</v>
      </c>
      <c r="M696" s="8">
        <v>44161</v>
      </c>
      <c r="N696" s="8">
        <v>44161</v>
      </c>
      <c r="P696" s="1" t="s">
        <v>32</v>
      </c>
      <c r="T696" s="1" t="s">
        <v>81</v>
      </c>
      <c r="U696" s="8">
        <v>44161</v>
      </c>
      <c r="X696" s="1" t="s">
        <v>39</v>
      </c>
      <c r="Y696" t="str">
        <f t="shared" si="42"/>
        <v>NoPayment</v>
      </c>
      <c r="Z696" t="str">
        <f t="shared" si="43"/>
        <v>No Discounts</v>
      </c>
    </row>
    <row r="697" spans="1:26" x14ac:dyDescent="0.2">
      <c r="A697" s="15">
        <v>0</v>
      </c>
      <c r="B697" s="7">
        <f t="shared" si="40"/>
        <v>0</v>
      </c>
      <c r="C697" s="1" t="s">
        <v>20</v>
      </c>
      <c r="D697" s="1" t="s">
        <v>1362</v>
      </c>
      <c r="E697" s="5">
        <v>0</v>
      </c>
      <c r="F697" s="5">
        <f t="shared" si="41"/>
        <v>0</v>
      </c>
      <c r="G697" s="1" t="s">
        <v>1363</v>
      </c>
      <c r="H697" s="8">
        <v>44191</v>
      </c>
      <c r="I697" s="1" t="s">
        <v>25</v>
      </c>
      <c r="K697" s="8">
        <v>44161.300439814811</v>
      </c>
      <c r="M697" s="8">
        <v>44161</v>
      </c>
      <c r="N697" s="8">
        <v>44171</v>
      </c>
      <c r="O697" s="1" t="s">
        <v>1464</v>
      </c>
      <c r="P697" s="1" t="s">
        <v>46</v>
      </c>
      <c r="R697" s="1" t="s">
        <v>1367</v>
      </c>
      <c r="T697" s="1" t="s">
        <v>81</v>
      </c>
      <c r="U697" s="8">
        <v>44161</v>
      </c>
      <c r="V697" s="1" t="s">
        <v>1368</v>
      </c>
      <c r="W697" s="1" t="s">
        <v>3322</v>
      </c>
      <c r="X697" s="1" t="s">
        <v>39</v>
      </c>
      <c r="Y697" t="str">
        <f t="shared" si="42"/>
        <v>NoPayment</v>
      </c>
      <c r="Z697" t="str">
        <f t="shared" si="43"/>
        <v>Utilized</v>
      </c>
    </row>
    <row r="698" spans="1:26" x14ac:dyDescent="0.2">
      <c r="A698" s="15">
        <v>0</v>
      </c>
      <c r="B698" s="7">
        <f t="shared" si="40"/>
        <v>0</v>
      </c>
      <c r="C698" s="1" t="s">
        <v>20</v>
      </c>
      <c r="E698" s="5">
        <v>0</v>
      </c>
      <c r="F698" s="5">
        <f t="shared" si="41"/>
        <v>0</v>
      </c>
      <c r="I698" s="1" t="s">
        <v>25</v>
      </c>
      <c r="K698" s="8">
        <v>44161.300370370373</v>
      </c>
      <c r="M698" s="8">
        <v>44161</v>
      </c>
      <c r="N698" s="8">
        <v>44161</v>
      </c>
      <c r="P698" s="1" t="s">
        <v>32</v>
      </c>
      <c r="T698" s="1" t="s">
        <v>81</v>
      </c>
      <c r="U698" s="8">
        <v>44161</v>
      </c>
      <c r="X698" s="1" t="s">
        <v>39</v>
      </c>
      <c r="Y698" t="str">
        <f t="shared" si="42"/>
        <v>NoPayment</v>
      </c>
      <c r="Z698" t="str">
        <f t="shared" si="43"/>
        <v>No Discounts</v>
      </c>
    </row>
    <row r="699" spans="1:26" x14ac:dyDescent="0.2">
      <c r="A699" s="15">
        <v>0</v>
      </c>
      <c r="B699" s="7">
        <f t="shared" si="40"/>
        <v>0</v>
      </c>
      <c r="C699" s="1" t="s">
        <v>20</v>
      </c>
      <c r="E699" s="5">
        <v>0</v>
      </c>
      <c r="F699" s="5">
        <f t="shared" si="41"/>
        <v>0</v>
      </c>
      <c r="I699" s="1" t="s">
        <v>25</v>
      </c>
      <c r="K699" s="8">
        <v>44161.300300925926</v>
      </c>
      <c r="M699" s="8">
        <v>44161</v>
      </c>
      <c r="N699" s="8">
        <v>44161</v>
      </c>
      <c r="P699" s="1" t="s">
        <v>32</v>
      </c>
      <c r="T699" s="1" t="s">
        <v>81</v>
      </c>
      <c r="U699" s="8">
        <v>44161</v>
      </c>
      <c r="X699" s="1" t="s">
        <v>39</v>
      </c>
      <c r="Y699" t="str">
        <f t="shared" si="42"/>
        <v>NoPayment</v>
      </c>
      <c r="Z699" t="str">
        <f t="shared" si="43"/>
        <v>No Discounts</v>
      </c>
    </row>
    <row r="700" spans="1:26" x14ac:dyDescent="0.2">
      <c r="A700" s="15">
        <v>0</v>
      </c>
      <c r="B700" s="7">
        <f t="shared" si="40"/>
        <v>0</v>
      </c>
      <c r="C700" s="1" t="s">
        <v>20</v>
      </c>
      <c r="E700" s="5">
        <v>0</v>
      </c>
      <c r="F700" s="5">
        <f t="shared" si="41"/>
        <v>0</v>
      </c>
      <c r="I700" s="1" t="s">
        <v>25</v>
      </c>
      <c r="K700" s="8">
        <v>44161.30023148148</v>
      </c>
      <c r="M700" s="8">
        <v>44161</v>
      </c>
      <c r="N700" s="8">
        <v>44161</v>
      </c>
      <c r="P700" s="1" t="s">
        <v>32</v>
      </c>
      <c r="T700" s="1" t="s">
        <v>81</v>
      </c>
      <c r="U700" s="8">
        <v>44161</v>
      </c>
      <c r="X700" s="1" t="s">
        <v>39</v>
      </c>
      <c r="Y700" t="str">
        <f t="shared" si="42"/>
        <v>NoPayment</v>
      </c>
      <c r="Z700" t="str">
        <f t="shared" si="43"/>
        <v>No Discounts</v>
      </c>
    </row>
    <row r="701" spans="1:26" x14ac:dyDescent="0.2">
      <c r="A701" s="15">
        <v>0</v>
      </c>
      <c r="B701" s="7">
        <f t="shared" si="40"/>
        <v>0</v>
      </c>
      <c r="C701" s="1" t="s">
        <v>20</v>
      </c>
      <c r="E701" s="5">
        <v>0</v>
      </c>
      <c r="F701" s="5">
        <f t="shared" si="41"/>
        <v>0</v>
      </c>
      <c r="I701" s="1" t="s">
        <v>25</v>
      </c>
      <c r="K701" s="8">
        <v>44161.300162037034</v>
      </c>
      <c r="M701" s="8">
        <v>44161</v>
      </c>
      <c r="N701" s="8">
        <v>44161</v>
      </c>
      <c r="P701" s="1" t="s">
        <v>32</v>
      </c>
      <c r="T701" s="1" t="s">
        <v>81</v>
      </c>
      <c r="U701" s="8">
        <v>44161</v>
      </c>
      <c r="X701" s="1" t="s">
        <v>39</v>
      </c>
      <c r="Y701" t="str">
        <f t="shared" si="42"/>
        <v>NoPayment</v>
      </c>
      <c r="Z701" t="str">
        <f t="shared" si="43"/>
        <v>No Discounts</v>
      </c>
    </row>
    <row r="702" spans="1:26" x14ac:dyDescent="0.2">
      <c r="A702" s="15">
        <v>0</v>
      </c>
      <c r="B702" s="7">
        <f t="shared" si="40"/>
        <v>0</v>
      </c>
      <c r="C702" s="1" t="s">
        <v>20</v>
      </c>
      <c r="E702" s="5">
        <v>0</v>
      </c>
      <c r="F702" s="5">
        <f t="shared" si="41"/>
        <v>0</v>
      </c>
      <c r="I702" s="1" t="s">
        <v>140</v>
      </c>
      <c r="K702" s="8">
        <v>44161.300104166665</v>
      </c>
      <c r="M702" s="8">
        <v>44161</v>
      </c>
      <c r="N702" s="8">
        <v>44176</v>
      </c>
      <c r="P702" s="1" t="s">
        <v>32</v>
      </c>
      <c r="Q702" s="1" t="s">
        <v>33</v>
      </c>
      <c r="R702" s="1" t="s">
        <v>168</v>
      </c>
      <c r="T702" s="1" t="s">
        <v>81</v>
      </c>
      <c r="U702" s="8">
        <v>44161</v>
      </c>
      <c r="V702" s="1" t="s">
        <v>1470</v>
      </c>
      <c r="W702" s="1" t="s">
        <v>1471</v>
      </c>
      <c r="X702" s="1" t="s">
        <v>39</v>
      </c>
      <c r="Y702" t="str">
        <f t="shared" si="42"/>
        <v>NoPayment</v>
      </c>
      <c r="Z702" t="str">
        <f t="shared" si="43"/>
        <v>No Discounts</v>
      </c>
    </row>
    <row r="703" spans="1:26" x14ac:dyDescent="0.2">
      <c r="A703" s="15">
        <v>0</v>
      </c>
      <c r="B703" s="7">
        <f t="shared" si="40"/>
        <v>0</v>
      </c>
      <c r="C703" s="1" t="s">
        <v>20</v>
      </c>
      <c r="E703" s="5">
        <v>0</v>
      </c>
      <c r="F703" s="5">
        <f t="shared" si="41"/>
        <v>0</v>
      </c>
      <c r="I703" s="1" t="s">
        <v>25</v>
      </c>
      <c r="K703" s="8">
        <v>44161.300023148149</v>
      </c>
      <c r="M703" s="8">
        <v>44161</v>
      </c>
      <c r="N703" s="8">
        <v>44161</v>
      </c>
      <c r="P703" s="1" t="s">
        <v>32</v>
      </c>
      <c r="T703" s="1" t="s">
        <v>81</v>
      </c>
      <c r="U703" s="8">
        <v>44161</v>
      </c>
      <c r="X703" s="1" t="s">
        <v>39</v>
      </c>
      <c r="Y703" t="str">
        <f t="shared" si="42"/>
        <v>NoPayment</v>
      </c>
      <c r="Z703" t="str">
        <f t="shared" si="43"/>
        <v>No Discounts</v>
      </c>
    </row>
    <row r="704" spans="1:26" x14ac:dyDescent="0.2">
      <c r="A704" s="15">
        <v>0</v>
      </c>
      <c r="B704" s="7">
        <f t="shared" si="40"/>
        <v>0</v>
      </c>
      <c r="C704" s="1" t="s">
        <v>20</v>
      </c>
      <c r="E704" s="5">
        <v>0</v>
      </c>
      <c r="F704" s="5">
        <f t="shared" si="41"/>
        <v>0</v>
      </c>
      <c r="I704" s="1" t="s">
        <v>25</v>
      </c>
      <c r="K704" s="8">
        <v>44161.29996527778</v>
      </c>
      <c r="M704" s="8">
        <v>44161</v>
      </c>
      <c r="N704" s="8">
        <v>44161</v>
      </c>
      <c r="P704" s="1" t="s">
        <v>32</v>
      </c>
      <c r="T704" s="1" t="s">
        <v>81</v>
      </c>
      <c r="U704" s="8">
        <v>44161</v>
      </c>
      <c r="X704" s="1" t="s">
        <v>39</v>
      </c>
      <c r="Y704" t="str">
        <f t="shared" si="42"/>
        <v>NoPayment</v>
      </c>
      <c r="Z704" t="str">
        <f t="shared" si="43"/>
        <v>No Discounts</v>
      </c>
    </row>
    <row r="705" spans="1:26" x14ac:dyDescent="0.2">
      <c r="A705" s="15">
        <v>470</v>
      </c>
      <c r="B705" s="7">
        <f t="shared" si="40"/>
        <v>470</v>
      </c>
      <c r="C705" s="1" t="s">
        <v>20</v>
      </c>
      <c r="D705" s="1" t="s">
        <v>1362</v>
      </c>
      <c r="E705" s="5">
        <v>9.4</v>
      </c>
      <c r="F705" s="5">
        <f t="shared" si="41"/>
        <v>9.4</v>
      </c>
      <c r="G705" s="1" t="s">
        <v>1363</v>
      </c>
      <c r="H705" s="8">
        <v>44191</v>
      </c>
      <c r="I705" s="1" t="s">
        <v>25</v>
      </c>
      <c r="K705" s="8">
        <v>44161.299895833334</v>
      </c>
      <c r="L705" s="1" t="s">
        <v>28</v>
      </c>
      <c r="M705" s="8">
        <v>44161</v>
      </c>
      <c r="N705" s="8">
        <v>44171</v>
      </c>
      <c r="O705" s="1" t="s">
        <v>1464</v>
      </c>
      <c r="P705" s="1" t="s">
        <v>32</v>
      </c>
      <c r="R705" s="1" t="s">
        <v>1367</v>
      </c>
      <c r="T705" s="1" t="s">
        <v>1045</v>
      </c>
      <c r="U705" s="8">
        <v>44161</v>
      </c>
      <c r="V705" s="1" t="s">
        <v>1368</v>
      </c>
      <c r="W705" s="1" t="s">
        <v>3322</v>
      </c>
      <c r="X705" s="1" t="s">
        <v>39</v>
      </c>
      <c r="Y705" t="str">
        <f t="shared" si="42"/>
        <v>OnTime</v>
      </c>
      <c r="Z705" t="str">
        <f t="shared" si="43"/>
        <v>Utilized</v>
      </c>
    </row>
    <row r="706" spans="1:26" x14ac:dyDescent="0.2">
      <c r="A706" s="15">
        <v>100</v>
      </c>
      <c r="B706" s="7">
        <f t="shared" si="40"/>
        <v>100</v>
      </c>
      <c r="C706" s="1" t="s">
        <v>20</v>
      </c>
      <c r="D706" s="1" t="s">
        <v>1362</v>
      </c>
      <c r="E706" s="5">
        <v>2</v>
      </c>
      <c r="F706" s="5">
        <f t="shared" si="41"/>
        <v>2</v>
      </c>
      <c r="G706" s="1" t="s">
        <v>1363</v>
      </c>
      <c r="H706" s="8">
        <v>44191</v>
      </c>
      <c r="I706" s="1" t="s">
        <v>25</v>
      </c>
      <c r="K706" s="8">
        <v>44161.299826388888</v>
      </c>
      <c r="L706" s="1" t="s">
        <v>28</v>
      </c>
      <c r="M706" s="8">
        <v>44161</v>
      </c>
      <c r="N706" s="8">
        <v>44171</v>
      </c>
      <c r="O706" s="1" t="s">
        <v>1477</v>
      </c>
      <c r="P706" s="1" t="s">
        <v>32</v>
      </c>
      <c r="R706" s="1" t="s">
        <v>1367</v>
      </c>
      <c r="T706" s="1" t="s">
        <v>81</v>
      </c>
      <c r="U706" s="8">
        <v>44161</v>
      </c>
      <c r="V706" s="1" t="s">
        <v>1368</v>
      </c>
      <c r="W706" s="1" t="s">
        <v>3322</v>
      </c>
      <c r="X706" s="1" t="s">
        <v>39</v>
      </c>
      <c r="Y706" t="str">
        <f t="shared" si="42"/>
        <v>OnTime</v>
      </c>
      <c r="Z706" t="str">
        <f t="shared" si="43"/>
        <v>Utilized</v>
      </c>
    </row>
    <row r="707" spans="1:26" x14ac:dyDescent="0.2">
      <c r="A707" s="15">
        <v>121.75</v>
      </c>
      <c r="B707" s="7">
        <f t="shared" ref="B707:B770" si="44">A707</f>
        <v>121.75</v>
      </c>
      <c r="C707" s="1" t="s">
        <v>20</v>
      </c>
      <c r="D707" s="1" t="s">
        <v>21</v>
      </c>
      <c r="E707" s="5">
        <v>0</v>
      </c>
      <c r="F707" s="5">
        <f t="shared" ref="F707:F770" si="45">E707</f>
        <v>0</v>
      </c>
      <c r="G707" s="1" t="s">
        <v>23</v>
      </c>
      <c r="H707" s="8">
        <v>44170</v>
      </c>
      <c r="I707" s="1" t="s">
        <v>25</v>
      </c>
      <c r="K707" s="8">
        <v>44160.734629629631</v>
      </c>
      <c r="L707" s="1" t="s">
        <v>28</v>
      </c>
      <c r="M707" s="8">
        <v>44160</v>
      </c>
      <c r="N707" s="8">
        <v>44174</v>
      </c>
      <c r="O707" s="1" t="s">
        <v>1481</v>
      </c>
      <c r="P707" s="1" t="s">
        <v>1091</v>
      </c>
      <c r="Q707" s="1" t="s">
        <v>33</v>
      </c>
      <c r="R707" s="1" t="s">
        <v>34</v>
      </c>
      <c r="S707" s="1" t="s">
        <v>35</v>
      </c>
      <c r="T707" s="1" t="s">
        <v>1045</v>
      </c>
      <c r="U707" s="8">
        <v>44160</v>
      </c>
      <c r="V707" s="1" t="s">
        <v>37</v>
      </c>
      <c r="W707" s="1" t="s">
        <v>38</v>
      </c>
      <c r="X707" s="1" t="s">
        <v>39</v>
      </c>
      <c r="Y707" t="str">
        <f t="shared" ref="Y707:Y770" si="46">IF(U707&gt;N707,"Late",IF(A707=0,"NoPayment","OnTime"))</f>
        <v>OnTime</v>
      </c>
      <c r="Z707" t="str">
        <f t="shared" ref="Z707:Z770" si="47">IF(U707&lt;H707,"Utilized",IF(ISBLANK(H707),"No Discounts","Lost"))</f>
        <v>Utilized</v>
      </c>
    </row>
    <row r="708" spans="1:26" x14ac:dyDescent="0.2">
      <c r="A708" s="15">
        <v>198.18</v>
      </c>
      <c r="B708" s="7">
        <f t="shared" si="44"/>
        <v>198.18</v>
      </c>
      <c r="C708" s="1" t="s">
        <v>20</v>
      </c>
      <c r="D708" s="1" t="s">
        <v>21</v>
      </c>
      <c r="E708" s="5">
        <v>3.96</v>
      </c>
      <c r="F708" s="5">
        <f t="shared" si="45"/>
        <v>3.96</v>
      </c>
      <c r="G708" s="1" t="s">
        <v>23</v>
      </c>
      <c r="H708" s="8">
        <v>44170</v>
      </c>
      <c r="I708" s="1" t="s">
        <v>25</v>
      </c>
      <c r="J708" s="1" t="s">
        <v>26</v>
      </c>
      <c r="K708" s="8">
        <v>44160.723240740743</v>
      </c>
      <c r="L708" s="1" t="s">
        <v>136</v>
      </c>
      <c r="M708" s="8">
        <v>44160</v>
      </c>
      <c r="N708" s="8">
        <v>44174</v>
      </c>
      <c r="O708" s="1" t="s">
        <v>1483</v>
      </c>
      <c r="P708" s="1" t="s">
        <v>32</v>
      </c>
      <c r="Q708" s="1" t="s">
        <v>33</v>
      </c>
      <c r="R708" s="1" t="s">
        <v>34</v>
      </c>
      <c r="S708" s="1" t="s">
        <v>35</v>
      </c>
      <c r="T708" s="1" t="s">
        <v>1045</v>
      </c>
      <c r="U708" s="8">
        <v>44160</v>
      </c>
      <c r="V708" s="1" t="s">
        <v>37</v>
      </c>
      <c r="W708" s="1" t="s">
        <v>38</v>
      </c>
      <c r="X708" s="1" t="s">
        <v>39</v>
      </c>
      <c r="Y708" t="str">
        <f t="shared" si="46"/>
        <v>OnTime</v>
      </c>
      <c r="Z708" t="str">
        <f t="shared" si="47"/>
        <v>Utilized</v>
      </c>
    </row>
    <row r="709" spans="1:26" x14ac:dyDescent="0.2">
      <c r="A709" s="15">
        <v>198.18</v>
      </c>
      <c r="B709" s="7">
        <f t="shared" si="44"/>
        <v>198.18</v>
      </c>
      <c r="C709" s="1" t="s">
        <v>20</v>
      </c>
      <c r="D709" s="1" t="s">
        <v>21</v>
      </c>
      <c r="E709" s="5">
        <v>3.96</v>
      </c>
      <c r="F709" s="5">
        <f t="shared" si="45"/>
        <v>3.96</v>
      </c>
      <c r="G709" s="1" t="s">
        <v>23</v>
      </c>
      <c r="H709" s="8">
        <v>44170</v>
      </c>
      <c r="I709" s="1" t="s">
        <v>25</v>
      </c>
      <c r="J709" s="1" t="s">
        <v>26</v>
      </c>
      <c r="K709" s="8">
        <v>44160.723009259258</v>
      </c>
      <c r="L709" s="1" t="s">
        <v>28</v>
      </c>
      <c r="M709" s="8">
        <v>44160</v>
      </c>
      <c r="N709" s="8">
        <v>44174</v>
      </c>
      <c r="O709" s="1" t="s">
        <v>1485</v>
      </c>
      <c r="P709" s="1" t="s">
        <v>32</v>
      </c>
      <c r="Q709" s="1" t="s">
        <v>33</v>
      </c>
      <c r="R709" s="1" t="s">
        <v>34</v>
      </c>
      <c r="S709" s="1" t="s">
        <v>35</v>
      </c>
      <c r="T709" s="1" t="s">
        <v>1045</v>
      </c>
      <c r="U709" s="8">
        <v>44160</v>
      </c>
      <c r="V709" s="1" t="s">
        <v>37</v>
      </c>
      <c r="W709" s="1" t="s">
        <v>38</v>
      </c>
      <c r="X709" s="1" t="s">
        <v>39</v>
      </c>
      <c r="Y709" t="str">
        <f t="shared" si="46"/>
        <v>OnTime</v>
      </c>
      <c r="Z709" t="str">
        <f t="shared" si="47"/>
        <v>Utilized</v>
      </c>
    </row>
    <row r="710" spans="1:26" x14ac:dyDescent="0.2">
      <c r="A710" s="15">
        <v>198.18</v>
      </c>
      <c r="B710" s="7">
        <f t="shared" si="44"/>
        <v>198.18</v>
      </c>
      <c r="C710" s="1" t="s">
        <v>20</v>
      </c>
      <c r="D710" s="1" t="s">
        <v>21</v>
      </c>
      <c r="E710" s="5">
        <v>3.96</v>
      </c>
      <c r="F710" s="5">
        <f t="shared" si="45"/>
        <v>3.96</v>
      </c>
      <c r="G710" s="1" t="s">
        <v>23</v>
      </c>
      <c r="H710" s="8">
        <v>44170</v>
      </c>
      <c r="I710" s="1" t="s">
        <v>25</v>
      </c>
      <c r="J710" s="1" t="s">
        <v>26</v>
      </c>
      <c r="K710" s="8">
        <v>44160.647592592592</v>
      </c>
      <c r="L710" s="1" t="s">
        <v>28</v>
      </c>
      <c r="M710" s="8">
        <v>44160</v>
      </c>
      <c r="N710" s="8">
        <v>44174</v>
      </c>
      <c r="O710" s="1" t="s">
        <v>1487</v>
      </c>
      <c r="P710" s="1" t="s">
        <v>32</v>
      </c>
      <c r="Q710" s="1" t="s">
        <v>33</v>
      </c>
      <c r="R710" s="1" t="s">
        <v>34</v>
      </c>
      <c r="S710" s="1" t="s">
        <v>35</v>
      </c>
      <c r="T710" s="1" t="s">
        <v>36</v>
      </c>
      <c r="U710" s="8">
        <v>44160</v>
      </c>
      <c r="V710" s="1" t="s">
        <v>37</v>
      </c>
      <c r="W710" s="1" t="s">
        <v>38</v>
      </c>
      <c r="X710" s="1" t="s">
        <v>39</v>
      </c>
      <c r="Y710" t="str">
        <f t="shared" si="46"/>
        <v>OnTime</v>
      </c>
      <c r="Z710" t="str">
        <f t="shared" si="47"/>
        <v>Utilized</v>
      </c>
    </row>
    <row r="711" spans="1:26" x14ac:dyDescent="0.2">
      <c r="A711" s="15">
        <v>198.18</v>
      </c>
      <c r="B711" s="7">
        <f t="shared" si="44"/>
        <v>198.18</v>
      </c>
      <c r="C711" s="1" t="s">
        <v>20</v>
      </c>
      <c r="D711" s="1" t="s">
        <v>21</v>
      </c>
      <c r="E711" s="5">
        <v>3.96</v>
      </c>
      <c r="F711" s="5">
        <f t="shared" si="45"/>
        <v>3.96</v>
      </c>
      <c r="G711" s="1" t="s">
        <v>23</v>
      </c>
      <c r="H711" s="8">
        <v>44170</v>
      </c>
      <c r="I711" s="1" t="s">
        <v>25</v>
      </c>
      <c r="J711" s="1" t="s">
        <v>26</v>
      </c>
      <c r="K711" s="8">
        <v>44160.647245370368</v>
      </c>
      <c r="L711" s="1" t="s">
        <v>136</v>
      </c>
      <c r="M711" s="8">
        <v>44160</v>
      </c>
      <c r="N711" s="8">
        <v>44174</v>
      </c>
      <c r="O711" s="1" t="s">
        <v>1489</v>
      </c>
      <c r="P711" s="1" t="s">
        <v>32</v>
      </c>
      <c r="Q711" s="1" t="s">
        <v>33</v>
      </c>
      <c r="R711" s="1" t="s">
        <v>34</v>
      </c>
      <c r="S711" s="1" t="s">
        <v>35</v>
      </c>
      <c r="T711" s="1" t="s">
        <v>36</v>
      </c>
      <c r="U711" s="8">
        <v>44160</v>
      </c>
      <c r="V711" s="1" t="s">
        <v>37</v>
      </c>
      <c r="W711" s="1" t="s">
        <v>38</v>
      </c>
      <c r="X711" s="1" t="s">
        <v>39</v>
      </c>
      <c r="Y711" t="str">
        <f t="shared" si="46"/>
        <v>OnTime</v>
      </c>
      <c r="Z711" t="str">
        <f t="shared" si="47"/>
        <v>Utilized</v>
      </c>
    </row>
    <row r="712" spans="1:26" x14ac:dyDescent="0.2">
      <c r="A712" s="15">
        <v>0</v>
      </c>
      <c r="B712" s="7">
        <f t="shared" si="44"/>
        <v>0</v>
      </c>
      <c r="C712" s="1" t="s">
        <v>20</v>
      </c>
      <c r="E712" s="5">
        <v>0</v>
      </c>
      <c r="F712" s="5">
        <f t="shared" si="45"/>
        <v>0</v>
      </c>
      <c r="I712" s="1" t="s">
        <v>25</v>
      </c>
      <c r="K712" s="8">
        <v>44160.434861111113</v>
      </c>
      <c r="M712" s="8">
        <v>44160</v>
      </c>
      <c r="N712" s="8">
        <v>44160</v>
      </c>
      <c r="P712" s="1" t="s">
        <v>32</v>
      </c>
      <c r="T712" s="1" t="s">
        <v>81</v>
      </c>
      <c r="U712" s="8">
        <v>44160</v>
      </c>
      <c r="X712" s="1" t="s">
        <v>39</v>
      </c>
      <c r="Y712" t="str">
        <f t="shared" si="46"/>
        <v>NoPayment</v>
      </c>
      <c r="Z712" t="str">
        <f t="shared" si="47"/>
        <v>No Discounts</v>
      </c>
    </row>
    <row r="713" spans="1:26" x14ac:dyDescent="0.2">
      <c r="A713" s="15">
        <v>0</v>
      </c>
      <c r="B713" s="7">
        <f t="shared" si="44"/>
        <v>0</v>
      </c>
      <c r="C713" s="1" t="s">
        <v>20</v>
      </c>
      <c r="E713" s="5">
        <v>0</v>
      </c>
      <c r="F713" s="5">
        <f t="shared" si="45"/>
        <v>0</v>
      </c>
      <c r="I713" s="1" t="s">
        <v>25</v>
      </c>
      <c r="K713" s="8">
        <v>44160.434745370374</v>
      </c>
      <c r="M713" s="8">
        <v>44160</v>
      </c>
      <c r="N713" s="8">
        <v>44160</v>
      </c>
      <c r="P713" s="1" t="s">
        <v>32</v>
      </c>
      <c r="T713" s="1" t="s">
        <v>81</v>
      </c>
      <c r="U713" s="8">
        <v>44160</v>
      </c>
      <c r="X713" s="1" t="s">
        <v>39</v>
      </c>
      <c r="Y713" t="str">
        <f t="shared" si="46"/>
        <v>NoPayment</v>
      </c>
      <c r="Z713" t="str">
        <f t="shared" si="47"/>
        <v>No Discounts</v>
      </c>
    </row>
    <row r="714" spans="1:26" x14ac:dyDescent="0.2">
      <c r="A714" s="15">
        <v>100</v>
      </c>
      <c r="B714" s="7">
        <f t="shared" si="44"/>
        <v>100</v>
      </c>
      <c r="C714" s="1" t="s">
        <v>20</v>
      </c>
      <c r="D714" s="1" t="s">
        <v>1362</v>
      </c>
      <c r="E714" s="5">
        <v>2</v>
      </c>
      <c r="F714" s="5">
        <f t="shared" si="45"/>
        <v>2</v>
      </c>
      <c r="G714" s="1" t="s">
        <v>1363</v>
      </c>
      <c r="H714" s="8">
        <v>44190</v>
      </c>
      <c r="I714" s="1" t="s">
        <v>25</v>
      </c>
      <c r="K714" s="8">
        <v>44160.434606481482</v>
      </c>
      <c r="L714" s="1" t="s">
        <v>28</v>
      </c>
      <c r="M714" s="8">
        <v>44160</v>
      </c>
      <c r="N714" s="8">
        <v>44170</v>
      </c>
      <c r="O714" s="1" t="s">
        <v>1494</v>
      </c>
      <c r="P714" s="1" t="s">
        <v>32</v>
      </c>
      <c r="R714" s="1" t="s">
        <v>1367</v>
      </c>
      <c r="T714" s="1" t="s">
        <v>49</v>
      </c>
      <c r="U714" s="8">
        <v>44160</v>
      </c>
      <c r="V714" s="1" t="s">
        <v>1368</v>
      </c>
      <c r="W714" s="1" t="s">
        <v>3322</v>
      </c>
      <c r="X714" s="1" t="s">
        <v>39</v>
      </c>
      <c r="Y714" t="str">
        <f t="shared" si="46"/>
        <v>OnTime</v>
      </c>
      <c r="Z714" t="str">
        <f t="shared" si="47"/>
        <v>Utilized</v>
      </c>
    </row>
    <row r="715" spans="1:26" x14ac:dyDescent="0.2">
      <c r="A715" s="15">
        <v>0</v>
      </c>
      <c r="B715" s="7">
        <f t="shared" si="44"/>
        <v>0</v>
      </c>
      <c r="C715" s="1" t="s">
        <v>20</v>
      </c>
      <c r="E715" s="5">
        <v>0</v>
      </c>
      <c r="F715" s="5">
        <f t="shared" si="45"/>
        <v>0</v>
      </c>
      <c r="I715" s="1" t="s">
        <v>25</v>
      </c>
      <c r="K715" s="8">
        <v>44160.367581018516</v>
      </c>
      <c r="M715" s="8">
        <v>44160</v>
      </c>
      <c r="N715" s="8">
        <v>44160</v>
      </c>
      <c r="P715" s="1" t="s">
        <v>32</v>
      </c>
      <c r="T715" s="1" t="s">
        <v>81</v>
      </c>
      <c r="U715" s="8">
        <v>44160</v>
      </c>
      <c r="X715" s="1" t="s">
        <v>39</v>
      </c>
      <c r="Y715" t="str">
        <f t="shared" si="46"/>
        <v>NoPayment</v>
      </c>
      <c r="Z715" t="str">
        <f t="shared" si="47"/>
        <v>No Discounts</v>
      </c>
    </row>
    <row r="716" spans="1:26" x14ac:dyDescent="0.2">
      <c r="A716" s="15">
        <v>0</v>
      </c>
      <c r="B716" s="7">
        <f t="shared" si="44"/>
        <v>0</v>
      </c>
      <c r="C716" s="1" t="s">
        <v>20</v>
      </c>
      <c r="E716" s="5">
        <v>0</v>
      </c>
      <c r="F716" s="5">
        <f t="shared" si="45"/>
        <v>0</v>
      </c>
      <c r="I716" s="1" t="s">
        <v>25</v>
      </c>
      <c r="K716" s="8">
        <v>44160.367511574077</v>
      </c>
      <c r="M716" s="8">
        <v>44160</v>
      </c>
      <c r="N716" s="8">
        <v>44160</v>
      </c>
      <c r="P716" s="1" t="s">
        <v>32</v>
      </c>
      <c r="T716" s="1" t="s">
        <v>81</v>
      </c>
      <c r="U716" s="8">
        <v>44160</v>
      </c>
      <c r="X716" s="1" t="s">
        <v>39</v>
      </c>
      <c r="Y716" t="str">
        <f t="shared" si="46"/>
        <v>NoPayment</v>
      </c>
      <c r="Z716" t="str">
        <f t="shared" si="47"/>
        <v>No Discounts</v>
      </c>
    </row>
    <row r="717" spans="1:26" x14ac:dyDescent="0.2">
      <c r="A717" s="15">
        <v>100</v>
      </c>
      <c r="B717" s="7">
        <f t="shared" si="44"/>
        <v>100</v>
      </c>
      <c r="C717" s="1" t="s">
        <v>20</v>
      </c>
      <c r="D717" s="1" t="s">
        <v>1362</v>
      </c>
      <c r="E717" s="5">
        <v>2</v>
      </c>
      <c r="F717" s="5">
        <f t="shared" si="45"/>
        <v>2</v>
      </c>
      <c r="G717" s="1" t="s">
        <v>1363</v>
      </c>
      <c r="H717" s="8">
        <v>44190</v>
      </c>
      <c r="I717" s="1" t="s">
        <v>25</v>
      </c>
      <c r="K717" s="8">
        <v>44160.367442129631</v>
      </c>
      <c r="L717" s="1" t="s">
        <v>28</v>
      </c>
      <c r="M717" s="8">
        <v>44160</v>
      </c>
      <c r="N717" s="8">
        <v>44170</v>
      </c>
      <c r="O717" s="1" t="s">
        <v>1498</v>
      </c>
      <c r="P717" s="1" t="s">
        <v>32</v>
      </c>
      <c r="Q717" s="1" t="s">
        <v>33</v>
      </c>
      <c r="R717" s="1" t="s">
        <v>1367</v>
      </c>
      <c r="T717" s="1" t="s">
        <v>36</v>
      </c>
      <c r="U717" s="8">
        <v>44160</v>
      </c>
      <c r="V717" s="1" t="s">
        <v>1368</v>
      </c>
      <c r="W717" s="1" t="s">
        <v>3322</v>
      </c>
      <c r="X717" s="1" t="s">
        <v>39</v>
      </c>
      <c r="Y717" t="str">
        <f t="shared" si="46"/>
        <v>OnTime</v>
      </c>
      <c r="Z717" t="str">
        <f t="shared" si="47"/>
        <v>Utilized</v>
      </c>
    </row>
    <row r="718" spans="1:26" x14ac:dyDescent="0.2">
      <c r="A718" s="15">
        <v>0</v>
      </c>
      <c r="B718" s="7">
        <f t="shared" si="44"/>
        <v>0</v>
      </c>
      <c r="C718" s="1" t="s">
        <v>20</v>
      </c>
      <c r="E718" s="5">
        <v>0</v>
      </c>
      <c r="F718" s="5">
        <f t="shared" si="45"/>
        <v>0</v>
      </c>
      <c r="I718" s="1" t="s">
        <v>25</v>
      </c>
      <c r="K718" s="8">
        <v>44160.367372685185</v>
      </c>
      <c r="M718" s="8">
        <v>44160</v>
      </c>
      <c r="N718" s="8">
        <v>44160</v>
      </c>
      <c r="P718" s="1" t="s">
        <v>32</v>
      </c>
      <c r="T718" s="1" t="s">
        <v>81</v>
      </c>
      <c r="U718" s="8">
        <v>44160</v>
      </c>
      <c r="X718" s="1" t="s">
        <v>39</v>
      </c>
      <c r="Y718" t="str">
        <f t="shared" si="46"/>
        <v>NoPayment</v>
      </c>
      <c r="Z718" t="str">
        <f t="shared" si="47"/>
        <v>No Discounts</v>
      </c>
    </row>
    <row r="719" spans="1:26" x14ac:dyDescent="0.2">
      <c r="A719" s="15">
        <v>0</v>
      </c>
      <c r="B719" s="7">
        <f t="shared" si="44"/>
        <v>0</v>
      </c>
      <c r="C719" s="1" t="s">
        <v>20</v>
      </c>
      <c r="E719" s="5">
        <v>0</v>
      </c>
      <c r="F719" s="5">
        <f t="shared" si="45"/>
        <v>0</v>
      </c>
      <c r="I719" s="1" t="s">
        <v>25</v>
      </c>
      <c r="K719" s="8">
        <v>44160.367268518516</v>
      </c>
      <c r="M719" s="8">
        <v>44160</v>
      </c>
      <c r="N719" s="8">
        <v>44160</v>
      </c>
      <c r="P719" s="1" t="s">
        <v>32</v>
      </c>
      <c r="T719" s="1" t="s">
        <v>81</v>
      </c>
      <c r="U719" s="8">
        <v>44160</v>
      </c>
      <c r="X719" s="1" t="s">
        <v>39</v>
      </c>
      <c r="Y719" t="str">
        <f t="shared" si="46"/>
        <v>NoPayment</v>
      </c>
      <c r="Z719" t="str">
        <f t="shared" si="47"/>
        <v>No Discounts</v>
      </c>
    </row>
    <row r="720" spans="1:26" x14ac:dyDescent="0.2">
      <c r="A720" s="15">
        <v>100</v>
      </c>
      <c r="B720" s="7">
        <f t="shared" si="44"/>
        <v>100</v>
      </c>
      <c r="C720" s="1" t="s">
        <v>20</v>
      </c>
      <c r="D720" s="1" t="s">
        <v>1362</v>
      </c>
      <c r="E720" s="5">
        <v>2</v>
      </c>
      <c r="F720" s="5">
        <f t="shared" si="45"/>
        <v>2</v>
      </c>
      <c r="G720" s="1" t="s">
        <v>1363</v>
      </c>
      <c r="H720" s="8">
        <v>44190</v>
      </c>
      <c r="I720" s="1" t="s">
        <v>25</v>
      </c>
      <c r="K720" s="8">
        <v>44160.367199074077</v>
      </c>
      <c r="L720" s="1" t="s">
        <v>28</v>
      </c>
      <c r="M720" s="8">
        <v>44160</v>
      </c>
      <c r="N720" s="8">
        <v>44170</v>
      </c>
      <c r="O720" s="1" t="s">
        <v>1502</v>
      </c>
      <c r="P720" s="1" t="s">
        <v>32</v>
      </c>
      <c r="R720" s="1" t="s">
        <v>1367</v>
      </c>
      <c r="T720" s="1" t="s">
        <v>1045</v>
      </c>
      <c r="U720" s="8">
        <v>44160</v>
      </c>
      <c r="V720" s="1" t="s">
        <v>1368</v>
      </c>
      <c r="W720" s="1" t="s">
        <v>3322</v>
      </c>
      <c r="X720" s="1" t="s">
        <v>4624</v>
      </c>
      <c r="Y720" t="str">
        <f t="shared" si="46"/>
        <v>OnTime</v>
      </c>
      <c r="Z720" t="str">
        <f t="shared" si="47"/>
        <v>Utilized</v>
      </c>
    </row>
    <row r="721" spans="1:26" x14ac:dyDescent="0.2">
      <c r="A721" s="15">
        <v>0</v>
      </c>
      <c r="B721" s="7">
        <f t="shared" si="44"/>
        <v>0</v>
      </c>
      <c r="C721" s="1" t="s">
        <v>20</v>
      </c>
      <c r="E721" s="5">
        <v>0</v>
      </c>
      <c r="F721" s="5">
        <f t="shared" si="45"/>
        <v>0</v>
      </c>
      <c r="I721" s="1" t="s">
        <v>25</v>
      </c>
      <c r="K721" s="8">
        <v>44160.367129629631</v>
      </c>
      <c r="M721" s="8">
        <v>44160</v>
      </c>
      <c r="N721" s="8">
        <v>44160</v>
      </c>
      <c r="P721" s="1" t="s">
        <v>32</v>
      </c>
      <c r="T721" s="1" t="s">
        <v>81</v>
      </c>
      <c r="U721" s="8">
        <v>44160</v>
      </c>
      <c r="X721" s="1" t="s">
        <v>39</v>
      </c>
      <c r="Y721" t="str">
        <f t="shared" si="46"/>
        <v>NoPayment</v>
      </c>
      <c r="Z721" t="str">
        <f t="shared" si="47"/>
        <v>No Discounts</v>
      </c>
    </row>
    <row r="722" spans="1:26" x14ac:dyDescent="0.2">
      <c r="A722" s="15">
        <v>100</v>
      </c>
      <c r="B722" s="7">
        <f t="shared" si="44"/>
        <v>100</v>
      </c>
      <c r="C722" s="1" t="s">
        <v>20</v>
      </c>
      <c r="D722" s="1" t="s">
        <v>1362</v>
      </c>
      <c r="E722" s="5">
        <v>2</v>
      </c>
      <c r="F722" s="5">
        <f t="shared" si="45"/>
        <v>2</v>
      </c>
      <c r="G722" s="1" t="s">
        <v>1363</v>
      </c>
      <c r="H722" s="8">
        <v>44190</v>
      </c>
      <c r="I722" s="1" t="s">
        <v>25</v>
      </c>
      <c r="K722" s="8">
        <v>44160.367060185185</v>
      </c>
      <c r="L722" s="1" t="s">
        <v>28</v>
      </c>
      <c r="M722" s="8">
        <v>44160</v>
      </c>
      <c r="N722" s="8">
        <v>44170</v>
      </c>
      <c r="O722" s="1" t="s">
        <v>1506</v>
      </c>
      <c r="P722" s="1" t="s">
        <v>32</v>
      </c>
      <c r="R722" s="1" t="s">
        <v>1367</v>
      </c>
      <c r="T722" s="1" t="s">
        <v>1045</v>
      </c>
      <c r="U722" s="8">
        <v>44160</v>
      </c>
      <c r="V722" s="1" t="s">
        <v>1368</v>
      </c>
      <c r="W722" s="1" t="s">
        <v>3322</v>
      </c>
      <c r="X722" s="1" t="s">
        <v>39</v>
      </c>
      <c r="Y722" t="str">
        <f t="shared" si="46"/>
        <v>OnTime</v>
      </c>
      <c r="Z722" t="str">
        <f t="shared" si="47"/>
        <v>Utilized</v>
      </c>
    </row>
    <row r="723" spans="1:26" x14ac:dyDescent="0.2">
      <c r="A723" s="15">
        <v>100</v>
      </c>
      <c r="B723" s="7">
        <f t="shared" si="44"/>
        <v>100</v>
      </c>
      <c r="C723" s="1" t="s">
        <v>20</v>
      </c>
      <c r="D723" s="1" t="s">
        <v>1362</v>
      </c>
      <c r="E723" s="5">
        <v>2</v>
      </c>
      <c r="F723" s="5">
        <f t="shared" si="45"/>
        <v>2</v>
      </c>
      <c r="G723" s="1" t="s">
        <v>1363</v>
      </c>
      <c r="H723" s="8">
        <v>44190</v>
      </c>
      <c r="I723" s="1" t="s">
        <v>25</v>
      </c>
      <c r="K723" s="8">
        <v>44160.366990740738</v>
      </c>
      <c r="L723" s="1" t="s">
        <v>28</v>
      </c>
      <c r="M723" s="8">
        <v>44160</v>
      </c>
      <c r="N723" s="8">
        <v>44170</v>
      </c>
      <c r="O723" s="1" t="s">
        <v>1508</v>
      </c>
      <c r="P723" s="1" t="s">
        <v>32</v>
      </c>
      <c r="R723" s="1" t="s">
        <v>1367</v>
      </c>
      <c r="T723" s="1" t="s">
        <v>1045</v>
      </c>
      <c r="U723" s="8">
        <v>44160</v>
      </c>
      <c r="V723" s="1" t="s">
        <v>1368</v>
      </c>
      <c r="W723" s="1" t="s">
        <v>3322</v>
      </c>
      <c r="X723" s="1" t="s">
        <v>39</v>
      </c>
      <c r="Y723" t="str">
        <f t="shared" si="46"/>
        <v>OnTime</v>
      </c>
      <c r="Z723" t="str">
        <f t="shared" si="47"/>
        <v>Utilized</v>
      </c>
    </row>
    <row r="724" spans="1:26" x14ac:dyDescent="0.2">
      <c r="A724" s="15">
        <v>0</v>
      </c>
      <c r="B724" s="7">
        <f t="shared" si="44"/>
        <v>0</v>
      </c>
      <c r="C724" s="1" t="s">
        <v>20</v>
      </c>
      <c r="E724" s="5">
        <v>0</v>
      </c>
      <c r="F724" s="5">
        <f t="shared" si="45"/>
        <v>0</v>
      </c>
      <c r="I724" s="1" t="s">
        <v>25</v>
      </c>
      <c r="K724" s="8">
        <v>44160.3669212963</v>
      </c>
      <c r="M724" s="8">
        <v>44160</v>
      </c>
      <c r="N724" s="8">
        <v>44160</v>
      </c>
      <c r="P724" s="1" t="s">
        <v>32</v>
      </c>
      <c r="T724" s="1" t="s">
        <v>81</v>
      </c>
      <c r="U724" s="8">
        <v>44160</v>
      </c>
      <c r="X724" s="1" t="s">
        <v>39</v>
      </c>
      <c r="Y724" t="str">
        <f t="shared" si="46"/>
        <v>NoPayment</v>
      </c>
      <c r="Z724" t="str">
        <f t="shared" si="47"/>
        <v>No Discounts</v>
      </c>
    </row>
    <row r="725" spans="1:26" x14ac:dyDescent="0.2">
      <c r="A725" s="15">
        <v>100</v>
      </c>
      <c r="B725" s="7">
        <f t="shared" si="44"/>
        <v>100</v>
      </c>
      <c r="C725" s="1" t="s">
        <v>20</v>
      </c>
      <c r="D725" s="1" t="s">
        <v>1362</v>
      </c>
      <c r="E725" s="5">
        <v>2</v>
      </c>
      <c r="F725" s="5">
        <f t="shared" si="45"/>
        <v>2</v>
      </c>
      <c r="G725" s="1" t="s">
        <v>1363</v>
      </c>
      <c r="H725" s="8">
        <v>44190</v>
      </c>
      <c r="I725" s="1" t="s">
        <v>25</v>
      </c>
      <c r="K725" s="8">
        <v>44160.366851851853</v>
      </c>
      <c r="L725" s="1" t="s">
        <v>28</v>
      </c>
      <c r="M725" s="8">
        <v>44160</v>
      </c>
      <c r="N725" s="8">
        <v>44170</v>
      </c>
      <c r="O725" s="1" t="s">
        <v>1511</v>
      </c>
      <c r="P725" s="1" t="s">
        <v>32</v>
      </c>
      <c r="R725" s="1" t="s">
        <v>1367</v>
      </c>
      <c r="T725" s="1" t="s">
        <v>81</v>
      </c>
      <c r="U725" s="8">
        <v>44160</v>
      </c>
      <c r="V725" s="1" t="s">
        <v>1368</v>
      </c>
      <c r="W725" s="1" t="s">
        <v>3322</v>
      </c>
      <c r="X725" s="1" t="s">
        <v>39</v>
      </c>
      <c r="Y725" t="str">
        <f t="shared" si="46"/>
        <v>OnTime</v>
      </c>
      <c r="Z725" t="str">
        <f t="shared" si="47"/>
        <v>Utilized</v>
      </c>
    </row>
    <row r="726" spans="1:26" x14ac:dyDescent="0.2">
      <c r="A726" s="15">
        <v>100</v>
      </c>
      <c r="B726" s="7">
        <f t="shared" si="44"/>
        <v>100</v>
      </c>
      <c r="C726" s="1" t="s">
        <v>20</v>
      </c>
      <c r="D726" s="1" t="s">
        <v>1362</v>
      </c>
      <c r="E726" s="5">
        <v>2</v>
      </c>
      <c r="F726" s="5">
        <f t="shared" si="45"/>
        <v>2</v>
      </c>
      <c r="G726" s="1" t="s">
        <v>1363</v>
      </c>
      <c r="H726" s="8">
        <v>44190</v>
      </c>
      <c r="I726" s="1" t="s">
        <v>25</v>
      </c>
      <c r="K726" s="8">
        <v>44160.366782407407</v>
      </c>
      <c r="L726" s="1" t="s">
        <v>28</v>
      </c>
      <c r="M726" s="8">
        <v>44160</v>
      </c>
      <c r="N726" s="8">
        <v>44170</v>
      </c>
      <c r="O726" s="1" t="s">
        <v>1513</v>
      </c>
      <c r="P726" s="1" t="s">
        <v>32</v>
      </c>
      <c r="R726" s="1" t="s">
        <v>1367</v>
      </c>
      <c r="T726" s="1" t="s">
        <v>36</v>
      </c>
      <c r="U726" s="8">
        <v>44160</v>
      </c>
      <c r="V726" s="1" t="s">
        <v>1368</v>
      </c>
      <c r="W726" s="1" t="s">
        <v>3322</v>
      </c>
      <c r="X726" s="1" t="s">
        <v>39</v>
      </c>
      <c r="Y726" t="str">
        <f t="shared" si="46"/>
        <v>OnTime</v>
      </c>
      <c r="Z726" t="str">
        <f t="shared" si="47"/>
        <v>Utilized</v>
      </c>
    </row>
    <row r="727" spans="1:26" x14ac:dyDescent="0.2">
      <c r="A727" s="15">
        <v>0</v>
      </c>
      <c r="B727" s="7">
        <f t="shared" si="44"/>
        <v>0</v>
      </c>
      <c r="C727" s="1" t="s">
        <v>20</v>
      </c>
      <c r="E727" s="5">
        <v>0</v>
      </c>
      <c r="F727" s="5">
        <f t="shared" si="45"/>
        <v>0</v>
      </c>
      <c r="I727" s="1" t="s">
        <v>25</v>
      </c>
      <c r="K727" s="8">
        <v>44159.754629629628</v>
      </c>
      <c r="M727" s="8">
        <v>44159</v>
      </c>
      <c r="N727" s="8">
        <v>44159</v>
      </c>
      <c r="P727" s="1" t="s">
        <v>1091</v>
      </c>
      <c r="T727" s="1" t="s">
        <v>1516</v>
      </c>
      <c r="U727" s="8">
        <v>44159</v>
      </c>
      <c r="X727" s="1" t="s">
        <v>39</v>
      </c>
      <c r="Y727" t="str">
        <f t="shared" si="46"/>
        <v>NoPayment</v>
      </c>
      <c r="Z727" t="str">
        <f t="shared" si="47"/>
        <v>No Discounts</v>
      </c>
    </row>
    <row r="728" spans="1:26" x14ac:dyDescent="0.2">
      <c r="A728" s="15">
        <v>100</v>
      </c>
      <c r="B728" s="7">
        <f t="shared" si="44"/>
        <v>100</v>
      </c>
      <c r="C728" s="1" t="s">
        <v>20</v>
      </c>
      <c r="D728" s="1" t="s">
        <v>21</v>
      </c>
      <c r="E728" s="5">
        <v>0</v>
      </c>
      <c r="F728" s="5">
        <f t="shared" si="45"/>
        <v>0</v>
      </c>
      <c r="I728" s="1" t="s">
        <v>25</v>
      </c>
      <c r="K728" s="8">
        <v>44159.753935185188</v>
      </c>
      <c r="L728" s="1" t="s">
        <v>28</v>
      </c>
      <c r="M728" s="8">
        <v>44159</v>
      </c>
      <c r="N728" s="8">
        <v>44189</v>
      </c>
      <c r="O728" s="1" t="s">
        <v>1519</v>
      </c>
      <c r="P728" s="1" t="s">
        <v>1091</v>
      </c>
      <c r="Q728" s="1" t="s">
        <v>156</v>
      </c>
      <c r="R728" s="1" t="s">
        <v>124</v>
      </c>
      <c r="T728" s="1" t="s">
        <v>49</v>
      </c>
      <c r="U728" s="8">
        <v>44159</v>
      </c>
      <c r="V728" s="1" t="s">
        <v>157</v>
      </c>
      <c r="W728" s="1" t="s">
        <v>158</v>
      </c>
      <c r="X728" s="1" t="s">
        <v>39</v>
      </c>
      <c r="Y728" t="str">
        <f t="shared" si="46"/>
        <v>OnTime</v>
      </c>
      <c r="Z728" t="str">
        <f t="shared" si="47"/>
        <v>No Discounts</v>
      </c>
    </row>
    <row r="729" spans="1:26" x14ac:dyDescent="0.2">
      <c r="A729" s="15">
        <v>121.75</v>
      </c>
      <c r="B729" s="7">
        <f t="shared" si="44"/>
        <v>121.75</v>
      </c>
      <c r="C729" s="1" t="s">
        <v>20</v>
      </c>
      <c r="D729" s="1" t="s">
        <v>21</v>
      </c>
      <c r="E729" s="5">
        <v>0</v>
      </c>
      <c r="F729" s="5">
        <f t="shared" si="45"/>
        <v>0</v>
      </c>
      <c r="G729" s="1" t="s">
        <v>23</v>
      </c>
      <c r="H729" s="8">
        <v>44169</v>
      </c>
      <c r="I729" s="1" t="s">
        <v>25</v>
      </c>
      <c r="K729" s="8">
        <v>44159.74523148148</v>
      </c>
      <c r="L729" s="1" t="s">
        <v>28</v>
      </c>
      <c r="M729" s="8">
        <v>44159</v>
      </c>
      <c r="N729" s="8">
        <v>44173</v>
      </c>
      <c r="O729" s="1" t="s">
        <v>1522</v>
      </c>
      <c r="P729" s="1" t="s">
        <v>1091</v>
      </c>
      <c r="Q729" s="1" t="s">
        <v>33</v>
      </c>
      <c r="R729" s="1" t="s">
        <v>34</v>
      </c>
      <c r="S729" s="1" t="s">
        <v>35</v>
      </c>
      <c r="T729" s="1" t="s">
        <v>36</v>
      </c>
      <c r="U729" s="8">
        <v>44159</v>
      </c>
      <c r="V729" s="1" t="s">
        <v>37</v>
      </c>
      <c r="W729" s="1" t="s">
        <v>38</v>
      </c>
      <c r="X729" s="1" t="s">
        <v>39</v>
      </c>
      <c r="Y729" t="str">
        <f t="shared" si="46"/>
        <v>OnTime</v>
      </c>
      <c r="Z729" t="str">
        <f t="shared" si="47"/>
        <v>Utilized</v>
      </c>
    </row>
    <row r="730" spans="1:26" x14ac:dyDescent="0.2">
      <c r="A730" s="15">
        <v>199</v>
      </c>
      <c r="B730" s="7">
        <f t="shared" si="44"/>
        <v>199</v>
      </c>
      <c r="C730" s="1" t="s">
        <v>20</v>
      </c>
      <c r="D730" s="1" t="s">
        <v>21</v>
      </c>
      <c r="E730" s="5">
        <v>0</v>
      </c>
      <c r="F730" s="5">
        <f t="shared" si="45"/>
        <v>0</v>
      </c>
      <c r="I730" s="1" t="s">
        <v>25</v>
      </c>
      <c r="K730" s="8">
        <v>44159.738900462966</v>
      </c>
      <c r="L730" s="1" t="s">
        <v>28</v>
      </c>
      <c r="M730" s="8">
        <v>44159</v>
      </c>
      <c r="N730" s="8">
        <v>44189</v>
      </c>
      <c r="O730" s="1" t="s">
        <v>1524</v>
      </c>
      <c r="P730" s="1" t="s">
        <v>1091</v>
      </c>
      <c r="Q730" s="1" t="s">
        <v>156</v>
      </c>
      <c r="R730" s="1" t="s">
        <v>124</v>
      </c>
      <c r="T730" s="1" t="s">
        <v>49</v>
      </c>
      <c r="U730" s="8">
        <v>44159</v>
      </c>
      <c r="V730" s="1" t="s">
        <v>157</v>
      </c>
      <c r="W730" s="1" t="s">
        <v>158</v>
      </c>
      <c r="X730" s="1" t="s">
        <v>39</v>
      </c>
      <c r="Y730" t="str">
        <f t="shared" si="46"/>
        <v>OnTime</v>
      </c>
      <c r="Z730" t="str">
        <f t="shared" si="47"/>
        <v>No Discounts</v>
      </c>
    </row>
    <row r="731" spans="1:26" x14ac:dyDescent="0.2">
      <c r="A731" s="15">
        <v>1001</v>
      </c>
      <c r="B731" s="7">
        <f t="shared" si="44"/>
        <v>1001</v>
      </c>
      <c r="C731" s="1" t="s">
        <v>20</v>
      </c>
      <c r="D731" s="1" t="s">
        <v>21</v>
      </c>
      <c r="E731" s="5">
        <v>0</v>
      </c>
      <c r="F731" s="5">
        <f t="shared" si="45"/>
        <v>0</v>
      </c>
      <c r="I731" s="1" t="s">
        <v>25</v>
      </c>
      <c r="K731" s="8">
        <v>44159.73841435185</v>
      </c>
      <c r="L731" s="1" t="s">
        <v>28</v>
      </c>
      <c r="M731" s="8">
        <v>44159</v>
      </c>
      <c r="N731" s="8">
        <v>44189</v>
      </c>
      <c r="O731" s="1" t="s">
        <v>1526</v>
      </c>
      <c r="P731" s="1" t="s">
        <v>1091</v>
      </c>
      <c r="Q731" s="1" t="s">
        <v>156</v>
      </c>
      <c r="R731" s="1" t="s">
        <v>124</v>
      </c>
      <c r="T731" s="1" t="s">
        <v>49</v>
      </c>
      <c r="U731" s="8">
        <v>44159</v>
      </c>
      <c r="V731" s="1" t="s">
        <v>157</v>
      </c>
      <c r="W731" s="1" t="s">
        <v>158</v>
      </c>
      <c r="X731" s="1" t="s">
        <v>39</v>
      </c>
      <c r="Y731" t="str">
        <f t="shared" si="46"/>
        <v>OnTime</v>
      </c>
      <c r="Z731" t="str">
        <f t="shared" si="47"/>
        <v>No Discounts</v>
      </c>
    </row>
    <row r="732" spans="1:26" x14ac:dyDescent="0.2">
      <c r="A732" s="15">
        <v>100</v>
      </c>
      <c r="B732" s="7">
        <f t="shared" si="44"/>
        <v>100</v>
      </c>
      <c r="C732" s="1" t="s">
        <v>20</v>
      </c>
      <c r="D732" s="1" t="s">
        <v>21</v>
      </c>
      <c r="E732" s="5">
        <v>0</v>
      </c>
      <c r="F732" s="5">
        <f t="shared" si="45"/>
        <v>0</v>
      </c>
      <c r="I732" s="1" t="s">
        <v>25</v>
      </c>
      <c r="K732" s="8">
        <v>44159.726226851853</v>
      </c>
      <c r="L732" s="1" t="s">
        <v>28</v>
      </c>
      <c r="M732" s="8">
        <v>44159</v>
      </c>
      <c r="N732" s="8">
        <v>44189</v>
      </c>
      <c r="O732" s="1" t="s">
        <v>1528</v>
      </c>
      <c r="P732" s="1" t="s">
        <v>1091</v>
      </c>
      <c r="Q732" s="1" t="s">
        <v>156</v>
      </c>
      <c r="R732" s="1" t="s">
        <v>124</v>
      </c>
      <c r="T732" s="1" t="s">
        <v>49</v>
      </c>
      <c r="U732" s="8">
        <v>44159</v>
      </c>
      <c r="V732" s="1" t="s">
        <v>157</v>
      </c>
      <c r="W732" s="1" t="s">
        <v>158</v>
      </c>
      <c r="X732" s="1" t="s">
        <v>39</v>
      </c>
      <c r="Y732" t="str">
        <f t="shared" si="46"/>
        <v>OnTime</v>
      </c>
      <c r="Z732" t="str">
        <f t="shared" si="47"/>
        <v>No Discounts</v>
      </c>
    </row>
    <row r="733" spans="1:26" x14ac:dyDescent="0.2">
      <c r="A733" s="15">
        <v>198.18</v>
      </c>
      <c r="B733" s="7">
        <f t="shared" si="44"/>
        <v>198.18</v>
      </c>
      <c r="C733" s="1" t="s">
        <v>20</v>
      </c>
      <c r="D733" s="1" t="s">
        <v>21</v>
      </c>
      <c r="E733" s="5">
        <v>3.96</v>
      </c>
      <c r="F733" s="5">
        <f t="shared" si="45"/>
        <v>3.96</v>
      </c>
      <c r="G733" s="1" t="s">
        <v>23</v>
      </c>
      <c r="H733" s="8">
        <v>44169</v>
      </c>
      <c r="I733" s="1" t="s">
        <v>25</v>
      </c>
      <c r="J733" s="1" t="s">
        <v>26</v>
      </c>
      <c r="K733" s="8">
        <v>44159.724027777775</v>
      </c>
      <c r="L733" s="1" t="s">
        <v>28</v>
      </c>
      <c r="M733" s="8">
        <v>44159</v>
      </c>
      <c r="N733" s="8">
        <v>44173</v>
      </c>
      <c r="O733" s="1" t="s">
        <v>1530</v>
      </c>
      <c r="P733" s="1" t="s">
        <v>32</v>
      </c>
      <c r="Q733" s="1" t="s">
        <v>33</v>
      </c>
      <c r="R733" s="1" t="s">
        <v>34</v>
      </c>
      <c r="S733" s="1" t="s">
        <v>35</v>
      </c>
      <c r="T733" s="1" t="s">
        <v>36</v>
      </c>
      <c r="U733" s="8">
        <v>44159</v>
      </c>
      <c r="V733" s="1" t="s">
        <v>37</v>
      </c>
      <c r="W733" s="1" t="s">
        <v>38</v>
      </c>
      <c r="X733" s="1" t="s">
        <v>39</v>
      </c>
      <c r="Y733" t="str">
        <f t="shared" si="46"/>
        <v>OnTime</v>
      </c>
      <c r="Z733" t="str">
        <f t="shared" si="47"/>
        <v>Utilized</v>
      </c>
    </row>
    <row r="734" spans="1:26" x14ac:dyDescent="0.2">
      <c r="A734" s="15">
        <v>198.18</v>
      </c>
      <c r="B734" s="7">
        <f t="shared" si="44"/>
        <v>198.18</v>
      </c>
      <c r="C734" s="1" t="s">
        <v>20</v>
      </c>
      <c r="D734" s="1" t="s">
        <v>21</v>
      </c>
      <c r="E734" s="5">
        <v>3.96</v>
      </c>
      <c r="F734" s="5">
        <f t="shared" si="45"/>
        <v>3.96</v>
      </c>
      <c r="G734" s="1" t="s">
        <v>23</v>
      </c>
      <c r="H734" s="8">
        <v>44169</v>
      </c>
      <c r="I734" s="1" t="s">
        <v>25</v>
      </c>
      <c r="J734" s="1" t="s">
        <v>26</v>
      </c>
      <c r="K734" s="8">
        <v>44159.723958333336</v>
      </c>
      <c r="L734" s="1" t="s">
        <v>136</v>
      </c>
      <c r="M734" s="8">
        <v>44159</v>
      </c>
      <c r="N734" s="8">
        <v>44173</v>
      </c>
      <c r="O734" s="1" t="s">
        <v>1532</v>
      </c>
      <c r="P734" s="1" t="s">
        <v>32</v>
      </c>
      <c r="Q734" s="1" t="s">
        <v>33</v>
      </c>
      <c r="R734" s="1" t="s">
        <v>34</v>
      </c>
      <c r="S734" s="1" t="s">
        <v>35</v>
      </c>
      <c r="T734" s="1" t="s">
        <v>36</v>
      </c>
      <c r="U734" s="8">
        <v>44159</v>
      </c>
      <c r="V734" s="1" t="s">
        <v>37</v>
      </c>
      <c r="W734" s="1" t="s">
        <v>38</v>
      </c>
      <c r="X734" s="1" t="s">
        <v>39</v>
      </c>
      <c r="Y734" t="str">
        <f t="shared" si="46"/>
        <v>OnTime</v>
      </c>
      <c r="Z734" t="str">
        <f t="shared" si="47"/>
        <v>Utilized</v>
      </c>
    </row>
    <row r="735" spans="1:26" x14ac:dyDescent="0.2">
      <c r="A735" s="15">
        <v>100</v>
      </c>
      <c r="B735" s="7">
        <f t="shared" si="44"/>
        <v>100</v>
      </c>
      <c r="C735" s="1" t="s">
        <v>20</v>
      </c>
      <c r="D735" s="1" t="s">
        <v>21</v>
      </c>
      <c r="E735" s="5">
        <v>0</v>
      </c>
      <c r="F735" s="5">
        <f t="shared" si="45"/>
        <v>0</v>
      </c>
      <c r="I735" s="1" t="s">
        <v>25</v>
      </c>
      <c r="K735" s="8">
        <v>44159.722129629627</v>
      </c>
      <c r="L735" s="1" t="s">
        <v>28</v>
      </c>
      <c r="M735" s="8">
        <v>44159</v>
      </c>
      <c r="N735" s="8">
        <v>44189</v>
      </c>
      <c r="O735" s="1" t="s">
        <v>1534</v>
      </c>
      <c r="P735" s="1" t="s">
        <v>1091</v>
      </c>
      <c r="Q735" s="1" t="s">
        <v>156</v>
      </c>
      <c r="R735" s="1" t="s">
        <v>124</v>
      </c>
      <c r="T735" s="1" t="s">
        <v>49</v>
      </c>
      <c r="U735" s="8">
        <v>44159</v>
      </c>
      <c r="V735" s="1" t="s">
        <v>157</v>
      </c>
      <c r="W735" s="1" t="s">
        <v>158</v>
      </c>
      <c r="X735" s="1" t="s">
        <v>39</v>
      </c>
      <c r="Y735" t="str">
        <f t="shared" si="46"/>
        <v>OnTime</v>
      </c>
      <c r="Z735" t="str">
        <f t="shared" si="47"/>
        <v>No Discounts</v>
      </c>
    </row>
    <row r="736" spans="1:26" x14ac:dyDescent="0.2">
      <c r="A736" s="15">
        <v>199</v>
      </c>
      <c r="B736" s="7">
        <f t="shared" si="44"/>
        <v>199</v>
      </c>
      <c r="C736" s="1" t="s">
        <v>20</v>
      </c>
      <c r="D736" s="1" t="s">
        <v>1362</v>
      </c>
      <c r="E736" s="5">
        <v>3.98</v>
      </c>
      <c r="F736" s="5">
        <f t="shared" si="45"/>
        <v>3.98</v>
      </c>
      <c r="G736" s="1" t="s">
        <v>1363</v>
      </c>
      <c r="H736" s="8">
        <v>44189</v>
      </c>
      <c r="I736" s="1" t="s">
        <v>25</v>
      </c>
      <c r="K736" s="8">
        <v>44159.664444444446</v>
      </c>
      <c r="L736" s="1" t="s">
        <v>28</v>
      </c>
      <c r="M736" s="8">
        <v>44159</v>
      </c>
      <c r="N736" s="8">
        <v>44169</v>
      </c>
      <c r="O736" s="1" t="s">
        <v>1537</v>
      </c>
      <c r="P736" s="1" t="s">
        <v>32</v>
      </c>
      <c r="R736" s="1" t="s">
        <v>1367</v>
      </c>
      <c r="T736" s="1" t="s">
        <v>49</v>
      </c>
      <c r="U736" s="8">
        <v>44159</v>
      </c>
      <c r="V736" s="1" t="s">
        <v>1368</v>
      </c>
      <c r="W736" s="1" t="s">
        <v>3322</v>
      </c>
      <c r="X736" s="1" t="s">
        <v>39</v>
      </c>
      <c r="Y736" t="str">
        <f t="shared" si="46"/>
        <v>OnTime</v>
      </c>
      <c r="Z736" t="str">
        <f t="shared" si="47"/>
        <v>Utilized</v>
      </c>
    </row>
    <row r="737" spans="1:26" x14ac:dyDescent="0.2">
      <c r="A737" s="15">
        <v>100</v>
      </c>
      <c r="B737" s="7">
        <f t="shared" si="44"/>
        <v>100</v>
      </c>
      <c r="C737" s="1" t="s">
        <v>20</v>
      </c>
      <c r="D737" s="1" t="s">
        <v>1362</v>
      </c>
      <c r="E737" s="5">
        <v>2</v>
      </c>
      <c r="F737" s="5">
        <f t="shared" si="45"/>
        <v>2</v>
      </c>
      <c r="G737" s="1" t="s">
        <v>1363</v>
      </c>
      <c r="H737" s="8">
        <v>44189</v>
      </c>
      <c r="I737" s="1" t="s">
        <v>25</v>
      </c>
      <c r="K737" s="8">
        <v>44159.390752314815</v>
      </c>
      <c r="L737" s="1" t="s">
        <v>28</v>
      </c>
      <c r="M737" s="8">
        <v>44159</v>
      </c>
      <c r="N737" s="8">
        <v>44169</v>
      </c>
      <c r="O737" s="1" t="s">
        <v>1539</v>
      </c>
      <c r="P737" s="1" t="s">
        <v>32</v>
      </c>
      <c r="R737" s="1" t="s">
        <v>1367</v>
      </c>
      <c r="T737" s="1" t="s">
        <v>36</v>
      </c>
      <c r="U737" s="8">
        <v>44159</v>
      </c>
      <c r="V737" s="1" t="s">
        <v>1368</v>
      </c>
      <c r="W737" s="1" t="s">
        <v>3322</v>
      </c>
      <c r="X737" s="1" t="s">
        <v>39</v>
      </c>
      <c r="Y737" t="str">
        <f t="shared" si="46"/>
        <v>OnTime</v>
      </c>
      <c r="Z737" t="str">
        <f t="shared" si="47"/>
        <v>Utilized</v>
      </c>
    </row>
    <row r="738" spans="1:26" x14ac:dyDescent="0.2">
      <c r="A738" s="15">
        <v>100</v>
      </c>
      <c r="B738" s="7">
        <f t="shared" si="44"/>
        <v>100</v>
      </c>
      <c r="C738" s="1" t="s">
        <v>20</v>
      </c>
      <c r="D738" s="1" t="s">
        <v>1362</v>
      </c>
      <c r="E738" s="5">
        <v>2</v>
      </c>
      <c r="F738" s="5">
        <f t="shared" si="45"/>
        <v>2</v>
      </c>
      <c r="G738" s="1" t="s">
        <v>1363</v>
      </c>
      <c r="H738" s="8">
        <v>44189</v>
      </c>
      <c r="I738" s="1" t="s">
        <v>25</v>
      </c>
      <c r="K738" s="8">
        <v>44159.390682870369</v>
      </c>
      <c r="L738" s="1" t="s">
        <v>28</v>
      </c>
      <c r="M738" s="8">
        <v>44159</v>
      </c>
      <c r="N738" s="8">
        <v>44169</v>
      </c>
      <c r="O738" s="1" t="s">
        <v>1541</v>
      </c>
      <c r="P738" s="1" t="s">
        <v>32</v>
      </c>
      <c r="R738" s="1" t="s">
        <v>1367</v>
      </c>
      <c r="T738" s="1" t="s">
        <v>36</v>
      </c>
      <c r="U738" s="8">
        <v>44159</v>
      </c>
      <c r="V738" s="1" t="s">
        <v>1368</v>
      </c>
      <c r="W738" s="1" t="s">
        <v>3322</v>
      </c>
      <c r="X738" s="1" t="s">
        <v>39</v>
      </c>
      <c r="Y738" t="str">
        <f t="shared" si="46"/>
        <v>OnTime</v>
      </c>
      <c r="Z738" t="str">
        <f t="shared" si="47"/>
        <v>Utilized</v>
      </c>
    </row>
    <row r="739" spans="1:26" x14ac:dyDescent="0.2">
      <c r="A739" s="15">
        <v>199</v>
      </c>
      <c r="B739" s="7">
        <f t="shared" si="44"/>
        <v>199</v>
      </c>
      <c r="C739" s="1" t="s">
        <v>20</v>
      </c>
      <c r="D739" s="1" t="s">
        <v>21</v>
      </c>
      <c r="E739" s="5">
        <v>0</v>
      </c>
      <c r="F739" s="5">
        <f t="shared" si="45"/>
        <v>0</v>
      </c>
      <c r="I739" s="1" t="s">
        <v>25</v>
      </c>
      <c r="K739" s="8">
        <v>44159.390613425923</v>
      </c>
      <c r="L739" s="1" t="s">
        <v>28</v>
      </c>
      <c r="M739" s="8">
        <v>44159</v>
      </c>
      <c r="N739" s="8">
        <v>44189</v>
      </c>
      <c r="O739" s="1" t="s">
        <v>1543</v>
      </c>
      <c r="P739" s="1" t="s">
        <v>32</v>
      </c>
      <c r="Q739" s="1" t="s">
        <v>156</v>
      </c>
      <c r="R739" s="1" t="s">
        <v>124</v>
      </c>
      <c r="T739" s="1" t="s">
        <v>81</v>
      </c>
      <c r="U739" s="8">
        <v>44159</v>
      </c>
      <c r="V739" s="1" t="s">
        <v>157</v>
      </c>
      <c r="W739" s="1" t="s">
        <v>158</v>
      </c>
      <c r="X739" s="1" t="s">
        <v>39</v>
      </c>
      <c r="Y739" t="str">
        <f t="shared" si="46"/>
        <v>OnTime</v>
      </c>
      <c r="Z739" t="str">
        <f t="shared" si="47"/>
        <v>No Discounts</v>
      </c>
    </row>
    <row r="740" spans="1:26" x14ac:dyDescent="0.2">
      <c r="A740" s="15">
        <v>100</v>
      </c>
      <c r="B740" s="7">
        <f t="shared" si="44"/>
        <v>100</v>
      </c>
      <c r="C740" s="1" t="s">
        <v>20</v>
      </c>
      <c r="D740" s="1" t="s">
        <v>21</v>
      </c>
      <c r="E740" s="5">
        <v>0</v>
      </c>
      <c r="F740" s="5">
        <f t="shared" si="45"/>
        <v>0</v>
      </c>
      <c r="I740" s="1" t="s">
        <v>25</v>
      </c>
      <c r="K740" s="8">
        <v>44159.390543981484</v>
      </c>
      <c r="L740" s="1" t="s">
        <v>28</v>
      </c>
      <c r="M740" s="8">
        <v>44159</v>
      </c>
      <c r="N740" s="8">
        <v>44189</v>
      </c>
      <c r="O740" s="1" t="s">
        <v>1545</v>
      </c>
      <c r="P740" s="1" t="s">
        <v>32</v>
      </c>
      <c r="Q740" s="1" t="s">
        <v>156</v>
      </c>
      <c r="R740" s="1" t="s">
        <v>124</v>
      </c>
      <c r="T740" s="1" t="s">
        <v>36</v>
      </c>
      <c r="U740" s="8">
        <v>44159</v>
      </c>
      <c r="V740" s="1" t="s">
        <v>157</v>
      </c>
      <c r="W740" s="1" t="s">
        <v>158</v>
      </c>
      <c r="X740" s="1" t="s">
        <v>39</v>
      </c>
      <c r="Y740" t="str">
        <f t="shared" si="46"/>
        <v>OnTime</v>
      </c>
      <c r="Z740" t="str">
        <f t="shared" si="47"/>
        <v>No Discounts</v>
      </c>
    </row>
    <row r="741" spans="1:26" x14ac:dyDescent="0.2">
      <c r="A741" s="15">
        <v>100</v>
      </c>
      <c r="B741" s="7">
        <f t="shared" si="44"/>
        <v>100</v>
      </c>
      <c r="C741" s="1" t="s">
        <v>20</v>
      </c>
      <c r="D741" s="1" t="s">
        <v>21</v>
      </c>
      <c r="E741" s="5">
        <v>0</v>
      </c>
      <c r="F741" s="5">
        <f t="shared" si="45"/>
        <v>0</v>
      </c>
      <c r="I741" s="1" t="s">
        <v>25</v>
      </c>
      <c r="K741" s="8">
        <v>44159.390474537038</v>
      </c>
      <c r="L741" s="1" t="s">
        <v>28</v>
      </c>
      <c r="M741" s="8">
        <v>44159</v>
      </c>
      <c r="N741" s="8">
        <v>44189</v>
      </c>
      <c r="O741" s="1" t="s">
        <v>1547</v>
      </c>
      <c r="P741" s="1" t="s">
        <v>32</v>
      </c>
      <c r="Q741" s="1" t="s">
        <v>156</v>
      </c>
      <c r="R741" s="1" t="s">
        <v>124</v>
      </c>
      <c r="T741" s="1" t="s">
        <v>36</v>
      </c>
      <c r="U741" s="8">
        <v>44159</v>
      </c>
      <c r="V741" s="1" t="s">
        <v>157</v>
      </c>
      <c r="W741" s="1" t="s">
        <v>158</v>
      </c>
      <c r="X741" s="1" t="s">
        <v>39</v>
      </c>
      <c r="Y741" t="str">
        <f t="shared" si="46"/>
        <v>OnTime</v>
      </c>
      <c r="Z741" t="str">
        <f t="shared" si="47"/>
        <v>No Discounts</v>
      </c>
    </row>
    <row r="742" spans="1:26" x14ac:dyDescent="0.2">
      <c r="A742" s="15">
        <v>100</v>
      </c>
      <c r="B742" s="7">
        <f t="shared" si="44"/>
        <v>100</v>
      </c>
      <c r="C742" s="1" t="s">
        <v>20</v>
      </c>
      <c r="D742" s="1" t="s">
        <v>1362</v>
      </c>
      <c r="E742" s="5">
        <v>2</v>
      </c>
      <c r="F742" s="5">
        <f t="shared" si="45"/>
        <v>2</v>
      </c>
      <c r="G742" s="1" t="s">
        <v>1363</v>
      </c>
      <c r="H742" s="8">
        <v>44189</v>
      </c>
      <c r="I742" s="1" t="s">
        <v>25</v>
      </c>
      <c r="K742" s="8">
        <v>44159.390405092592</v>
      </c>
      <c r="L742" s="1" t="s">
        <v>28</v>
      </c>
      <c r="M742" s="8">
        <v>44159</v>
      </c>
      <c r="N742" s="8">
        <v>44169</v>
      </c>
      <c r="O742" s="1" t="s">
        <v>1549</v>
      </c>
      <c r="P742" s="1" t="s">
        <v>32</v>
      </c>
      <c r="R742" s="1" t="s">
        <v>1367</v>
      </c>
      <c r="T742" s="1" t="s">
        <v>36</v>
      </c>
      <c r="U742" s="8">
        <v>44159</v>
      </c>
      <c r="V742" s="1" t="s">
        <v>1368</v>
      </c>
      <c r="W742" s="1" t="s">
        <v>3322</v>
      </c>
      <c r="X742" s="1" t="s">
        <v>39</v>
      </c>
      <c r="Y742" t="str">
        <f t="shared" si="46"/>
        <v>OnTime</v>
      </c>
      <c r="Z742" t="str">
        <f t="shared" si="47"/>
        <v>Utilized</v>
      </c>
    </row>
    <row r="743" spans="1:26" x14ac:dyDescent="0.2">
      <c r="A743" s="15">
        <v>100</v>
      </c>
      <c r="B743" s="7">
        <f t="shared" si="44"/>
        <v>100</v>
      </c>
      <c r="C743" s="1" t="s">
        <v>20</v>
      </c>
      <c r="D743" s="1" t="s">
        <v>1362</v>
      </c>
      <c r="E743" s="5">
        <v>2</v>
      </c>
      <c r="F743" s="5">
        <f t="shared" si="45"/>
        <v>2</v>
      </c>
      <c r="G743" s="1" t="s">
        <v>1363</v>
      </c>
      <c r="H743" s="8">
        <v>44189</v>
      </c>
      <c r="I743" s="1" t="s">
        <v>25</v>
      </c>
      <c r="K743" s="8">
        <v>44159.390324074076</v>
      </c>
      <c r="L743" s="1" t="s">
        <v>28</v>
      </c>
      <c r="M743" s="8">
        <v>44159</v>
      </c>
      <c r="N743" s="8">
        <v>44169</v>
      </c>
      <c r="O743" s="1" t="s">
        <v>1551</v>
      </c>
      <c r="P743" s="1" t="s">
        <v>32</v>
      </c>
      <c r="R743" s="1" t="s">
        <v>1367</v>
      </c>
      <c r="T743" s="1" t="s">
        <v>81</v>
      </c>
      <c r="U743" s="8">
        <v>44159</v>
      </c>
      <c r="V743" s="1" t="s">
        <v>1368</v>
      </c>
      <c r="W743" s="1" t="s">
        <v>3322</v>
      </c>
      <c r="X743" s="1" t="s">
        <v>39</v>
      </c>
      <c r="Y743" t="str">
        <f t="shared" si="46"/>
        <v>OnTime</v>
      </c>
      <c r="Z743" t="str">
        <f t="shared" si="47"/>
        <v>Utilized</v>
      </c>
    </row>
    <row r="744" spans="1:26" x14ac:dyDescent="0.2">
      <c r="A744" s="15">
        <v>100</v>
      </c>
      <c r="B744" s="7">
        <f t="shared" si="44"/>
        <v>100</v>
      </c>
      <c r="C744" s="1" t="s">
        <v>20</v>
      </c>
      <c r="D744" s="1" t="s">
        <v>21</v>
      </c>
      <c r="E744" s="5">
        <v>0</v>
      </c>
      <c r="F744" s="5">
        <f t="shared" si="45"/>
        <v>0</v>
      </c>
      <c r="I744" s="1" t="s">
        <v>25</v>
      </c>
      <c r="K744" s="8">
        <v>44159.39025462963</v>
      </c>
      <c r="L744" s="1" t="s">
        <v>28</v>
      </c>
      <c r="M744" s="8">
        <v>44159</v>
      </c>
      <c r="N744" s="8">
        <v>44189</v>
      </c>
      <c r="O744" s="1" t="s">
        <v>1553</v>
      </c>
      <c r="P744" s="1" t="s">
        <v>32</v>
      </c>
      <c r="Q744" s="1" t="s">
        <v>156</v>
      </c>
      <c r="R744" s="1" t="s">
        <v>124</v>
      </c>
      <c r="T744" s="1" t="s">
        <v>49</v>
      </c>
      <c r="U744" s="8">
        <v>44159</v>
      </c>
      <c r="V744" s="1" t="s">
        <v>157</v>
      </c>
      <c r="W744" s="1" t="s">
        <v>158</v>
      </c>
      <c r="X744" s="1" t="s">
        <v>39</v>
      </c>
      <c r="Y744" t="str">
        <f t="shared" si="46"/>
        <v>OnTime</v>
      </c>
      <c r="Z744" t="str">
        <f t="shared" si="47"/>
        <v>No Discounts</v>
      </c>
    </row>
    <row r="745" spans="1:26" x14ac:dyDescent="0.2">
      <c r="A745" s="15">
        <v>100</v>
      </c>
      <c r="B745" s="7">
        <f t="shared" si="44"/>
        <v>100</v>
      </c>
      <c r="C745" s="1" t="s">
        <v>20</v>
      </c>
      <c r="D745" s="1" t="s">
        <v>21</v>
      </c>
      <c r="E745" s="5">
        <v>0</v>
      </c>
      <c r="F745" s="5">
        <f t="shared" si="45"/>
        <v>0</v>
      </c>
      <c r="I745" s="1" t="s">
        <v>25</v>
      </c>
      <c r="K745" s="8">
        <v>44159.390185185184</v>
      </c>
      <c r="L745" s="1" t="s">
        <v>28</v>
      </c>
      <c r="M745" s="8">
        <v>44159</v>
      </c>
      <c r="N745" s="8">
        <v>44189</v>
      </c>
      <c r="O745" s="1" t="s">
        <v>1555</v>
      </c>
      <c r="P745" s="1" t="s">
        <v>32</v>
      </c>
      <c r="Q745" s="1" t="s">
        <v>156</v>
      </c>
      <c r="R745" s="1" t="s">
        <v>124</v>
      </c>
      <c r="T745" s="1" t="s">
        <v>49</v>
      </c>
      <c r="U745" s="8">
        <v>44159</v>
      </c>
      <c r="V745" s="1" t="s">
        <v>157</v>
      </c>
      <c r="W745" s="1" t="s">
        <v>158</v>
      </c>
      <c r="X745" s="1" t="s">
        <v>39</v>
      </c>
      <c r="Y745" t="str">
        <f t="shared" si="46"/>
        <v>OnTime</v>
      </c>
      <c r="Z745" t="str">
        <f t="shared" si="47"/>
        <v>No Discounts</v>
      </c>
    </row>
    <row r="746" spans="1:26" x14ac:dyDescent="0.2">
      <c r="A746" s="15">
        <v>100</v>
      </c>
      <c r="B746" s="7">
        <f t="shared" si="44"/>
        <v>100</v>
      </c>
      <c r="C746" s="1" t="s">
        <v>20</v>
      </c>
      <c r="D746" s="1" t="s">
        <v>21</v>
      </c>
      <c r="E746" s="5">
        <v>0</v>
      </c>
      <c r="F746" s="5">
        <f t="shared" si="45"/>
        <v>0</v>
      </c>
      <c r="I746" s="1" t="s">
        <v>25</v>
      </c>
      <c r="K746" s="8">
        <v>44159.390115740738</v>
      </c>
      <c r="L746" s="1" t="s">
        <v>28</v>
      </c>
      <c r="M746" s="8">
        <v>44159</v>
      </c>
      <c r="N746" s="8">
        <v>44189</v>
      </c>
      <c r="O746" s="1" t="s">
        <v>1557</v>
      </c>
      <c r="P746" s="1" t="s">
        <v>32</v>
      </c>
      <c r="Q746" s="1" t="s">
        <v>156</v>
      </c>
      <c r="R746" s="1" t="s">
        <v>124</v>
      </c>
      <c r="T746" s="1" t="s">
        <v>193</v>
      </c>
      <c r="U746" s="8">
        <v>44159</v>
      </c>
      <c r="V746" s="1" t="s">
        <v>157</v>
      </c>
      <c r="W746" s="1" t="s">
        <v>158</v>
      </c>
      <c r="X746" s="1" t="s">
        <v>39</v>
      </c>
      <c r="Y746" t="str">
        <f t="shared" si="46"/>
        <v>OnTime</v>
      </c>
      <c r="Z746" t="str">
        <f t="shared" si="47"/>
        <v>No Discounts</v>
      </c>
    </row>
    <row r="747" spans="1:26" x14ac:dyDescent="0.2">
      <c r="A747" s="15">
        <v>100</v>
      </c>
      <c r="B747" s="7">
        <f t="shared" si="44"/>
        <v>100</v>
      </c>
      <c r="C747" s="1" t="s">
        <v>20</v>
      </c>
      <c r="D747" s="1" t="s">
        <v>21</v>
      </c>
      <c r="E747" s="5">
        <v>0</v>
      </c>
      <c r="F747" s="5">
        <f t="shared" si="45"/>
        <v>0</v>
      </c>
      <c r="I747" s="1" t="s">
        <v>25</v>
      </c>
      <c r="K747" s="8">
        <v>44159.390046296299</v>
      </c>
      <c r="L747" s="1" t="s">
        <v>28</v>
      </c>
      <c r="M747" s="8">
        <v>44159</v>
      </c>
      <c r="N747" s="8">
        <v>44189</v>
      </c>
      <c r="O747" s="1" t="s">
        <v>1559</v>
      </c>
      <c r="P747" s="1" t="s">
        <v>32</v>
      </c>
      <c r="Q747" s="1" t="s">
        <v>156</v>
      </c>
      <c r="R747" s="1" t="s">
        <v>124</v>
      </c>
      <c r="T747" s="1" t="s">
        <v>49</v>
      </c>
      <c r="U747" s="8">
        <v>44159</v>
      </c>
      <c r="V747" s="1" t="s">
        <v>157</v>
      </c>
      <c r="W747" s="1" t="s">
        <v>158</v>
      </c>
      <c r="X747" s="1" t="s">
        <v>39</v>
      </c>
      <c r="Y747" t="str">
        <f t="shared" si="46"/>
        <v>OnTime</v>
      </c>
      <c r="Z747" t="str">
        <f t="shared" si="47"/>
        <v>No Discounts</v>
      </c>
    </row>
    <row r="748" spans="1:26" x14ac:dyDescent="0.2">
      <c r="A748" s="15">
        <v>470</v>
      </c>
      <c r="B748" s="7">
        <f t="shared" si="44"/>
        <v>470</v>
      </c>
      <c r="C748" s="1" t="s">
        <v>20</v>
      </c>
      <c r="D748" s="1" t="s">
        <v>1362</v>
      </c>
      <c r="E748" s="5">
        <v>9.4</v>
      </c>
      <c r="F748" s="5">
        <f t="shared" si="45"/>
        <v>9.4</v>
      </c>
      <c r="G748" s="1" t="s">
        <v>1363</v>
      </c>
      <c r="H748" s="8">
        <v>44189</v>
      </c>
      <c r="I748" s="1" t="s">
        <v>25</v>
      </c>
      <c r="K748" s="8">
        <v>44159.389965277776</v>
      </c>
      <c r="L748" s="1" t="s">
        <v>28</v>
      </c>
      <c r="M748" s="8">
        <v>44159</v>
      </c>
      <c r="N748" s="8">
        <v>44169</v>
      </c>
      <c r="O748" s="1" t="s">
        <v>1561</v>
      </c>
      <c r="P748" s="1" t="s">
        <v>32</v>
      </c>
      <c r="R748" s="1" t="s">
        <v>1367</v>
      </c>
      <c r="T748" s="1" t="s">
        <v>193</v>
      </c>
      <c r="U748" s="8">
        <v>44159</v>
      </c>
      <c r="V748" s="1" t="s">
        <v>1368</v>
      </c>
      <c r="W748" s="1" t="s">
        <v>3322</v>
      </c>
      <c r="X748" s="1" t="s">
        <v>39</v>
      </c>
      <c r="Y748" t="str">
        <f t="shared" si="46"/>
        <v>OnTime</v>
      </c>
      <c r="Z748" t="str">
        <f t="shared" si="47"/>
        <v>Utilized</v>
      </c>
    </row>
    <row r="749" spans="1:26" x14ac:dyDescent="0.2">
      <c r="A749" s="15">
        <v>121.75</v>
      </c>
      <c r="B749" s="7">
        <f t="shared" si="44"/>
        <v>121.75</v>
      </c>
      <c r="C749" s="1" t="s">
        <v>20</v>
      </c>
      <c r="D749" s="1" t="s">
        <v>21</v>
      </c>
      <c r="E749" s="5">
        <v>0</v>
      </c>
      <c r="F749" s="5">
        <f t="shared" si="45"/>
        <v>0</v>
      </c>
      <c r="G749" s="1" t="s">
        <v>23</v>
      </c>
      <c r="H749" s="8">
        <v>44169</v>
      </c>
      <c r="I749" s="1" t="s">
        <v>25</v>
      </c>
      <c r="K749" s="8">
        <v>44159.009166666663</v>
      </c>
      <c r="L749" s="1" t="s">
        <v>28</v>
      </c>
      <c r="M749" s="8">
        <v>44159</v>
      </c>
      <c r="N749" s="8">
        <v>44173</v>
      </c>
      <c r="O749" s="1" t="s">
        <v>1563</v>
      </c>
      <c r="P749" s="1" t="s">
        <v>1091</v>
      </c>
      <c r="Q749" s="1" t="s">
        <v>33</v>
      </c>
      <c r="R749" s="1" t="s">
        <v>34</v>
      </c>
      <c r="S749" s="1" t="s">
        <v>35</v>
      </c>
      <c r="T749" s="1" t="s">
        <v>36</v>
      </c>
      <c r="U749" s="8">
        <v>44159</v>
      </c>
      <c r="V749" s="1" t="s">
        <v>37</v>
      </c>
      <c r="W749" s="1" t="s">
        <v>38</v>
      </c>
      <c r="X749" s="1" t="s">
        <v>39</v>
      </c>
      <c r="Y749" t="str">
        <f t="shared" si="46"/>
        <v>OnTime</v>
      </c>
      <c r="Z749" t="str">
        <f t="shared" si="47"/>
        <v>Utilized</v>
      </c>
    </row>
    <row r="750" spans="1:26" x14ac:dyDescent="0.2">
      <c r="A750" s="15">
        <v>198.18</v>
      </c>
      <c r="B750" s="7">
        <f t="shared" si="44"/>
        <v>198.18</v>
      </c>
      <c r="C750" s="1" t="s">
        <v>20</v>
      </c>
      <c r="D750" s="1" t="s">
        <v>21</v>
      </c>
      <c r="E750" s="5">
        <v>3.96</v>
      </c>
      <c r="F750" s="5">
        <f t="shared" si="45"/>
        <v>3.96</v>
      </c>
      <c r="G750" s="1" t="s">
        <v>23</v>
      </c>
      <c r="H750" s="8">
        <v>44168</v>
      </c>
      <c r="I750" s="1" t="s">
        <v>25</v>
      </c>
      <c r="J750" s="1" t="s">
        <v>26</v>
      </c>
      <c r="K750" s="8">
        <v>44158.96429398148</v>
      </c>
      <c r="L750" s="1" t="s">
        <v>136</v>
      </c>
      <c r="M750" s="8">
        <v>44158</v>
      </c>
      <c r="N750" s="8">
        <v>44172</v>
      </c>
      <c r="O750" s="1" t="s">
        <v>1567</v>
      </c>
      <c r="P750" s="1" t="s">
        <v>32</v>
      </c>
      <c r="Q750" s="1" t="s">
        <v>33</v>
      </c>
      <c r="R750" s="1" t="s">
        <v>34</v>
      </c>
      <c r="S750" s="1" t="s">
        <v>35</v>
      </c>
      <c r="T750" s="1" t="s">
        <v>193</v>
      </c>
      <c r="U750" s="8">
        <v>44158</v>
      </c>
      <c r="V750" s="1" t="s">
        <v>37</v>
      </c>
      <c r="W750" s="1" t="s">
        <v>38</v>
      </c>
      <c r="X750" s="1" t="s">
        <v>39</v>
      </c>
      <c r="Y750" t="str">
        <f t="shared" si="46"/>
        <v>OnTime</v>
      </c>
      <c r="Z750" t="str">
        <f t="shared" si="47"/>
        <v>Utilized</v>
      </c>
    </row>
    <row r="751" spans="1:26" x14ac:dyDescent="0.2">
      <c r="A751" s="15">
        <v>198.18</v>
      </c>
      <c r="B751" s="7">
        <f t="shared" si="44"/>
        <v>198.18</v>
      </c>
      <c r="C751" s="1" t="s">
        <v>20</v>
      </c>
      <c r="D751" s="1" t="s">
        <v>21</v>
      </c>
      <c r="E751" s="5">
        <v>3.96</v>
      </c>
      <c r="F751" s="5">
        <f t="shared" si="45"/>
        <v>3.96</v>
      </c>
      <c r="G751" s="1" t="s">
        <v>23</v>
      </c>
      <c r="H751" s="8">
        <v>44168</v>
      </c>
      <c r="I751" s="1" t="s">
        <v>25</v>
      </c>
      <c r="J751" s="1" t="s">
        <v>26</v>
      </c>
      <c r="K751" s="8">
        <v>44158.964224537034</v>
      </c>
      <c r="L751" s="1" t="s">
        <v>28</v>
      </c>
      <c r="M751" s="8">
        <v>44158</v>
      </c>
      <c r="N751" s="8">
        <v>44172</v>
      </c>
      <c r="O751" s="1" t="s">
        <v>1569</v>
      </c>
      <c r="P751" s="1" t="s">
        <v>32</v>
      </c>
      <c r="Q751" s="1" t="s">
        <v>33</v>
      </c>
      <c r="R751" s="1" t="s">
        <v>34</v>
      </c>
      <c r="S751" s="1" t="s">
        <v>35</v>
      </c>
      <c r="T751" s="1" t="s">
        <v>193</v>
      </c>
      <c r="U751" s="8">
        <v>44158</v>
      </c>
      <c r="V751" s="1" t="s">
        <v>37</v>
      </c>
      <c r="W751" s="1" t="s">
        <v>38</v>
      </c>
      <c r="X751" s="1" t="s">
        <v>39</v>
      </c>
      <c r="Y751" t="str">
        <f t="shared" si="46"/>
        <v>OnTime</v>
      </c>
      <c r="Z751" t="str">
        <f t="shared" si="47"/>
        <v>Utilized</v>
      </c>
    </row>
    <row r="752" spans="1:26" x14ac:dyDescent="0.2">
      <c r="A752" s="15">
        <v>0</v>
      </c>
      <c r="B752" s="7">
        <f t="shared" si="44"/>
        <v>0</v>
      </c>
      <c r="C752" s="1" t="s">
        <v>20</v>
      </c>
      <c r="E752" s="5">
        <v>0</v>
      </c>
      <c r="F752" s="5">
        <f t="shared" si="45"/>
        <v>0</v>
      </c>
      <c r="I752" s="1" t="s">
        <v>25</v>
      </c>
      <c r="K752" s="8">
        <v>44158.384710648148</v>
      </c>
      <c r="M752" s="8">
        <v>44158</v>
      </c>
      <c r="N752" s="8">
        <v>44158</v>
      </c>
      <c r="P752" s="1" t="s">
        <v>32</v>
      </c>
      <c r="T752" s="1" t="s">
        <v>81</v>
      </c>
      <c r="U752" s="8">
        <v>44158</v>
      </c>
      <c r="X752" s="1" t="s">
        <v>39</v>
      </c>
      <c r="Y752" t="str">
        <f t="shared" si="46"/>
        <v>NoPayment</v>
      </c>
      <c r="Z752" t="str">
        <f t="shared" si="47"/>
        <v>No Discounts</v>
      </c>
    </row>
    <row r="753" spans="1:26" x14ac:dyDescent="0.2">
      <c r="A753" s="15">
        <v>0</v>
      </c>
      <c r="B753" s="7">
        <f t="shared" si="44"/>
        <v>0</v>
      </c>
      <c r="C753" s="1" t="s">
        <v>20</v>
      </c>
      <c r="E753" s="5">
        <v>0</v>
      </c>
      <c r="F753" s="5">
        <f t="shared" si="45"/>
        <v>0</v>
      </c>
      <c r="I753" s="1" t="s">
        <v>25</v>
      </c>
      <c r="K753" s="8">
        <v>44158.362581018519</v>
      </c>
      <c r="M753" s="8">
        <v>44158</v>
      </c>
      <c r="N753" s="8">
        <v>44158</v>
      </c>
      <c r="P753" s="1" t="s">
        <v>32</v>
      </c>
      <c r="T753" s="1" t="s">
        <v>81</v>
      </c>
      <c r="U753" s="8">
        <v>44158</v>
      </c>
      <c r="X753" s="1" t="s">
        <v>39</v>
      </c>
      <c r="Y753" t="str">
        <f t="shared" si="46"/>
        <v>NoPayment</v>
      </c>
      <c r="Z753" t="str">
        <f t="shared" si="47"/>
        <v>No Discounts</v>
      </c>
    </row>
    <row r="754" spans="1:26" x14ac:dyDescent="0.2">
      <c r="A754" s="15">
        <v>0</v>
      </c>
      <c r="B754" s="7">
        <f t="shared" si="44"/>
        <v>0</v>
      </c>
      <c r="C754" s="1" t="s">
        <v>20</v>
      </c>
      <c r="E754" s="5">
        <v>0</v>
      </c>
      <c r="F754" s="5">
        <f t="shared" si="45"/>
        <v>0</v>
      </c>
      <c r="I754" s="1" t="s">
        <v>25</v>
      </c>
      <c r="K754" s="8">
        <v>44158.362511574072</v>
      </c>
      <c r="M754" s="8">
        <v>44158</v>
      </c>
      <c r="N754" s="8">
        <v>44158</v>
      </c>
      <c r="P754" s="1" t="s">
        <v>32</v>
      </c>
      <c r="T754" s="1" t="s">
        <v>81</v>
      </c>
      <c r="U754" s="8">
        <v>44158</v>
      </c>
      <c r="X754" s="1" t="s">
        <v>39</v>
      </c>
      <c r="Y754" t="str">
        <f t="shared" si="46"/>
        <v>NoPayment</v>
      </c>
      <c r="Z754" t="str">
        <f t="shared" si="47"/>
        <v>No Discounts</v>
      </c>
    </row>
    <row r="755" spans="1:26" x14ac:dyDescent="0.2">
      <c r="A755" s="15">
        <v>100</v>
      </c>
      <c r="B755" s="7">
        <f t="shared" si="44"/>
        <v>100</v>
      </c>
      <c r="C755" s="1" t="s">
        <v>20</v>
      </c>
      <c r="D755" s="1" t="s">
        <v>21</v>
      </c>
      <c r="E755" s="5">
        <v>0.5</v>
      </c>
      <c r="F755" s="5">
        <f t="shared" si="45"/>
        <v>0.5</v>
      </c>
      <c r="G755" s="1" t="s">
        <v>1574</v>
      </c>
      <c r="H755" s="8">
        <v>44168</v>
      </c>
      <c r="I755" s="1" t="s">
        <v>25</v>
      </c>
      <c r="K755" s="8">
        <v>44158.362384259257</v>
      </c>
      <c r="L755" s="1" t="s">
        <v>28</v>
      </c>
      <c r="M755" s="8">
        <v>44158</v>
      </c>
      <c r="N755" s="8">
        <v>44188</v>
      </c>
      <c r="O755" s="1" t="s">
        <v>1577</v>
      </c>
      <c r="P755" s="1" t="s">
        <v>32</v>
      </c>
      <c r="T755" s="1" t="s">
        <v>81</v>
      </c>
      <c r="U755" s="8">
        <v>44158</v>
      </c>
      <c r="V755" s="1" t="s">
        <v>1578</v>
      </c>
      <c r="W755" s="1" t="s">
        <v>4594</v>
      </c>
      <c r="X755" s="1" t="s">
        <v>39</v>
      </c>
      <c r="Y755" t="str">
        <f t="shared" si="46"/>
        <v>OnTime</v>
      </c>
      <c r="Z755" t="str">
        <f t="shared" si="47"/>
        <v>Utilized</v>
      </c>
    </row>
    <row r="756" spans="1:26" x14ac:dyDescent="0.2">
      <c r="A756" s="15">
        <v>0</v>
      </c>
      <c r="B756" s="7">
        <f t="shared" si="44"/>
        <v>0</v>
      </c>
      <c r="C756" s="1" t="s">
        <v>20</v>
      </c>
      <c r="D756" s="1" t="s">
        <v>21</v>
      </c>
      <c r="E756" s="5">
        <v>0</v>
      </c>
      <c r="F756" s="5">
        <f t="shared" si="45"/>
        <v>0</v>
      </c>
      <c r="G756" s="1" t="s">
        <v>1574</v>
      </c>
      <c r="H756" s="8">
        <v>44168</v>
      </c>
      <c r="I756" s="1" t="s">
        <v>25</v>
      </c>
      <c r="K756" s="8">
        <v>44158.362314814818</v>
      </c>
      <c r="M756" s="8">
        <v>44158</v>
      </c>
      <c r="N756" s="8">
        <v>44188</v>
      </c>
      <c r="O756" s="1" t="s">
        <v>1580</v>
      </c>
      <c r="P756" s="1" t="s">
        <v>32</v>
      </c>
      <c r="Q756" s="1" t="s">
        <v>33</v>
      </c>
      <c r="R756" s="1" t="s">
        <v>124</v>
      </c>
      <c r="T756" s="1" t="s">
        <v>81</v>
      </c>
      <c r="U756" s="8">
        <v>44158</v>
      </c>
      <c r="V756" s="1" t="s">
        <v>1578</v>
      </c>
      <c r="W756" s="1" t="s">
        <v>4594</v>
      </c>
      <c r="X756" s="1" t="s">
        <v>39</v>
      </c>
      <c r="Y756" t="str">
        <f t="shared" si="46"/>
        <v>NoPayment</v>
      </c>
      <c r="Z756" t="str">
        <f t="shared" si="47"/>
        <v>Utilized</v>
      </c>
    </row>
    <row r="757" spans="1:26" x14ac:dyDescent="0.2">
      <c r="A757" s="15">
        <v>0</v>
      </c>
      <c r="B757" s="7">
        <f t="shared" si="44"/>
        <v>0</v>
      </c>
      <c r="C757" s="1" t="s">
        <v>20</v>
      </c>
      <c r="E757" s="5">
        <v>0</v>
      </c>
      <c r="F757" s="5">
        <f t="shared" si="45"/>
        <v>0</v>
      </c>
      <c r="I757" s="1" t="s">
        <v>25</v>
      </c>
      <c r="K757" s="8">
        <v>44158.362245370372</v>
      </c>
      <c r="M757" s="8">
        <v>44158</v>
      </c>
      <c r="N757" s="8">
        <v>44158</v>
      </c>
      <c r="P757" s="1" t="s">
        <v>32</v>
      </c>
      <c r="T757" s="1" t="s">
        <v>81</v>
      </c>
      <c r="U757" s="8">
        <v>44158</v>
      </c>
      <c r="X757" s="1" t="s">
        <v>39</v>
      </c>
      <c r="Y757" t="str">
        <f t="shared" si="46"/>
        <v>NoPayment</v>
      </c>
      <c r="Z757" t="str">
        <f t="shared" si="47"/>
        <v>No Discounts</v>
      </c>
    </row>
    <row r="758" spans="1:26" x14ac:dyDescent="0.2">
      <c r="A758" s="15">
        <v>0</v>
      </c>
      <c r="B758" s="7">
        <f t="shared" si="44"/>
        <v>0</v>
      </c>
      <c r="C758" s="1" t="s">
        <v>20</v>
      </c>
      <c r="E758" s="5">
        <v>0</v>
      </c>
      <c r="F758" s="5">
        <f t="shared" si="45"/>
        <v>0</v>
      </c>
      <c r="I758" s="1" t="s">
        <v>25</v>
      </c>
      <c r="K758" s="8">
        <v>44158.362175925926</v>
      </c>
      <c r="M758" s="8">
        <v>44158</v>
      </c>
      <c r="N758" s="8">
        <v>44158</v>
      </c>
      <c r="P758" s="1" t="s">
        <v>32</v>
      </c>
      <c r="T758" s="1" t="s">
        <v>81</v>
      </c>
      <c r="U758" s="8">
        <v>44158</v>
      </c>
      <c r="X758" s="1" t="s">
        <v>39</v>
      </c>
      <c r="Y758" t="str">
        <f t="shared" si="46"/>
        <v>NoPayment</v>
      </c>
      <c r="Z758" t="str">
        <f t="shared" si="47"/>
        <v>No Discounts</v>
      </c>
    </row>
    <row r="759" spans="1:26" x14ac:dyDescent="0.2">
      <c r="A759" s="15">
        <v>0</v>
      </c>
      <c r="B759" s="7">
        <f t="shared" si="44"/>
        <v>0</v>
      </c>
      <c r="C759" s="1" t="s">
        <v>20</v>
      </c>
      <c r="E759" s="5">
        <v>0</v>
      </c>
      <c r="F759" s="5">
        <f t="shared" si="45"/>
        <v>0</v>
      </c>
      <c r="I759" s="1" t="s">
        <v>25</v>
      </c>
      <c r="K759" s="8">
        <v>44158.36209490741</v>
      </c>
      <c r="M759" s="8">
        <v>44158</v>
      </c>
      <c r="N759" s="8">
        <v>44158</v>
      </c>
      <c r="P759" s="1" t="s">
        <v>32</v>
      </c>
      <c r="T759" s="1" t="s">
        <v>81</v>
      </c>
      <c r="U759" s="8">
        <v>44158</v>
      </c>
      <c r="X759" s="1" t="s">
        <v>39</v>
      </c>
      <c r="Y759" t="str">
        <f t="shared" si="46"/>
        <v>NoPayment</v>
      </c>
      <c r="Z759" t="str">
        <f t="shared" si="47"/>
        <v>No Discounts</v>
      </c>
    </row>
    <row r="760" spans="1:26" x14ac:dyDescent="0.2">
      <c r="A760" s="15">
        <v>100</v>
      </c>
      <c r="B760" s="7">
        <f t="shared" si="44"/>
        <v>100</v>
      </c>
      <c r="C760" s="1" t="s">
        <v>20</v>
      </c>
      <c r="D760" s="1" t="s">
        <v>1362</v>
      </c>
      <c r="E760" s="5">
        <v>2</v>
      </c>
      <c r="F760" s="5">
        <f t="shared" si="45"/>
        <v>2</v>
      </c>
      <c r="G760" s="1" t="s">
        <v>1363</v>
      </c>
      <c r="H760" s="8">
        <v>44188</v>
      </c>
      <c r="I760" s="1" t="s">
        <v>25</v>
      </c>
      <c r="K760" s="8">
        <v>44158.362025462964</v>
      </c>
      <c r="L760" s="1" t="s">
        <v>28</v>
      </c>
      <c r="M760" s="8">
        <v>44158</v>
      </c>
      <c r="N760" s="8">
        <v>44168</v>
      </c>
      <c r="O760" s="1" t="s">
        <v>1585</v>
      </c>
      <c r="P760" s="1" t="s">
        <v>32</v>
      </c>
      <c r="Q760" s="1" t="s">
        <v>33</v>
      </c>
      <c r="R760" s="1" t="s">
        <v>1367</v>
      </c>
      <c r="T760" s="1" t="s">
        <v>81</v>
      </c>
      <c r="U760" s="8">
        <v>44158</v>
      </c>
      <c r="V760" s="1" t="s">
        <v>1368</v>
      </c>
      <c r="W760" s="1" t="s">
        <v>3322</v>
      </c>
      <c r="X760" s="1" t="s">
        <v>39</v>
      </c>
      <c r="Y760" t="str">
        <f t="shared" si="46"/>
        <v>OnTime</v>
      </c>
      <c r="Z760" t="str">
        <f t="shared" si="47"/>
        <v>Utilized</v>
      </c>
    </row>
    <row r="761" spans="1:26" x14ac:dyDescent="0.2">
      <c r="A761" s="15">
        <v>100</v>
      </c>
      <c r="B761" s="7">
        <f t="shared" si="44"/>
        <v>100</v>
      </c>
      <c r="C761" s="1" t="s">
        <v>20</v>
      </c>
      <c r="D761" s="1" t="s">
        <v>21</v>
      </c>
      <c r="E761" s="5">
        <v>0.5</v>
      </c>
      <c r="F761" s="5">
        <f t="shared" si="45"/>
        <v>0.5</v>
      </c>
      <c r="G761" s="1" t="s">
        <v>1574</v>
      </c>
      <c r="H761" s="8">
        <v>44168</v>
      </c>
      <c r="I761" s="1" t="s">
        <v>25</v>
      </c>
      <c r="K761" s="8">
        <v>44158.361956018518</v>
      </c>
      <c r="L761" s="1" t="s">
        <v>28</v>
      </c>
      <c r="M761" s="8">
        <v>44158</v>
      </c>
      <c r="N761" s="8">
        <v>44188</v>
      </c>
      <c r="O761" s="1" t="s">
        <v>1587</v>
      </c>
      <c r="P761" s="1" t="s">
        <v>32</v>
      </c>
      <c r="Q761" s="1" t="s">
        <v>33</v>
      </c>
      <c r="R761" s="1" t="s">
        <v>124</v>
      </c>
      <c r="T761" s="1" t="s">
        <v>81</v>
      </c>
      <c r="U761" s="8">
        <v>44158</v>
      </c>
      <c r="V761" s="1" t="s">
        <v>1578</v>
      </c>
      <c r="W761" s="1" t="s">
        <v>4594</v>
      </c>
      <c r="X761" s="1" t="s">
        <v>39</v>
      </c>
      <c r="Y761" t="str">
        <f t="shared" si="46"/>
        <v>OnTime</v>
      </c>
      <c r="Z761" t="str">
        <f t="shared" si="47"/>
        <v>Utilized</v>
      </c>
    </row>
    <row r="762" spans="1:26" x14ac:dyDescent="0.2">
      <c r="A762" s="15">
        <v>100</v>
      </c>
      <c r="B762" s="7">
        <f t="shared" si="44"/>
        <v>100</v>
      </c>
      <c r="C762" s="1" t="s">
        <v>20</v>
      </c>
      <c r="D762" s="1" t="s">
        <v>1362</v>
      </c>
      <c r="E762" s="5">
        <v>2</v>
      </c>
      <c r="F762" s="5">
        <f t="shared" si="45"/>
        <v>2</v>
      </c>
      <c r="G762" s="1" t="s">
        <v>1363</v>
      </c>
      <c r="H762" s="8">
        <v>44188</v>
      </c>
      <c r="I762" s="1" t="s">
        <v>25</v>
      </c>
      <c r="K762" s="8">
        <v>44158.361886574072</v>
      </c>
      <c r="L762" s="1" t="s">
        <v>28</v>
      </c>
      <c r="M762" s="8">
        <v>44158</v>
      </c>
      <c r="N762" s="8">
        <v>44168</v>
      </c>
      <c r="O762" s="1" t="s">
        <v>1589</v>
      </c>
      <c r="P762" s="1" t="s">
        <v>32</v>
      </c>
      <c r="Q762" s="1" t="s">
        <v>33</v>
      </c>
      <c r="R762" s="1" t="s">
        <v>1367</v>
      </c>
      <c r="T762" s="1" t="s">
        <v>81</v>
      </c>
      <c r="U762" s="8">
        <v>44158</v>
      </c>
      <c r="V762" s="1" t="s">
        <v>1368</v>
      </c>
      <c r="W762" s="1" t="s">
        <v>3322</v>
      </c>
      <c r="X762" s="1" t="s">
        <v>39</v>
      </c>
      <c r="Y762" t="str">
        <f t="shared" si="46"/>
        <v>OnTime</v>
      </c>
      <c r="Z762" t="str">
        <f t="shared" si="47"/>
        <v>Utilized</v>
      </c>
    </row>
    <row r="763" spans="1:26" x14ac:dyDescent="0.2">
      <c r="A763" s="15">
        <v>100</v>
      </c>
      <c r="B763" s="7">
        <f t="shared" si="44"/>
        <v>100</v>
      </c>
      <c r="C763" s="1" t="s">
        <v>20</v>
      </c>
      <c r="D763" s="1" t="s">
        <v>1362</v>
      </c>
      <c r="E763" s="5">
        <v>2</v>
      </c>
      <c r="F763" s="5">
        <f t="shared" si="45"/>
        <v>2</v>
      </c>
      <c r="G763" s="1" t="s">
        <v>1363</v>
      </c>
      <c r="H763" s="8">
        <v>44188</v>
      </c>
      <c r="I763" s="1" t="s">
        <v>25</v>
      </c>
      <c r="K763" s="8">
        <v>44158.361828703702</v>
      </c>
      <c r="L763" s="1" t="s">
        <v>28</v>
      </c>
      <c r="M763" s="8">
        <v>44158</v>
      </c>
      <c r="N763" s="8">
        <v>44168</v>
      </c>
      <c r="O763" s="1" t="s">
        <v>1591</v>
      </c>
      <c r="P763" s="1" t="s">
        <v>32</v>
      </c>
      <c r="R763" s="1" t="s">
        <v>1367</v>
      </c>
      <c r="T763" s="1" t="s">
        <v>81</v>
      </c>
      <c r="U763" s="8">
        <v>44158</v>
      </c>
      <c r="V763" s="1" t="s">
        <v>1368</v>
      </c>
      <c r="W763" s="1" t="s">
        <v>3322</v>
      </c>
      <c r="X763" s="1" t="s">
        <v>39</v>
      </c>
      <c r="Y763" t="str">
        <f t="shared" si="46"/>
        <v>OnTime</v>
      </c>
      <c r="Z763" t="str">
        <f t="shared" si="47"/>
        <v>Utilized</v>
      </c>
    </row>
    <row r="764" spans="1:26" x14ac:dyDescent="0.2">
      <c r="A764" s="15">
        <v>0</v>
      </c>
      <c r="B764" s="7">
        <f t="shared" si="44"/>
        <v>0</v>
      </c>
      <c r="C764" s="1" t="s">
        <v>20</v>
      </c>
      <c r="E764" s="5">
        <v>0</v>
      </c>
      <c r="F764" s="5">
        <f t="shared" si="45"/>
        <v>0</v>
      </c>
      <c r="I764" s="1" t="s">
        <v>25</v>
      </c>
      <c r="K764" s="8">
        <v>44158.361689814818</v>
      </c>
      <c r="M764" s="8">
        <v>44158</v>
      </c>
      <c r="N764" s="8">
        <v>44158</v>
      </c>
      <c r="P764" s="1" t="s">
        <v>32</v>
      </c>
      <c r="T764" s="1" t="s">
        <v>81</v>
      </c>
      <c r="U764" s="8">
        <v>44158</v>
      </c>
      <c r="X764" s="1" t="s">
        <v>39</v>
      </c>
      <c r="Y764" t="str">
        <f t="shared" si="46"/>
        <v>NoPayment</v>
      </c>
      <c r="Z764" t="str">
        <f t="shared" si="47"/>
        <v>No Discounts</v>
      </c>
    </row>
    <row r="765" spans="1:26" x14ac:dyDescent="0.2">
      <c r="A765" s="15">
        <v>0</v>
      </c>
      <c r="B765" s="7">
        <f t="shared" si="44"/>
        <v>0</v>
      </c>
      <c r="C765" s="1" t="s">
        <v>20</v>
      </c>
      <c r="E765" s="5">
        <v>0</v>
      </c>
      <c r="F765" s="5">
        <f t="shared" si="45"/>
        <v>0</v>
      </c>
      <c r="I765" s="1" t="s">
        <v>25</v>
      </c>
      <c r="K765" s="8">
        <v>44158.361608796295</v>
      </c>
      <c r="M765" s="8">
        <v>44158</v>
      </c>
      <c r="N765" s="8">
        <v>44158</v>
      </c>
      <c r="P765" s="1" t="s">
        <v>32</v>
      </c>
      <c r="T765" s="1" t="s">
        <v>81</v>
      </c>
      <c r="U765" s="8">
        <v>44158</v>
      </c>
      <c r="X765" s="1" t="s">
        <v>39</v>
      </c>
      <c r="Y765" t="str">
        <f t="shared" si="46"/>
        <v>NoPayment</v>
      </c>
      <c r="Z765" t="str">
        <f t="shared" si="47"/>
        <v>No Discounts</v>
      </c>
    </row>
    <row r="766" spans="1:26" x14ac:dyDescent="0.2">
      <c r="A766" s="15">
        <v>121.75</v>
      </c>
      <c r="B766" s="7">
        <f t="shared" si="44"/>
        <v>121.75</v>
      </c>
      <c r="C766" s="1" t="s">
        <v>20</v>
      </c>
      <c r="D766" s="1" t="s">
        <v>21</v>
      </c>
      <c r="E766" s="5">
        <v>0</v>
      </c>
      <c r="F766" s="5">
        <f t="shared" si="45"/>
        <v>0</v>
      </c>
      <c r="G766" s="1" t="s">
        <v>23</v>
      </c>
      <c r="H766" s="8">
        <v>44166</v>
      </c>
      <c r="I766" s="1" t="s">
        <v>25</v>
      </c>
      <c r="K766" s="8">
        <v>44156.743564814817</v>
      </c>
      <c r="L766" s="1" t="s">
        <v>28</v>
      </c>
      <c r="M766" s="8">
        <v>44156</v>
      </c>
      <c r="N766" s="8">
        <v>44170</v>
      </c>
      <c r="O766" s="1" t="s">
        <v>1596</v>
      </c>
      <c r="P766" s="1" t="s">
        <v>1091</v>
      </c>
      <c r="Q766" s="1" t="s">
        <v>33</v>
      </c>
      <c r="R766" s="1" t="s">
        <v>34</v>
      </c>
      <c r="S766" s="1" t="s">
        <v>35</v>
      </c>
      <c r="T766" s="1" t="s">
        <v>36</v>
      </c>
      <c r="U766" s="8">
        <v>44156</v>
      </c>
      <c r="V766" s="1" t="s">
        <v>37</v>
      </c>
      <c r="W766" s="1" t="s">
        <v>38</v>
      </c>
      <c r="X766" s="1" t="s">
        <v>39</v>
      </c>
      <c r="Y766" t="str">
        <f t="shared" si="46"/>
        <v>OnTime</v>
      </c>
      <c r="Z766" t="str">
        <f t="shared" si="47"/>
        <v>Utilized</v>
      </c>
    </row>
    <row r="767" spans="1:26" x14ac:dyDescent="0.2">
      <c r="A767" s="15">
        <v>198.18</v>
      </c>
      <c r="B767" s="7">
        <f t="shared" si="44"/>
        <v>198.18</v>
      </c>
      <c r="C767" s="1" t="s">
        <v>20</v>
      </c>
      <c r="D767" s="1" t="s">
        <v>21</v>
      </c>
      <c r="E767" s="5">
        <v>3.96</v>
      </c>
      <c r="F767" s="5">
        <f t="shared" si="45"/>
        <v>3.96</v>
      </c>
      <c r="G767" s="1" t="s">
        <v>23</v>
      </c>
      <c r="H767" s="8">
        <v>44166</v>
      </c>
      <c r="I767" s="1" t="s">
        <v>25</v>
      </c>
      <c r="J767" s="1" t="s">
        <v>26</v>
      </c>
      <c r="K767" s="8">
        <v>44156.721863425926</v>
      </c>
      <c r="L767" s="1" t="s">
        <v>28</v>
      </c>
      <c r="M767" s="8">
        <v>44156</v>
      </c>
      <c r="N767" s="8">
        <v>44170</v>
      </c>
      <c r="O767" s="1" t="s">
        <v>1598</v>
      </c>
      <c r="P767" s="1" t="s">
        <v>32</v>
      </c>
      <c r="Q767" s="1" t="s">
        <v>33</v>
      </c>
      <c r="R767" s="1" t="s">
        <v>34</v>
      </c>
      <c r="S767" s="1" t="s">
        <v>35</v>
      </c>
      <c r="T767" s="1" t="s">
        <v>49</v>
      </c>
      <c r="U767" s="8">
        <v>44156</v>
      </c>
      <c r="V767" s="1" t="s">
        <v>37</v>
      </c>
      <c r="W767" s="1" t="s">
        <v>38</v>
      </c>
      <c r="X767" s="1" t="s">
        <v>39</v>
      </c>
      <c r="Y767" t="str">
        <f t="shared" si="46"/>
        <v>OnTime</v>
      </c>
      <c r="Z767" t="str">
        <f t="shared" si="47"/>
        <v>Utilized</v>
      </c>
    </row>
    <row r="768" spans="1:26" x14ac:dyDescent="0.2">
      <c r="A768" s="15">
        <v>198.18</v>
      </c>
      <c r="B768" s="7">
        <f t="shared" si="44"/>
        <v>198.18</v>
      </c>
      <c r="C768" s="1" t="s">
        <v>20</v>
      </c>
      <c r="D768" s="1" t="s">
        <v>21</v>
      </c>
      <c r="E768" s="5">
        <v>3.96</v>
      </c>
      <c r="F768" s="5">
        <f t="shared" si="45"/>
        <v>3.96</v>
      </c>
      <c r="G768" s="1" t="s">
        <v>23</v>
      </c>
      <c r="H768" s="8">
        <v>44166</v>
      </c>
      <c r="I768" s="1" t="s">
        <v>25</v>
      </c>
      <c r="J768" s="1" t="s">
        <v>26</v>
      </c>
      <c r="K768" s="8">
        <v>44156.721817129626</v>
      </c>
      <c r="L768" s="1" t="s">
        <v>136</v>
      </c>
      <c r="M768" s="8">
        <v>44156</v>
      </c>
      <c r="N768" s="8">
        <v>44170</v>
      </c>
      <c r="O768" s="1" t="s">
        <v>1600</v>
      </c>
      <c r="P768" s="1" t="s">
        <v>32</v>
      </c>
      <c r="Q768" s="1" t="s">
        <v>33</v>
      </c>
      <c r="R768" s="1" t="s">
        <v>34</v>
      </c>
      <c r="S768" s="1" t="s">
        <v>35</v>
      </c>
      <c r="T768" s="1" t="s">
        <v>36</v>
      </c>
      <c r="U768" s="8">
        <v>44156</v>
      </c>
      <c r="V768" s="1" t="s">
        <v>37</v>
      </c>
      <c r="W768" s="1" t="s">
        <v>38</v>
      </c>
      <c r="X768" s="1" t="s">
        <v>39</v>
      </c>
      <c r="Y768" t="str">
        <f t="shared" si="46"/>
        <v>OnTime</v>
      </c>
      <c r="Z768" t="str">
        <f t="shared" si="47"/>
        <v>Utilized</v>
      </c>
    </row>
    <row r="769" spans="1:26" x14ac:dyDescent="0.2">
      <c r="A769" s="15">
        <v>121.75</v>
      </c>
      <c r="B769" s="7">
        <f t="shared" si="44"/>
        <v>121.75</v>
      </c>
      <c r="C769" s="1" t="s">
        <v>20</v>
      </c>
      <c r="D769" s="1" t="s">
        <v>21</v>
      </c>
      <c r="E769" s="5">
        <v>0</v>
      </c>
      <c r="F769" s="5">
        <f t="shared" si="45"/>
        <v>0</v>
      </c>
      <c r="G769" s="1" t="s">
        <v>23</v>
      </c>
      <c r="H769" s="8">
        <v>44165</v>
      </c>
      <c r="I769" s="1" t="s">
        <v>25</v>
      </c>
      <c r="K769" s="8">
        <v>44155.993958333333</v>
      </c>
      <c r="L769" s="1" t="s">
        <v>28</v>
      </c>
      <c r="M769" s="8">
        <v>44155</v>
      </c>
      <c r="N769" s="8">
        <v>44169</v>
      </c>
      <c r="O769" s="1" t="s">
        <v>1603</v>
      </c>
      <c r="P769" s="1" t="s">
        <v>1091</v>
      </c>
      <c r="Q769" s="1" t="s">
        <v>33</v>
      </c>
      <c r="R769" s="1" t="s">
        <v>34</v>
      </c>
      <c r="S769" s="1" t="s">
        <v>35</v>
      </c>
      <c r="T769" s="1" t="s">
        <v>193</v>
      </c>
      <c r="U769" s="8">
        <v>44155</v>
      </c>
      <c r="V769" s="1" t="s">
        <v>37</v>
      </c>
      <c r="W769" s="1" t="s">
        <v>38</v>
      </c>
      <c r="X769" s="1" t="s">
        <v>39</v>
      </c>
      <c r="Y769" t="str">
        <f t="shared" si="46"/>
        <v>OnTime</v>
      </c>
      <c r="Z769" t="str">
        <f t="shared" si="47"/>
        <v>Utilized</v>
      </c>
    </row>
    <row r="770" spans="1:26" x14ac:dyDescent="0.2">
      <c r="A770" s="15">
        <v>198.18</v>
      </c>
      <c r="B770" s="7">
        <f t="shared" si="44"/>
        <v>198.18</v>
      </c>
      <c r="C770" s="1" t="s">
        <v>20</v>
      </c>
      <c r="D770" s="1" t="s">
        <v>21</v>
      </c>
      <c r="E770" s="5">
        <v>3.96</v>
      </c>
      <c r="F770" s="5">
        <f t="shared" si="45"/>
        <v>3.96</v>
      </c>
      <c r="G770" s="1" t="s">
        <v>23</v>
      </c>
      <c r="H770" s="8">
        <v>44165</v>
      </c>
      <c r="I770" s="1" t="s">
        <v>25</v>
      </c>
      <c r="J770" s="1" t="s">
        <v>26</v>
      </c>
      <c r="K770" s="8">
        <v>44155.972280092596</v>
      </c>
      <c r="L770" s="1" t="s">
        <v>28</v>
      </c>
      <c r="M770" s="8">
        <v>44155</v>
      </c>
      <c r="N770" s="8">
        <v>44169</v>
      </c>
      <c r="O770" s="1" t="s">
        <v>1605</v>
      </c>
      <c r="P770" s="1" t="s">
        <v>32</v>
      </c>
      <c r="Q770" s="1" t="s">
        <v>33</v>
      </c>
      <c r="R770" s="1" t="s">
        <v>34</v>
      </c>
      <c r="S770" s="1" t="s">
        <v>35</v>
      </c>
      <c r="T770" s="1" t="s">
        <v>193</v>
      </c>
      <c r="U770" s="8">
        <v>44155</v>
      </c>
      <c r="V770" s="1" t="s">
        <v>37</v>
      </c>
      <c r="W770" s="1" t="s">
        <v>38</v>
      </c>
      <c r="X770" s="1" t="s">
        <v>39</v>
      </c>
      <c r="Y770" t="str">
        <f t="shared" si="46"/>
        <v>OnTime</v>
      </c>
      <c r="Z770" t="str">
        <f t="shared" si="47"/>
        <v>Utilized</v>
      </c>
    </row>
    <row r="771" spans="1:26" x14ac:dyDescent="0.2">
      <c r="A771" s="15">
        <v>198.18</v>
      </c>
      <c r="B771" s="7">
        <f t="shared" ref="B771:B834" si="48">A771</f>
        <v>198.18</v>
      </c>
      <c r="C771" s="1" t="s">
        <v>20</v>
      </c>
      <c r="D771" s="1" t="s">
        <v>21</v>
      </c>
      <c r="E771" s="5">
        <v>3.96</v>
      </c>
      <c r="F771" s="5">
        <f t="shared" ref="F771:F834" si="49">E771</f>
        <v>3.96</v>
      </c>
      <c r="G771" s="1" t="s">
        <v>23</v>
      </c>
      <c r="H771" s="8">
        <v>44165</v>
      </c>
      <c r="I771" s="1" t="s">
        <v>25</v>
      </c>
      <c r="J771" s="1" t="s">
        <v>26</v>
      </c>
      <c r="K771" s="8">
        <v>44155.972256944442</v>
      </c>
      <c r="L771" s="1" t="s">
        <v>136</v>
      </c>
      <c r="M771" s="8">
        <v>44155</v>
      </c>
      <c r="N771" s="8">
        <v>44169</v>
      </c>
      <c r="O771" s="1" t="s">
        <v>1607</v>
      </c>
      <c r="P771" s="1" t="s">
        <v>32</v>
      </c>
      <c r="Q771" s="1" t="s">
        <v>33</v>
      </c>
      <c r="R771" s="1" t="s">
        <v>34</v>
      </c>
      <c r="S771" s="1" t="s">
        <v>35</v>
      </c>
      <c r="T771" s="1" t="s">
        <v>193</v>
      </c>
      <c r="U771" s="8">
        <v>44155</v>
      </c>
      <c r="V771" s="1" t="s">
        <v>37</v>
      </c>
      <c r="W771" s="1" t="s">
        <v>38</v>
      </c>
      <c r="X771" s="1" t="s">
        <v>39</v>
      </c>
      <c r="Y771" t="str">
        <f t="shared" ref="Y771:Y834" si="50">IF(U771&gt;N771,"Late",IF(A771=0,"NoPayment","OnTime"))</f>
        <v>OnTime</v>
      </c>
      <c r="Z771" t="str">
        <f t="shared" ref="Z771:Z834" si="51">IF(U771&lt;H771,"Utilized",IF(ISBLANK(H771),"No Discounts","Lost"))</f>
        <v>Utilized</v>
      </c>
    </row>
    <row r="772" spans="1:26" x14ac:dyDescent="0.2">
      <c r="A772" s="15">
        <v>121.75</v>
      </c>
      <c r="B772" s="7">
        <f t="shared" si="48"/>
        <v>121.75</v>
      </c>
      <c r="C772" s="1" t="s">
        <v>20</v>
      </c>
      <c r="D772" s="1" t="s">
        <v>21</v>
      </c>
      <c r="E772" s="5">
        <v>0</v>
      </c>
      <c r="F772" s="5">
        <f t="shared" si="49"/>
        <v>0</v>
      </c>
      <c r="G772" s="1" t="s">
        <v>23</v>
      </c>
      <c r="H772" s="8">
        <v>44165</v>
      </c>
      <c r="I772" s="1" t="s">
        <v>25</v>
      </c>
      <c r="K772" s="8">
        <v>44155.743935185186</v>
      </c>
      <c r="L772" s="1" t="s">
        <v>28</v>
      </c>
      <c r="M772" s="8">
        <v>44155</v>
      </c>
      <c r="N772" s="8">
        <v>44169</v>
      </c>
      <c r="O772" s="1" t="s">
        <v>1609</v>
      </c>
      <c r="P772" s="1" t="s">
        <v>1091</v>
      </c>
      <c r="Q772" s="1" t="s">
        <v>33</v>
      </c>
      <c r="R772" s="1" t="s">
        <v>34</v>
      </c>
      <c r="S772" s="1" t="s">
        <v>35</v>
      </c>
      <c r="T772" s="1" t="s">
        <v>193</v>
      </c>
      <c r="U772" s="8">
        <v>44155</v>
      </c>
      <c r="V772" s="1" t="s">
        <v>37</v>
      </c>
      <c r="W772" s="1" t="s">
        <v>38</v>
      </c>
      <c r="X772" s="1" t="s">
        <v>39</v>
      </c>
      <c r="Y772" t="str">
        <f t="shared" si="50"/>
        <v>OnTime</v>
      </c>
      <c r="Z772" t="str">
        <f t="shared" si="51"/>
        <v>Utilized</v>
      </c>
    </row>
    <row r="773" spans="1:26" x14ac:dyDescent="0.2">
      <c r="A773" s="15">
        <v>198.18</v>
      </c>
      <c r="B773" s="7">
        <f t="shared" si="48"/>
        <v>198.18</v>
      </c>
      <c r="C773" s="1" t="s">
        <v>20</v>
      </c>
      <c r="D773" s="1" t="s">
        <v>21</v>
      </c>
      <c r="E773" s="5">
        <v>3.96</v>
      </c>
      <c r="F773" s="5">
        <f t="shared" si="49"/>
        <v>3.96</v>
      </c>
      <c r="G773" s="1" t="s">
        <v>23</v>
      </c>
      <c r="H773" s="8">
        <v>44165</v>
      </c>
      <c r="I773" s="1" t="s">
        <v>25</v>
      </c>
      <c r="J773" s="1" t="s">
        <v>26</v>
      </c>
      <c r="K773" s="8">
        <v>44155.723425925928</v>
      </c>
      <c r="L773" s="1" t="s">
        <v>28</v>
      </c>
      <c r="M773" s="8">
        <v>44155</v>
      </c>
      <c r="N773" s="8">
        <v>44169</v>
      </c>
      <c r="O773" s="1" t="s">
        <v>1611</v>
      </c>
      <c r="P773" s="1" t="s">
        <v>32</v>
      </c>
      <c r="Q773" s="1" t="s">
        <v>33</v>
      </c>
      <c r="R773" s="1" t="s">
        <v>34</v>
      </c>
      <c r="S773" s="1" t="s">
        <v>35</v>
      </c>
      <c r="T773" s="1" t="s">
        <v>193</v>
      </c>
      <c r="U773" s="8">
        <v>44155</v>
      </c>
      <c r="V773" s="1" t="s">
        <v>37</v>
      </c>
      <c r="W773" s="1" t="s">
        <v>38</v>
      </c>
      <c r="X773" s="1" t="s">
        <v>39</v>
      </c>
      <c r="Y773" t="str">
        <f t="shared" si="50"/>
        <v>OnTime</v>
      </c>
      <c r="Z773" t="str">
        <f t="shared" si="51"/>
        <v>Utilized</v>
      </c>
    </row>
    <row r="774" spans="1:26" x14ac:dyDescent="0.2">
      <c r="A774" s="15">
        <v>198.18</v>
      </c>
      <c r="B774" s="7">
        <f t="shared" si="48"/>
        <v>198.18</v>
      </c>
      <c r="C774" s="1" t="s">
        <v>20</v>
      </c>
      <c r="D774" s="1" t="s">
        <v>21</v>
      </c>
      <c r="E774" s="5">
        <v>3.96</v>
      </c>
      <c r="F774" s="5">
        <f t="shared" si="49"/>
        <v>3.96</v>
      </c>
      <c r="G774" s="1" t="s">
        <v>23</v>
      </c>
      <c r="H774" s="8">
        <v>44165</v>
      </c>
      <c r="I774" s="1" t="s">
        <v>25</v>
      </c>
      <c r="J774" s="1" t="s">
        <v>26</v>
      </c>
      <c r="K774" s="8">
        <v>44155.723402777781</v>
      </c>
      <c r="L774" s="1" t="s">
        <v>136</v>
      </c>
      <c r="M774" s="8">
        <v>44155</v>
      </c>
      <c r="N774" s="8">
        <v>44169</v>
      </c>
      <c r="O774" s="1" t="s">
        <v>1613</v>
      </c>
      <c r="P774" s="1" t="s">
        <v>32</v>
      </c>
      <c r="Q774" s="1" t="s">
        <v>33</v>
      </c>
      <c r="R774" s="1" t="s">
        <v>34</v>
      </c>
      <c r="S774" s="1" t="s">
        <v>35</v>
      </c>
      <c r="T774" s="1" t="s">
        <v>193</v>
      </c>
      <c r="U774" s="8">
        <v>44155</v>
      </c>
      <c r="V774" s="1" t="s">
        <v>37</v>
      </c>
      <c r="W774" s="1" t="s">
        <v>38</v>
      </c>
      <c r="X774" s="1" t="s">
        <v>39</v>
      </c>
      <c r="Y774" t="str">
        <f t="shared" si="50"/>
        <v>OnTime</v>
      </c>
      <c r="Z774" t="str">
        <f t="shared" si="51"/>
        <v>Utilized</v>
      </c>
    </row>
    <row r="775" spans="1:26" x14ac:dyDescent="0.2">
      <c r="A775" s="15">
        <v>100</v>
      </c>
      <c r="B775" s="7">
        <f t="shared" si="48"/>
        <v>100</v>
      </c>
      <c r="C775" s="1" t="s">
        <v>20</v>
      </c>
      <c r="D775" s="1" t="s">
        <v>1362</v>
      </c>
      <c r="E775" s="5">
        <v>2</v>
      </c>
      <c r="F775" s="5">
        <f t="shared" si="49"/>
        <v>2</v>
      </c>
      <c r="G775" s="1" t="s">
        <v>1363</v>
      </c>
      <c r="H775" s="8">
        <v>44185</v>
      </c>
      <c r="I775" s="1" t="s">
        <v>25</v>
      </c>
      <c r="K775" s="8">
        <v>44155.496898148151</v>
      </c>
      <c r="L775" s="1" t="s">
        <v>28</v>
      </c>
      <c r="M775" s="8">
        <v>44155</v>
      </c>
      <c r="N775" s="8">
        <v>44165</v>
      </c>
      <c r="O775" s="1" t="s">
        <v>1616</v>
      </c>
      <c r="P775" s="1" t="s">
        <v>32</v>
      </c>
      <c r="R775" s="1" t="s">
        <v>1367</v>
      </c>
      <c r="T775" s="1" t="s">
        <v>81</v>
      </c>
      <c r="U775" s="8">
        <v>44155</v>
      </c>
      <c r="V775" s="1" t="s">
        <v>1368</v>
      </c>
      <c r="W775" s="1" t="s">
        <v>3322</v>
      </c>
      <c r="X775" s="1" t="s">
        <v>39</v>
      </c>
      <c r="Y775" t="str">
        <f t="shared" si="50"/>
        <v>OnTime</v>
      </c>
      <c r="Z775" t="str">
        <f t="shared" si="51"/>
        <v>Utilized</v>
      </c>
    </row>
    <row r="776" spans="1:26" x14ac:dyDescent="0.2">
      <c r="A776" s="15">
        <v>0</v>
      </c>
      <c r="B776" s="7">
        <f t="shared" si="48"/>
        <v>0</v>
      </c>
      <c r="C776" s="1" t="s">
        <v>20</v>
      </c>
      <c r="E776" s="5">
        <v>0</v>
      </c>
      <c r="F776" s="5">
        <f t="shared" si="49"/>
        <v>0</v>
      </c>
      <c r="I776" s="1" t="s">
        <v>25</v>
      </c>
      <c r="K776" s="8">
        <v>44155.496805555558</v>
      </c>
      <c r="M776" s="8">
        <v>44155</v>
      </c>
      <c r="N776" s="8">
        <v>44155</v>
      </c>
      <c r="P776" s="1" t="s">
        <v>32</v>
      </c>
      <c r="T776" s="1" t="s">
        <v>81</v>
      </c>
      <c r="U776" s="8">
        <v>44155</v>
      </c>
      <c r="X776" s="1" t="s">
        <v>39</v>
      </c>
      <c r="Y776" t="str">
        <f t="shared" si="50"/>
        <v>NoPayment</v>
      </c>
      <c r="Z776" t="str">
        <f t="shared" si="51"/>
        <v>No Discounts</v>
      </c>
    </row>
    <row r="777" spans="1:26" x14ac:dyDescent="0.2">
      <c r="A777" s="15">
        <v>100</v>
      </c>
      <c r="B777" s="7">
        <f t="shared" si="48"/>
        <v>100</v>
      </c>
      <c r="C777" s="1" t="s">
        <v>20</v>
      </c>
      <c r="D777" s="1" t="s">
        <v>1362</v>
      </c>
      <c r="E777" s="5">
        <v>2</v>
      </c>
      <c r="F777" s="5">
        <f t="shared" si="49"/>
        <v>2</v>
      </c>
      <c r="G777" s="1" t="s">
        <v>1363</v>
      </c>
      <c r="H777" s="8">
        <v>44185</v>
      </c>
      <c r="I777" s="1" t="s">
        <v>25</v>
      </c>
      <c r="K777" s="8">
        <v>44155.49664351852</v>
      </c>
      <c r="L777" s="1" t="s">
        <v>28</v>
      </c>
      <c r="M777" s="8">
        <v>44155</v>
      </c>
      <c r="N777" s="8">
        <v>44165</v>
      </c>
      <c r="O777" s="1" t="s">
        <v>1619</v>
      </c>
      <c r="P777" s="1" t="s">
        <v>32</v>
      </c>
      <c r="Q777" s="1" t="s">
        <v>33</v>
      </c>
      <c r="R777" s="1" t="s">
        <v>1367</v>
      </c>
      <c r="T777" s="1" t="s">
        <v>193</v>
      </c>
      <c r="U777" s="8">
        <v>44155</v>
      </c>
      <c r="V777" s="1" t="s">
        <v>1368</v>
      </c>
      <c r="W777" s="1" t="s">
        <v>3322</v>
      </c>
      <c r="X777" s="1" t="s">
        <v>39</v>
      </c>
      <c r="Y777" t="str">
        <f t="shared" si="50"/>
        <v>OnTime</v>
      </c>
      <c r="Z777" t="str">
        <f t="shared" si="51"/>
        <v>Utilized</v>
      </c>
    </row>
    <row r="778" spans="1:26" x14ac:dyDescent="0.2">
      <c r="A778" s="15">
        <v>100</v>
      </c>
      <c r="B778" s="7">
        <f t="shared" si="48"/>
        <v>100</v>
      </c>
      <c r="C778" s="1" t="s">
        <v>20</v>
      </c>
      <c r="D778" s="1" t="s">
        <v>1362</v>
      </c>
      <c r="E778" s="5">
        <v>2</v>
      </c>
      <c r="F778" s="5">
        <f t="shared" si="49"/>
        <v>2</v>
      </c>
      <c r="G778" s="1" t="s">
        <v>1363</v>
      </c>
      <c r="H778" s="8">
        <v>44185</v>
      </c>
      <c r="I778" s="1" t="s">
        <v>25</v>
      </c>
      <c r="K778" s="8">
        <v>44155.496574074074</v>
      </c>
      <c r="L778" s="1" t="s">
        <v>28</v>
      </c>
      <c r="M778" s="8">
        <v>44155</v>
      </c>
      <c r="N778" s="8">
        <v>44165</v>
      </c>
      <c r="O778" s="1" t="s">
        <v>1621</v>
      </c>
      <c r="P778" s="1" t="s">
        <v>32</v>
      </c>
      <c r="R778" s="1" t="s">
        <v>1367</v>
      </c>
      <c r="T778" s="1" t="s">
        <v>81</v>
      </c>
      <c r="U778" s="8">
        <v>44155</v>
      </c>
      <c r="V778" s="1" t="s">
        <v>1368</v>
      </c>
      <c r="W778" s="1" t="s">
        <v>3322</v>
      </c>
      <c r="X778" s="1" t="s">
        <v>39</v>
      </c>
      <c r="Y778" t="str">
        <f t="shared" si="50"/>
        <v>OnTime</v>
      </c>
      <c r="Z778" t="str">
        <f t="shared" si="51"/>
        <v>Utilized</v>
      </c>
    </row>
    <row r="779" spans="1:26" x14ac:dyDescent="0.2">
      <c r="A779" s="15">
        <v>0</v>
      </c>
      <c r="B779" s="7">
        <f t="shared" si="48"/>
        <v>0</v>
      </c>
      <c r="C779" s="1" t="s">
        <v>20</v>
      </c>
      <c r="E779" s="5">
        <v>0</v>
      </c>
      <c r="F779" s="5">
        <f t="shared" si="49"/>
        <v>0</v>
      </c>
      <c r="I779" s="1" t="s">
        <v>25</v>
      </c>
      <c r="K779" s="8">
        <v>44155.496481481481</v>
      </c>
      <c r="M779" s="8">
        <v>44155</v>
      </c>
      <c r="N779" s="8">
        <v>44155</v>
      </c>
      <c r="P779" s="1" t="s">
        <v>32</v>
      </c>
      <c r="T779" s="1" t="s">
        <v>81</v>
      </c>
      <c r="U779" s="8">
        <v>44155</v>
      </c>
      <c r="X779" s="1" t="s">
        <v>39</v>
      </c>
      <c r="Y779" t="str">
        <f t="shared" si="50"/>
        <v>NoPayment</v>
      </c>
      <c r="Z779" t="str">
        <f t="shared" si="51"/>
        <v>No Discounts</v>
      </c>
    </row>
    <row r="780" spans="1:26" x14ac:dyDescent="0.2">
      <c r="A780" s="15">
        <v>0</v>
      </c>
      <c r="B780" s="7">
        <f t="shared" si="48"/>
        <v>0</v>
      </c>
      <c r="C780" s="1" t="s">
        <v>20</v>
      </c>
      <c r="E780" s="5">
        <v>0</v>
      </c>
      <c r="F780" s="5">
        <f t="shared" si="49"/>
        <v>0</v>
      </c>
      <c r="I780" s="1" t="s">
        <v>25</v>
      </c>
      <c r="K780" s="8">
        <v>44155.313981481479</v>
      </c>
      <c r="M780" s="8">
        <v>44155</v>
      </c>
      <c r="N780" s="8">
        <v>44155</v>
      </c>
      <c r="P780" s="1" t="s">
        <v>32</v>
      </c>
      <c r="T780" s="1" t="s">
        <v>81</v>
      </c>
      <c r="U780" s="8">
        <v>44155</v>
      </c>
      <c r="X780" s="1" t="s">
        <v>39</v>
      </c>
      <c r="Y780" t="str">
        <f t="shared" si="50"/>
        <v>NoPayment</v>
      </c>
      <c r="Z780" t="str">
        <f t="shared" si="51"/>
        <v>No Discounts</v>
      </c>
    </row>
    <row r="781" spans="1:26" x14ac:dyDescent="0.2">
      <c r="A781" s="15">
        <v>100</v>
      </c>
      <c r="B781" s="7">
        <f t="shared" si="48"/>
        <v>100</v>
      </c>
      <c r="C781" s="1" t="s">
        <v>20</v>
      </c>
      <c r="D781" s="1" t="s">
        <v>1362</v>
      </c>
      <c r="E781" s="5">
        <v>2</v>
      </c>
      <c r="F781" s="5">
        <f t="shared" si="49"/>
        <v>2</v>
      </c>
      <c r="G781" s="1" t="s">
        <v>1363</v>
      </c>
      <c r="H781" s="8">
        <v>44185</v>
      </c>
      <c r="I781" s="1" t="s">
        <v>25</v>
      </c>
      <c r="K781" s="8">
        <v>44155.313900462963</v>
      </c>
      <c r="L781" s="1" t="s">
        <v>28</v>
      </c>
      <c r="M781" s="8">
        <v>44155</v>
      </c>
      <c r="N781" s="8">
        <v>44165</v>
      </c>
      <c r="O781" s="1" t="s">
        <v>1625</v>
      </c>
      <c r="P781" s="1" t="s">
        <v>32</v>
      </c>
      <c r="R781" s="1" t="s">
        <v>1367</v>
      </c>
      <c r="T781" s="1" t="s">
        <v>81</v>
      </c>
      <c r="U781" s="8">
        <v>44155</v>
      </c>
      <c r="V781" s="1" t="s">
        <v>1368</v>
      </c>
      <c r="W781" s="1" t="s">
        <v>3322</v>
      </c>
      <c r="X781" s="1" t="s">
        <v>39</v>
      </c>
      <c r="Y781" t="str">
        <f t="shared" si="50"/>
        <v>OnTime</v>
      </c>
      <c r="Z781" t="str">
        <f t="shared" si="51"/>
        <v>Utilized</v>
      </c>
    </row>
    <row r="782" spans="1:26" x14ac:dyDescent="0.2">
      <c r="A782" s="15">
        <v>0</v>
      </c>
      <c r="B782" s="7">
        <f t="shared" si="48"/>
        <v>0</v>
      </c>
      <c r="C782" s="1" t="s">
        <v>20</v>
      </c>
      <c r="E782" s="5">
        <v>0</v>
      </c>
      <c r="F782" s="5">
        <f t="shared" si="49"/>
        <v>0</v>
      </c>
      <c r="I782" s="1" t="s">
        <v>25</v>
      </c>
      <c r="K782" s="8">
        <v>44155.313831018517</v>
      </c>
      <c r="M782" s="8">
        <v>44155</v>
      </c>
      <c r="N782" s="8">
        <v>44155</v>
      </c>
      <c r="P782" s="1" t="s">
        <v>32</v>
      </c>
      <c r="T782" s="1" t="s">
        <v>81</v>
      </c>
      <c r="U782" s="8">
        <v>44155</v>
      </c>
      <c r="X782" s="1" t="s">
        <v>39</v>
      </c>
      <c r="Y782" t="str">
        <f t="shared" si="50"/>
        <v>NoPayment</v>
      </c>
      <c r="Z782" t="str">
        <f t="shared" si="51"/>
        <v>No Discounts</v>
      </c>
    </row>
    <row r="783" spans="1:26" x14ac:dyDescent="0.2">
      <c r="A783" s="15">
        <v>100</v>
      </c>
      <c r="B783" s="7">
        <f t="shared" si="48"/>
        <v>100</v>
      </c>
      <c r="C783" s="1" t="s">
        <v>20</v>
      </c>
      <c r="D783" s="1" t="s">
        <v>1362</v>
      </c>
      <c r="E783" s="5">
        <v>2</v>
      </c>
      <c r="F783" s="5">
        <f t="shared" si="49"/>
        <v>2</v>
      </c>
      <c r="G783" s="1" t="s">
        <v>1363</v>
      </c>
      <c r="H783" s="8">
        <v>44185</v>
      </c>
      <c r="I783" s="1" t="s">
        <v>25</v>
      </c>
      <c r="K783" s="8">
        <v>44155.313761574071</v>
      </c>
      <c r="L783" s="1" t="s">
        <v>28</v>
      </c>
      <c r="M783" s="8">
        <v>44155</v>
      </c>
      <c r="N783" s="8">
        <v>44165</v>
      </c>
      <c r="O783" s="1" t="s">
        <v>1628</v>
      </c>
      <c r="P783" s="1" t="s">
        <v>32</v>
      </c>
      <c r="R783" s="1" t="s">
        <v>1367</v>
      </c>
      <c r="T783" s="1" t="s">
        <v>81</v>
      </c>
      <c r="U783" s="8">
        <v>44155</v>
      </c>
      <c r="V783" s="1" t="s">
        <v>1368</v>
      </c>
      <c r="W783" s="1" t="s">
        <v>3322</v>
      </c>
      <c r="X783" s="1" t="s">
        <v>39</v>
      </c>
      <c r="Y783" t="str">
        <f t="shared" si="50"/>
        <v>OnTime</v>
      </c>
      <c r="Z783" t="str">
        <f t="shared" si="51"/>
        <v>Utilized</v>
      </c>
    </row>
    <row r="784" spans="1:26" x14ac:dyDescent="0.2">
      <c r="A784" s="15">
        <v>0</v>
      </c>
      <c r="B784" s="7">
        <f t="shared" si="48"/>
        <v>0</v>
      </c>
      <c r="C784" s="1" t="s">
        <v>20</v>
      </c>
      <c r="D784" s="1" t="s">
        <v>1362</v>
      </c>
      <c r="E784" s="5">
        <v>0</v>
      </c>
      <c r="F784" s="5">
        <f t="shared" si="49"/>
        <v>0</v>
      </c>
      <c r="G784" s="1" t="s">
        <v>1363</v>
      </c>
      <c r="H784" s="8">
        <v>44185</v>
      </c>
      <c r="I784" s="1" t="s">
        <v>25</v>
      </c>
      <c r="K784" s="8">
        <v>44155.313680555555</v>
      </c>
      <c r="L784" s="1" t="s">
        <v>28</v>
      </c>
      <c r="M784" s="8">
        <v>44155</v>
      </c>
      <c r="N784" s="8">
        <v>44165</v>
      </c>
      <c r="P784" s="1" t="s">
        <v>32</v>
      </c>
      <c r="R784" s="1" t="s">
        <v>1367</v>
      </c>
      <c r="T784" s="1" t="s">
        <v>81</v>
      </c>
      <c r="U784" s="8">
        <v>44155</v>
      </c>
      <c r="V784" s="1" t="s">
        <v>1368</v>
      </c>
      <c r="W784" s="1" t="s">
        <v>3322</v>
      </c>
      <c r="X784" s="1" t="s">
        <v>39</v>
      </c>
      <c r="Y784" t="str">
        <f t="shared" si="50"/>
        <v>NoPayment</v>
      </c>
      <c r="Z784" t="str">
        <f t="shared" si="51"/>
        <v>Utilized</v>
      </c>
    </row>
    <row r="785" spans="1:26" x14ac:dyDescent="0.2">
      <c r="A785" s="15">
        <v>100</v>
      </c>
      <c r="B785" s="7">
        <f t="shared" si="48"/>
        <v>100</v>
      </c>
      <c r="C785" s="1" t="s">
        <v>20</v>
      </c>
      <c r="D785" s="1" t="s">
        <v>1362</v>
      </c>
      <c r="E785" s="5">
        <v>2</v>
      </c>
      <c r="F785" s="5">
        <f t="shared" si="49"/>
        <v>2</v>
      </c>
      <c r="G785" s="1" t="s">
        <v>1363</v>
      </c>
      <c r="H785" s="8">
        <v>44185</v>
      </c>
      <c r="I785" s="1" t="s">
        <v>25</v>
      </c>
      <c r="K785" s="8">
        <v>44155.313611111109</v>
      </c>
      <c r="L785" s="1" t="s">
        <v>28</v>
      </c>
      <c r="M785" s="8">
        <v>44155</v>
      </c>
      <c r="N785" s="8">
        <v>44165</v>
      </c>
      <c r="O785" s="1" t="s">
        <v>1631</v>
      </c>
      <c r="P785" s="1" t="s">
        <v>32</v>
      </c>
      <c r="R785" s="1" t="s">
        <v>1367</v>
      </c>
      <c r="T785" s="1" t="s">
        <v>81</v>
      </c>
      <c r="U785" s="8">
        <v>44155</v>
      </c>
      <c r="V785" s="1" t="s">
        <v>1368</v>
      </c>
      <c r="W785" s="1" t="s">
        <v>3322</v>
      </c>
      <c r="X785" s="1" t="s">
        <v>39</v>
      </c>
      <c r="Y785" t="str">
        <f t="shared" si="50"/>
        <v>OnTime</v>
      </c>
      <c r="Z785" t="str">
        <f t="shared" si="51"/>
        <v>Utilized</v>
      </c>
    </row>
    <row r="786" spans="1:26" x14ac:dyDescent="0.2">
      <c r="A786" s="15">
        <v>100</v>
      </c>
      <c r="B786" s="7">
        <f t="shared" si="48"/>
        <v>100</v>
      </c>
      <c r="C786" s="1" t="s">
        <v>20</v>
      </c>
      <c r="D786" s="1" t="s">
        <v>1362</v>
      </c>
      <c r="E786" s="5">
        <v>2</v>
      </c>
      <c r="F786" s="5">
        <f t="shared" si="49"/>
        <v>2</v>
      </c>
      <c r="G786" s="1" t="s">
        <v>1363</v>
      </c>
      <c r="H786" s="8">
        <v>44185</v>
      </c>
      <c r="I786" s="1" t="s">
        <v>25</v>
      </c>
      <c r="K786" s="8">
        <v>44155.31354166667</v>
      </c>
      <c r="L786" s="1" t="s">
        <v>28</v>
      </c>
      <c r="M786" s="8">
        <v>44155</v>
      </c>
      <c r="N786" s="8">
        <v>44165</v>
      </c>
      <c r="O786" s="1" t="s">
        <v>1633</v>
      </c>
      <c r="P786" s="1" t="s">
        <v>32</v>
      </c>
      <c r="R786" s="1" t="s">
        <v>1367</v>
      </c>
      <c r="T786" s="1" t="s">
        <v>81</v>
      </c>
      <c r="U786" s="8">
        <v>44155</v>
      </c>
      <c r="V786" s="1" t="s">
        <v>1368</v>
      </c>
      <c r="W786" s="1" t="s">
        <v>3322</v>
      </c>
      <c r="X786" s="1" t="s">
        <v>39</v>
      </c>
      <c r="Y786" t="str">
        <f t="shared" si="50"/>
        <v>OnTime</v>
      </c>
      <c r="Z786" t="str">
        <f t="shared" si="51"/>
        <v>Utilized</v>
      </c>
    </row>
    <row r="787" spans="1:26" x14ac:dyDescent="0.2">
      <c r="A787" s="15">
        <v>0</v>
      </c>
      <c r="B787" s="7">
        <f t="shared" si="48"/>
        <v>0</v>
      </c>
      <c r="C787" s="1" t="s">
        <v>20</v>
      </c>
      <c r="E787" s="5">
        <v>0</v>
      </c>
      <c r="F787" s="5">
        <f t="shared" si="49"/>
        <v>0</v>
      </c>
      <c r="I787" s="1" t="s">
        <v>25</v>
      </c>
      <c r="K787" s="8">
        <v>44155.313460648147</v>
      </c>
      <c r="M787" s="8">
        <v>44155</v>
      </c>
      <c r="N787" s="8">
        <v>44155</v>
      </c>
      <c r="P787" s="1" t="s">
        <v>32</v>
      </c>
      <c r="T787" s="1" t="s">
        <v>81</v>
      </c>
      <c r="U787" s="8">
        <v>44155</v>
      </c>
      <c r="X787" s="1" t="s">
        <v>39</v>
      </c>
      <c r="Y787" t="str">
        <f t="shared" si="50"/>
        <v>NoPayment</v>
      </c>
      <c r="Z787" t="str">
        <f t="shared" si="51"/>
        <v>No Discounts</v>
      </c>
    </row>
    <row r="788" spans="1:26" x14ac:dyDescent="0.2">
      <c r="A788" s="15">
        <v>100</v>
      </c>
      <c r="B788" s="7">
        <f t="shared" si="48"/>
        <v>100</v>
      </c>
      <c r="C788" s="1" t="s">
        <v>20</v>
      </c>
      <c r="D788" s="1" t="s">
        <v>1362</v>
      </c>
      <c r="E788" s="5">
        <v>2</v>
      </c>
      <c r="F788" s="5">
        <f t="shared" si="49"/>
        <v>2</v>
      </c>
      <c r="G788" s="1" t="s">
        <v>1363</v>
      </c>
      <c r="H788" s="8">
        <v>44185</v>
      </c>
      <c r="I788" s="1" t="s">
        <v>25</v>
      </c>
      <c r="K788" s="8">
        <v>44155.313391203701</v>
      </c>
      <c r="L788" s="1" t="s">
        <v>28</v>
      </c>
      <c r="M788" s="8">
        <v>44155</v>
      </c>
      <c r="N788" s="8">
        <v>44165</v>
      </c>
      <c r="O788" s="1" t="s">
        <v>1636</v>
      </c>
      <c r="P788" s="1" t="s">
        <v>32</v>
      </c>
      <c r="R788" s="1" t="s">
        <v>1367</v>
      </c>
      <c r="T788" s="1" t="s">
        <v>81</v>
      </c>
      <c r="U788" s="8">
        <v>44155</v>
      </c>
      <c r="V788" s="1" t="s">
        <v>1368</v>
      </c>
      <c r="W788" s="1" t="s">
        <v>3322</v>
      </c>
      <c r="X788" s="1" t="s">
        <v>39</v>
      </c>
      <c r="Y788" t="str">
        <f t="shared" si="50"/>
        <v>OnTime</v>
      </c>
      <c r="Z788" t="str">
        <f t="shared" si="51"/>
        <v>Utilized</v>
      </c>
    </row>
    <row r="789" spans="1:26" x14ac:dyDescent="0.2">
      <c r="A789" s="15">
        <v>100</v>
      </c>
      <c r="B789" s="7">
        <f t="shared" si="48"/>
        <v>100</v>
      </c>
      <c r="C789" s="1" t="s">
        <v>20</v>
      </c>
      <c r="D789" s="1" t="s">
        <v>1362</v>
      </c>
      <c r="E789" s="5">
        <v>2</v>
      </c>
      <c r="F789" s="5">
        <f t="shared" si="49"/>
        <v>2</v>
      </c>
      <c r="G789" s="1" t="s">
        <v>1363</v>
      </c>
      <c r="H789" s="8">
        <v>44185</v>
      </c>
      <c r="I789" s="1" t="s">
        <v>25</v>
      </c>
      <c r="K789" s="8">
        <v>44155.313310185185</v>
      </c>
      <c r="L789" s="1" t="s">
        <v>28</v>
      </c>
      <c r="M789" s="8">
        <v>44155</v>
      </c>
      <c r="N789" s="8">
        <v>44165</v>
      </c>
      <c r="O789" s="1" t="s">
        <v>1638</v>
      </c>
      <c r="P789" s="1" t="s">
        <v>32</v>
      </c>
      <c r="R789" s="1" t="s">
        <v>1367</v>
      </c>
      <c r="T789" s="1" t="s">
        <v>1045</v>
      </c>
      <c r="U789" s="8">
        <v>44155</v>
      </c>
      <c r="V789" s="1" t="s">
        <v>1368</v>
      </c>
      <c r="W789" s="1" t="s">
        <v>3322</v>
      </c>
      <c r="X789" s="1" t="s">
        <v>39</v>
      </c>
      <c r="Y789" t="str">
        <f t="shared" si="50"/>
        <v>OnTime</v>
      </c>
      <c r="Z789" t="str">
        <f t="shared" si="51"/>
        <v>Utilized</v>
      </c>
    </row>
    <row r="790" spans="1:26" x14ac:dyDescent="0.2">
      <c r="A790" s="15">
        <v>100</v>
      </c>
      <c r="B790" s="7">
        <f t="shared" si="48"/>
        <v>100</v>
      </c>
      <c r="C790" s="1" t="s">
        <v>20</v>
      </c>
      <c r="D790" s="1" t="s">
        <v>1362</v>
      </c>
      <c r="E790" s="5">
        <v>2</v>
      </c>
      <c r="F790" s="5">
        <f t="shared" si="49"/>
        <v>2</v>
      </c>
      <c r="G790" s="1" t="s">
        <v>1363</v>
      </c>
      <c r="H790" s="8">
        <v>44185</v>
      </c>
      <c r="I790" s="1" t="s">
        <v>25</v>
      </c>
      <c r="K790" s="8">
        <v>44155.313240740739</v>
      </c>
      <c r="L790" s="1" t="s">
        <v>28</v>
      </c>
      <c r="M790" s="8">
        <v>44155</v>
      </c>
      <c r="N790" s="8">
        <v>44165</v>
      </c>
      <c r="O790" s="1" t="s">
        <v>1640</v>
      </c>
      <c r="P790" s="1" t="s">
        <v>32</v>
      </c>
      <c r="R790" s="1" t="s">
        <v>1367</v>
      </c>
      <c r="T790" s="1" t="s">
        <v>81</v>
      </c>
      <c r="U790" s="8">
        <v>44155</v>
      </c>
      <c r="V790" s="1" t="s">
        <v>1368</v>
      </c>
      <c r="W790" s="1" t="s">
        <v>3322</v>
      </c>
      <c r="X790" s="1" t="s">
        <v>39</v>
      </c>
      <c r="Y790" t="str">
        <f t="shared" si="50"/>
        <v>OnTime</v>
      </c>
      <c r="Z790" t="str">
        <f t="shared" si="51"/>
        <v>Utilized</v>
      </c>
    </row>
    <row r="791" spans="1:26" x14ac:dyDescent="0.2">
      <c r="A791" s="15">
        <v>100</v>
      </c>
      <c r="B791" s="7">
        <f t="shared" si="48"/>
        <v>100</v>
      </c>
      <c r="C791" s="1" t="s">
        <v>20</v>
      </c>
      <c r="D791" s="1" t="s">
        <v>1362</v>
      </c>
      <c r="E791" s="5">
        <v>2</v>
      </c>
      <c r="F791" s="5">
        <f t="shared" si="49"/>
        <v>2</v>
      </c>
      <c r="G791" s="1" t="s">
        <v>1363</v>
      </c>
      <c r="H791" s="8">
        <v>44185</v>
      </c>
      <c r="I791" s="1" t="s">
        <v>25</v>
      </c>
      <c r="K791" s="8">
        <v>44155.313159722224</v>
      </c>
      <c r="L791" s="1" t="s">
        <v>28</v>
      </c>
      <c r="M791" s="8">
        <v>44155</v>
      </c>
      <c r="N791" s="8">
        <v>44165</v>
      </c>
      <c r="O791" s="1" t="s">
        <v>1642</v>
      </c>
      <c r="P791" s="1" t="s">
        <v>32</v>
      </c>
      <c r="R791" s="1" t="s">
        <v>1367</v>
      </c>
      <c r="T791" s="1" t="s">
        <v>1045</v>
      </c>
      <c r="U791" s="8">
        <v>44155</v>
      </c>
      <c r="V791" s="1" t="s">
        <v>1368</v>
      </c>
      <c r="W791" s="1" t="s">
        <v>3322</v>
      </c>
      <c r="X791" s="1" t="s">
        <v>39</v>
      </c>
      <c r="Y791" t="str">
        <f t="shared" si="50"/>
        <v>OnTime</v>
      </c>
      <c r="Z791" t="str">
        <f t="shared" si="51"/>
        <v>Utilized</v>
      </c>
    </row>
    <row r="792" spans="1:26" x14ac:dyDescent="0.2">
      <c r="A792" s="15">
        <v>121.75</v>
      </c>
      <c r="B792" s="7">
        <f t="shared" si="48"/>
        <v>121.75</v>
      </c>
      <c r="C792" s="1" t="s">
        <v>20</v>
      </c>
      <c r="D792" s="1" t="s">
        <v>21</v>
      </c>
      <c r="E792" s="5">
        <v>0</v>
      </c>
      <c r="F792" s="5">
        <f t="shared" si="49"/>
        <v>0</v>
      </c>
      <c r="G792" s="1" t="s">
        <v>23</v>
      </c>
      <c r="H792" s="8">
        <v>44164</v>
      </c>
      <c r="I792" s="1" t="s">
        <v>25</v>
      </c>
      <c r="K792" s="8">
        <v>44154.99726851852</v>
      </c>
      <c r="L792" s="1" t="s">
        <v>28</v>
      </c>
      <c r="M792" s="8">
        <v>44154</v>
      </c>
      <c r="N792" s="8">
        <v>44168</v>
      </c>
      <c r="O792" s="1" t="s">
        <v>1645</v>
      </c>
      <c r="P792" s="1" t="s">
        <v>1091</v>
      </c>
      <c r="Q792" s="1" t="s">
        <v>33</v>
      </c>
      <c r="R792" s="1" t="s">
        <v>34</v>
      </c>
      <c r="S792" s="1" t="s">
        <v>35</v>
      </c>
      <c r="T792" s="1" t="s">
        <v>36</v>
      </c>
      <c r="U792" s="8">
        <v>44154</v>
      </c>
      <c r="V792" s="1" t="s">
        <v>37</v>
      </c>
      <c r="W792" s="1" t="s">
        <v>38</v>
      </c>
      <c r="X792" s="1" t="s">
        <v>39</v>
      </c>
      <c r="Y792" t="str">
        <f t="shared" si="50"/>
        <v>OnTime</v>
      </c>
      <c r="Z792" t="str">
        <f t="shared" si="51"/>
        <v>Utilized</v>
      </c>
    </row>
    <row r="793" spans="1:26" x14ac:dyDescent="0.2">
      <c r="A793" s="15">
        <v>198.18</v>
      </c>
      <c r="B793" s="7">
        <f t="shared" si="48"/>
        <v>198.18</v>
      </c>
      <c r="C793" s="1" t="s">
        <v>20</v>
      </c>
      <c r="D793" s="1" t="s">
        <v>21</v>
      </c>
      <c r="E793" s="5">
        <v>3.96</v>
      </c>
      <c r="F793" s="5">
        <f t="shared" si="49"/>
        <v>3.96</v>
      </c>
      <c r="G793" s="1" t="s">
        <v>23</v>
      </c>
      <c r="H793" s="8">
        <v>44164</v>
      </c>
      <c r="I793" s="1" t="s">
        <v>25</v>
      </c>
      <c r="J793" s="1" t="s">
        <v>26</v>
      </c>
      <c r="K793" s="8">
        <v>44154.972939814812</v>
      </c>
      <c r="L793" s="1" t="s">
        <v>28</v>
      </c>
      <c r="M793" s="8">
        <v>44154</v>
      </c>
      <c r="N793" s="8">
        <v>44168</v>
      </c>
      <c r="O793" s="1" t="s">
        <v>1647</v>
      </c>
      <c r="P793" s="1" t="s">
        <v>32</v>
      </c>
      <c r="Q793" s="1" t="s">
        <v>33</v>
      </c>
      <c r="R793" s="1" t="s">
        <v>34</v>
      </c>
      <c r="S793" s="1" t="s">
        <v>35</v>
      </c>
      <c r="T793" s="1" t="s">
        <v>36</v>
      </c>
      <c r="U793" s="8">
        <v>44154</v>
      </c>
      <c r="V793" s="1" t="s">
        <v>37</v>
      </c>
      <c r="W793" s="1" t="s">
        <v>38</v>
      </c>
      <c r="X793" s="1" t="s">
        <v>39</v>
      </c>
      <c r="Y793" t="str">
        <f t="shared" si="50"/>
        <v>OnTime</v>
      </c>
      <c r="Z793" t="str">
        <f t="shared" si="51"/>
        <v>Utilized</v>
      </c>
    </row>
    <row r="794" spans="1:26" x14ac:dyDescent="0.2">
      <c r="A794" s="15">
        <v>198.18</v>
      </c>
      <c r="B794" s="7">
        <f t="shared" si="48"/>
        <v>198.18</v>
      </c>
      <c r="C794" s="1" t="s">
        <v>20</v>
      </c>
      <c r="D794" s="1" t="s">
        <v>21</v>
      </c>
      <c r="E794" s="5">
        <v>3.96</v>
      </c>
      <c r="F794" s="5">
        <f t="shared" si="49"/>
        <v>3.96</v>
      </c>
      <c r="G794" s="1" t="s">
        <v>23</v>
      </c>
      <c r="H794" s="8">
        <v>44164</v>
      </c>
      <c r="I794" s="1" t="s">
        <v>25</v>
      </c>
      <c r="J794" s="1" t="s">
        <v>26</v>
      </c>
      <c r="K794" s="8">
        <v>44154.972824074073</v>
      </c>
      <c r="L794" s="1" t="s">
        <v>136</v>
      </c>
      <c r="M794" s="8">
        <v>44154</v>
      </c>
      <c r="N794" s="8">
        <v>44168</v>
      </c>
      <c r="O794" s="1" t="s">
        <v>1649</v>
      </c>
      <c r="P794" s="1" t="s">
        <v>32</v>
      </c>
      <c r="Q794" s="1" t="s">
        <v>33</v>
      </c>
      <c r="R794" s="1" t="s">
        <v>34</v>
      </c>
      <c r="S794" s="1" t="s">
        <v>35</v>
      </c>
      <c r="T794" s="1" t="s">
        <v>36</v>
      </c>
      <c r="U794" s="8">
        <v>44154</v>
      </c>
      <c r="V794" s="1" t="s">
        <v>37</v>
      </c>
      <c r="W794" s="1" t="s">
        <v>38</v>
      </c>
      <c r="X794" s="1" t="s">
        <v>39</v>
      </c>
      <c r="Y794" t="str">
        <f t="shared" si="50"/>
        <v>OnTime</v>
      </c>
      <c r="Z794" t="str">
        <f t="shared" si="51"/>
        <v>Utilized</v>
      </c>
    </row>
    <row r="795" spans="1:26" x14ac:dyDescent="0.2">
      <c r="A795" s="15">
        <v>198.18</v>
      </c>
      <c r="B795" s="7">
        <f t="shared" si="48"/>
        <v>198.18</v>
      </c>
      <c r="C795" s="1" t="s">
        <v>20</v>
      </c>
      <c r="D795" s="1" t="s">
        <v>21</v>
      </c>
      <c r="E795" s="5">
        <v>3.96</v>
      </c>
      <c r="F795" s="5">
        <f t="shared" si="49"/>
        <v>3.96</v>
      </c>
      <c r="G795" s="1" t="s">
        <v>23</v>
      </c>
      <c r="H795" s="8">
        <v>44164</v>
      </c>
      <c r="I795" s="1" t="s">
        <v>25</v>
      </c>
      <c r="J795" s="1" t="s">
        <v>26</v>
      </c>
      <c r="K795" s="8">
        <v>44154.749143518522</v>
      </c>
      <c r="L795" s="1" t="s">
        <v>136</v>
      </c>
      <c r="M795" s="8">
        <v>44154</v>
      </c>
      <c r="N795" s="8">
        <v>44168</v>
      </c>
      <c r="O795" s="1" t="s">
        <v>1651</v>
      </c>
      <c r="P795" s="1" t="s">
        <v>32</v>
      </c>
      <c r="Q795" s="1" t="s">
        <v>33</v>
      </c>
      <c r="R795" s="1" t="s">
        <v>34</v>
      </c>
      <c r="S795" s="1" t="s">
        <v>35</v>
      </c>
      <c r="T795" s="1" t="s">
        <v>81</v>
      </c>
      <c r="U795" s="8">
        <v>44154</v>
      </c>
      <c r="V795" s="1" t="s">
        <v>37</v>
      </c>
      <c r="W795" s="1" t="s">
        <v>38</v>
      </c>
      <c r="X795" s="1" t="s">
        <v>39</v>
      </c>
      <c r="Y795" t="str">
        <f t="shared" si="50"/>
        <v>OnTime</v>
      </c>
      <c r="Z795" t="str">
        <f t="shared" si="51"/>
        <v>Utilized</v>
      </c>
    </row>
    <row r="796" spans="1:26" x14ac:dyDescent="0.2">
      <c r="A796" s="15">
        <v>198.18</v>
      </c>
      <c r="B796" s="7">
        <f t="shared" si="48"/>
        <v>198.18</v>
      </c>
      <c r="C796" s="1" t="s">
        <v>20</v>
      </c>
      <c r="D796" s="1" t="s">
        <v>21</v>
      </c>
      <c r="E796" s="5">
        <v>3.96</v>
      </c>
      <c r="F796" s="5">
        <f t="shared" si="49"/>
        <v>3.96</v>
      </c>
      <c r="G796" s="1" t="s">
        <v>23</v>
      </c>
      <c r="H796" s="8">
        <v>44164</v>
      </c>
      <c r="I796" s="1" t="s">
        <v>25</v>
      </c>
      <c r="J796" s="1" t="s">
        <v>26</v>
      </c>
      <c r="K796" s="8">
        <v>44154.748692129629</v>
      </c>
      <c r="L796" s="1" t="s">
        <v>28</v>
      </c>
      <c r="M796" s="8">
        <v>44154</v>
      </c>
      <c r="N796" s="8">
        <v>44168</v>
      </c>
      <c r="O796" s="1" t="s">
        <v>1653</v>
      </c>
      <c r="P796" s="1" t="s">
        <v>32</v>
      </c>
      <c r="Q796" s="1" t="s">
        <v>33</v>
      </c>
      <c r="R796" s="1" t="s">
        <v>34</v>
      </c>
      <c r="S796" s="1" t="s">
        <v>35</v>
      </c>
      <c r="T796" s="1" t="s">
        <v>81</v>
      </c>
      <c r="U796" s="8">
        <v>44154</v>
      </c>
      <c r="V796" s="1" t="s">
        <v>37</v>
      </c>
      <c r="W796" s="1" t="s">
        <v>38</v>
      </c>
      <c r="X796" s="1" t="s">
        <v>39</v>
      </c>
      <c r="Y796" t="str">
        <f t="shared" si="50"/>
        <v>OnTime</v>
      </c>
      <c r="Z796" t="str">
        <f t="shared" si="51"/>
        <v>Utilized</v>
      </c>
    </row>
    <row r="797" spans="1:26" x14ac:dyDescent="0.2">
      <c r="A797" s="15">
        <v>0</v>
      </c>
      <c r="B797" s="7">
        <f t="shared" si="48"/>
        <v>0</v>
      </c>
      <c r="C797" s="1" t="s">
        <v>20</v>
      </c>
      <c r="E797" s="5">
        <v>0</v>
      </c>
      <c r="F797" s="5">
        <f t="shared" si="49"/>
        <v>0</v>
      </c>
      <c r="I797" s="1" t="s">
        <v>25</v>
      </c>
      <c r="K797" s="8">
        <v>44154.740856481483</v>
      </c>
      <c r="M797" s="8">
        <v>44154</v>
      </c>
      <c r="N797" s="8">
        <v>44154</v>
      </c>
      <c r="P797" s="1" t="s">
        <v>1091</v>
      </c>
      <c r="T797" s="1" t="s">
        <v>1516</v>
      </c>
      <c r="U797" s="8">
        <v>44154</v>
      </c>
      <c r="X797" s="1" t="s">
        <v>39</v>
      </c>
      <c r="Y797" t="str">
        <f t="shared" si="50"/>
        <v>NoPayment</v>
      </c>
      <c r="Z797" t="str">
        <f t="shared" si="51"/>
        <v>No Discounts</v>
      </c>
    </row>
    <row r="798" spans="1:26" x14ac:dyDescent="0.2">
      <c r="A798" s="15">
        <v>0</v>
      </c>
      <c r="B798" s="7">
        <f t="shared" si="48"/>
        <v>0</v>
      </c>
      <c r="C798" s="1" t="s">
        <v>20</v>
      </c>
      <c r="E798" s="5">
        <v>0</v>
      </c>
      <c r="F798" s="5">
        <f t="shared" si="49"/>
        <v>0</v>
      </c>
      <c r="I798" s="1" t="s">
        <v>25</v>
      </c>
      <c r="K798" s="8">
        <v>44154.323969907404</v>
      </c>
      <c r="M798" s="8">
        <v>44154</v>
      </c>
      <c r="N798" s="8">
        <v>44154</v>
      </c>
      <c r="P798" s="1" t="s">
        <v>32</v>
      </c>
      <c r="T798" s="1" t="s">
        <v>81</v>
      </c>
      <c r="U798" s="8">
        <v>44154</v>
      </c>
      <c r="X798" s="1" t="s">
        <v>39</v>
      </c>
      <c r="Y798" t="str">
        <f t="shared" si="50"/>
        <v>NoPayment</v>
      </c>
      <c r="Z798" t="str">
        <f t="shared" si="51"/>
        <v>No Discounts</v>
      </c>
    </row>
    <row r="799" spans="1:26" x14ac:dyDescent="0.2">
      <c r="A799" s="15">
        <v>0</v>
      </c>
      <c r="B799" s="7">
        <f t="shared" si="48"/>
        <v>0</v>
      </c>
      <c r="C799" s="1" t="s">
        <v>20</v>
      </c>
      <c r="E799" s="5">
        <v>0</v>
      </c>
      <c r="F799" s="5">
        <f t="shared" si="49"/>
        <v>0</v>
      </c>
      <c r="I799" s="1" t="s">
        <v>25</v>
      </c>
      <c r="K799" s="8">
        <v>44154.323900462965</v>
      </c>
      <c r="M799" s="8">
        <v>44154</v>
      </c>
      <c r="N799" s="8">
        <v>44154</v>
      </c>
      <c r="P799" s="1" t="s">
        <v>32</v>
      </c>
      <c r="T799" s="1" t="s">
        <v>81</v>
      </c>
      <c r="U799" s="8">
        <v>44154</v>
      </c>
      <c r="X799" s="1" t="s">
        <v>39</v>
      </c>
      <c r="Y799" t="str">
        <f t="shared" si="50"/>
        <v>NoPayment</v>
      </c>
      <c r="Z799" t="str">
        <f t="shared" si="51"/>
        <v>No Discounts</v>
      </c>
    </row>
    <row r="800" spans="1:26" x14ac:dyDescent="0.2">
      <c r="A800" s="15">
        <v>0</v>
      </c>
      <c r="B800" s="7">
        <f t="shared" si="48"/>
        <v>0</v>
      </c>
      <c r="C800" s="1" t="s">
        <v>20</v>
      </c>
      <c r="E800" s="5">
        <v>0</v>
      </c>
      <c r="F800" s="5">
        <f t="shared" si="49"/>
        <v>0</v>
      </c>
      <c r="I800" s="1" t="s">
        <v>25</v>
      </c>
      <c r="K800" s="8">
        <v>44154.323831018519</v>
      </c>
      <c r="M800" s="8">
        <v>44154</v>
      </c>
      <c r="N800" s="8">
        <v>44154</v>
      </c>
      <c r="P800" s="1" t="s">
        <v>32</v>
      </c>
      <c r="T800" s="1" t="s">
        <v>81</v>
      </c>
      <c r="U800" s="8">
        <v>44154</v>
      </c>
      <c r="X800" s="1" t="s">
        <v>39</v>
      </c>
      <c r="Y800" t="str">
        <f t="shared" si="50"/>
        <v>NoPayment</v>
      </c>
      <c r="Z800" t="str">
        <f t="shared" si="51"/>
        <v>No Discounts</v>
      </c>
    </row>
    <row r="801" spans="1:26" x14ac:dyDescent="0.2">
      <c r="A801" s="15">
        <v>0</v>
      </c>
      <c r="B801" s="7">
        <f t="shared" si="48"/>
        <v>0</v>
      </c>
      <c r="C801" s="1" t="s">
        <v>20</v>
      </c>
      <c r="E801" s="5">
        <v>0</v>
      </c>
      <c r="F801" s="5">
        <f t="shared" si="49"/>
        <v>0</v>
      </c>
      <c r="I801" s="1" t="s">
        <v>25</v>
      </c>
      <c r="K801" s="8">
        <v>44154.323761574073</v>
      </c>
      <c r="M801" s="8">
        <v>44154</v>
      </c>
      <c r="N801" s="8">
        <v>44154</v>
      </c>
      <c r="P801" s="1" t="s">
        <v>32</v>
      </c>
      <c r="T801" s="1" t="s">
        <v>81</v>
      </c>
      <c r="U801" s="8">
        <v>44154</v>
      </c>
      <c r="X801" s="1" t="s">
        <v>39</v>
      </c>
      <c r="Y801" t="str">
        <f t="shared" si="50"/>
        <v>NoPayment</v>
      </c>
      <c r="Z801" t="str">
        <f t="shared" si="51"/>
        <v>No Discounts</v>
      </c>
    </row>
    <row r="802" spans="1:26" x14ac:dyDescent="0.2">
      <c r="A802" s="15">
        <v>0</v>
      </c>
      <c r="B802" s="7">
        <f t="shared" si="48"/>
        <v>0</v>
      </c>
      <c r="C802" s="1" t="s">
        <v>20</v>
      </c>
      <c r="E802" s="5">
        <v>0</v>
      </c>
      <c r="F802" s="5">
        <f t="shared" si="49"/>
        <v>0</v>
      </c>
      <c r="I802" s="1" t="s">
        <v>25</v>
      </c>
      <c r="K802" s="8">
        <v>44154.323692129627</v>
      </c>
      <c r="M802" s="8">
        <v>44154</v>
      </c>
      <c r="N802" s="8">
        <v>44154</v>
      </c>
      <c r="P802" s="1" t="s">
        <v>32</v>
      </c>
      <c r="T802" s="1" t="s">
        <v>81</v>
      </c>
      <c r="U802" s="8">
        <v>44154</v>
      </c>
      <c r="X802" s="1" t="s">
        <v>39</v>
      </c>
      <c r="Y802" t="str">
        <f t="shared" si="50"/>
        <v>NoPayment</v>
      </c>
      <c r="Z802" t="str">
        <f t="shared" si="51"/>
        <v>No Discounts</v>
      </c>
    </row>
    <row r="803" spans="1:26" x14ac:dyDescent="0.2">
      <c r="A803" s="15">
        <v>0</v>
      </c>
      <c r="B803" s="7">
        <f t="shared" si="48"/>
        <v>0</v>
      </c>
      <c r="C803" s="1" t="s">
        <v>20</v>
      </c>
      <c r="E803" s="5">
        <v>0</v>
      </c>
      <c r="F803" s="5">
        <f t="shared" si="49"/>
        <v>0</v>
      </c>
      <c r="I803" s="1" t="s">
        <v>25</v>
      </c>
      <c r="K803" s="8">
        <v>44154.323622685188</v>
      </c>
      <c r="M803" s="8">
        <v>44154</v>
      </c>
      <c r="N803" s="8">
        <v>44154</v>
      </c>
      <c r="P803" s="1" t="s">
        <v>32</v>
      </c>
      <c r="T803" s="1" t="s">
        <v>81</v>
      </c>
      <c r="U803" s="8">
        <v>44154</v>
      </c>
      <c r="X803" s="1" t="s">
        <v>39</v>
      </c>
      <c r="Y803" t="str">
        <f t="shared" si="50"/>
        <v>NoPayment</v>
      </c>
      <c r="Z803" t="str">
        <f t="shared" si="51"/>
        <v>No Discounts</v>
      </c>
    </row>
    <row r="804" spans="1:26" x14ac:dyDescent="0.2">
      <c r="A804" s="15">
        <v>0</v>
      </c>
      <c r="B804" s="7">
        <f t="shared" si="48"/>
        <v>0</v>
      </c>
      <c r="C804" s="1" t="s">
        <v>20</v>
      </c>
      <c r="E804" s="5">
        <v>0</v>
      </c>
      <c r="F804" s="5">
        <f t="shared" si="49"/>
        <v>0</v>
      </c>
      <c r="I804" s="1" t="s">
        <v>25</v>
      </c>
      <c r="K804" s="8">
        <v>44154.323553240742</v>
      </c>
      <c r="M804" s="8">
        <v>44154</v>
      </c>
      <c r="N804" s="8">
        <v>44154</v>
      </c>
      <c r="P804" s="1" t="s">
        <v>32</v>
      </c>
      <c r="T804" s="1" t="s">
        <v>81</v>
      </c>
      <c r="U804" s="8">
        <v>44154</v>
      </c>
      <c r="X804" s="1" t="s">
        <v>39</v>
      </c>
      <c r="Y804" t="str">
        <f t="shared" si="50"/>
        <v>NoPayment</v>
      </c>
      <c r="Z804" t="str">
        <f t="shared" si="51"/>
        <v>No Discounts</v>
      </c>
    </row>
    <row r="805" spans="1:26" x14ac:dyDescent="0.2">
      <c r="A805" s="15">
        <v>0</v>
      </c>
      <c r="B805" s="7">
        <f t="shared" si="48"/>
        <v>0</v>
      </c>
      <c r="C805" s="1" t="s">
        <v>20</v>
      </c>
      <c r="E805" s="5">
        <v>0</v>
      </c>
      <c r="F805" s="5">
        <f t="shared" si="49"/>
        <v>0</v>
      </c>
      <c r="I805" s="1" t="s">
        <v>25</v>
      </c>
      <c r="K805" s="8">
        <v>44154.323483796295</v>
      </c>
      <c r="M805" s="8">
        <v>44154</v>
      </c>
      <c r="N805" s="8">
        <v>44154</v>
      </c>
      <c r="P805" s="1" t="s">
        <v>32</v>
      </c>
      <c r="T805" s="1" t="s">
        <v>81</v>
      </c>
      <c r="U805" s="8">
        <v>44154</v>
      </c>
      <c r="X805" s="1" t="s">
        <v>39</v>
      </c>
      <c r="Y805" t="str">
        <f t="shared" si="50"/>
        <v>NoPayment</v>
      </c>
      <c r="Z805" t="str">
        <f t="shared" si="51"/>
        <v>No Discounts</v>
      </c>
    </row>
    <row r="806" spans="1:26" x14ac:dyDescent="0.2">
      <c r="A806" s="15">
        <v>0</v>
      </c>
      <c r="B806" s="7">
        <f t="shared" si="48"/>
        <v>0</v>
      </c>
      <c r="C806" s="1" t="s">
        <v>20</v>
      </c>
      <c r="E806" s="5">
        <v>0</v>
      </c>
      <c r="F806" s="5">
        <f t="shared" si="49"/>
        <v>0</v>
      </c>
      <c r="I806" s="1" t="s">
        <v>25</v>
      </c>
      <c r="K806" s="8">
        <v>44154.323414351849</v>
      </c>
      <c r="M806" s="8">
        <v>44154</v>
      </c>
      <c r="N806" s="8">
        <v>44154</v>
      </c>
      <c r="P806" s="1" t="s">
        <v>32</v>
      </c>
      <c r="T806" s="1" t="s">
        <v>81</v>
      </c>
      <c r="U806" s="8">
        <v>44154</v>
      </c>
      <c r="X806" s="1" t="s">
        <v>39</v>
      </c>
      <c r="Y806" t="str">
        <f t="shared" si="50"/>
        <v>NoPayment</v>
      </c>
      <c r="Z806" t="str">
        <f t="shared" si="51"/>
        <v>No Discounts</v>
      </c>
    </row>
    <row r="807" spans="1:26" x14ac:dyDescent="0.2">
      <c r="A807" s="15">
        <v>0</v>
      </c>
      <c r="B807" s="7">
        <f t="shared" si="48"/>
        <v>0</v>
      </c>
      <c r="C807" s="1" t="s">
        <v>20</v>
      </c>
      <c r="E807" s="5">
        <v>0</v>
      </c>
      <c r="F807" s="5">
        <f t="shared" si="49"/>
        <v>0</v>
      </c>
      <c r="I807" s="1" t="s">
        <v>25</v>
      </c>
      <c r="K807" s="8">
        <v>44154.323333333334</v>
      </c>
      <c r="M807" s="8">
        <v>44154</v>
      </c>
      <c r="N807" s="8">
        <v>44154</v>
      </c>
      <c r="P807" s="1" t="s">
        <v>32</v>
      </c>
      <c r="T807" s="1" t="s">
        <v>81</v>
      </c>
      <c r="U807" s="8">
        <v>44154</v>
      </c>
      <c r="X807" s="1" t="s">
        <v>39</v>
      </c>
      <c r="Y807" t="str">
        <f t="shared" si="50"/>
        <v>NoPayment</v>
      </c>
      <c r="Z807" t="str">
        <f t="shared" si="51"/>
        <v>No Discounts</v>
      </c>
    </row>
    <row r="808" spans="1:26" x14ac:dyDescent="0.2">
      <c r="A808" s="15">
        <v>100</v>
      </c>
      <c r="B808" s="7">
        <f t="shared" si="48"/>
        <v>100</v>
      </c>
      <c r="C808" s="1" t="s">
        <v>20</v>
      </c>
      <c r="D808" s="1" t="s">
        <v>1362</v>
      </c>
      <c r="E808" s="5">
        <v>2</v>
      </c>
      <c r="F808" s="5">
        <f t="shared" si="49"/>
        <v>2</v>
      </c>
      <c r="G808" s="1" t="s">
        <v>1363</v>
      </c>
      <c r="H808" s="8">
        <v>44184</v>
      </c>
      <c r="I808" s="1" t="s">
        <v>25</v>
      </c>
      <c r="K808" s="8">
        <v>44154.323263888888</v>
      </c>
      <c r="L808" s="1" t="s">
        <v>28</v>
      </c>
      <c r="M808" s="8">
        <v>44154</v>
      </c>
      <c r="N808" s="8">
        <v>44164</v>
      </c>
      <c r="O808" s="1" t="s">
        <v>1667</v>
      </c>
      <c r="P808" s="1" t="s">
        <v>32</v>
      </c>
      <c r="R808" s="1" t="s">
        <v>1367</v>
      </c>
      <c r="T808" s="1" t="s">
        <v>193</v>
      </c>
      <c r="U808" s="8">
        <v>44154</v>
      </c>
      <c r="V808" s="1" t="s">
        <v>1368</v>
      </c>
      <c r="W808" s="1" t="s">
        <v>3322</v>
      </c>
      <c r="X808" s="1" t="s">
        <v>39</v>
      </c>
      <c r="Y808" t="str">
        <f t="shared" si="50"/>
        <v>OnTime</v>
      </c>
      <c r="Z808" t="str">
        <f t="shared" si="51"/>
        <v>Utilized</v>
      </c>
    </row>
    <row r="809" spans="1:26" x14ac:dyDescent="0.2">
      <c r="A809" s="15">
        <v>0</v>
      </c>
      <c r="B809" s="7">
        <f t="shared" si="48"/>
        <v>0</v>
      </c>
      <c r="C809" s="1" t="s">
        <v>20</v>
      </c>
      <c r="E809" s="5">
        <v>0</v>
      </c>
      <c r="F809" s="5">
        <f t="shared" si="49"/>
        <v>0</v>
      </c>
      <c r="I809" s="1" t="s">
        <v>25</v>
      </c>
      <c r="K809" s="8">
        <v>44154.323194444441</v>
      </c>
      <c r="M809" s="8">
        <v>44154</v>
      </c>
      <c r="N809" s="8">
        <v>44154</v>
      </c>
      <c r="P809" s="1" t="s">
        <v>32</v>
      </c>
      <c r="T809" s="1" t="s">
        <v>81</v>
      </c>
      <c r="U809" s="8">
        <v>44154</v>
      </c>
      <c r="X809" s="1" t="s">
        <v>39</v>
      </c>
      <c r="Y809" t="str">
        <f t="shared" si="50"/>
        <v>NoPayment</v>
      </c>
      <c r="Z809" t="str">
        <f t="shared" si="51"/>
        <v>No Discounts</v>
      </c>
    </row>
    <row r="810" spans="1:26" x14ac:dyDescent="0.2">
      <c r="A810" s="15">
        <v>121.75</v>
      </c>
      <c r="B810" s="7">
        <f t="shared" si="48"/>
        <v>121.75</v>
      </c>
      <c r="C810" s="1" t="s">
        <v>20</v>
      </c>
      <c r="D810" s="1" t="s">
        <v>21</v>
      </c>
      <c r="E810" s="5">
        <v>0</v>
      </c>
      <c r="F810" s="5">
        <f t="shared" si="49"/>
        <v>0</v>
      </c>
      <c r="G810" s="1" t="s">
        <v>23</v>
      </c>
      <c r="H810" s="8">
        <v>44163</v>
      </c>
      <c r="I810" s="1" t="s">
        <v>25</v>
      </c>
      <c r="K810" s="8">
        <v>44153.995196759257</v>
      </c>
      <c r="L810" s="1" t="s">
        <v>28</v>
      </c>
      <c r="M810" s="8">
        <v>44153</v>
      </c>
      <c r="N810" s="8">
        <v>44167</v>
      </c>
      <c r="O810" s="1" t="s">
        <v>1672</v>
      </c>
      <c r="P810" s="1" t="s">
        <v>1091</v>
      </c>
      <c r="Q810" s="1" t="s">
        <v>33</v>
      </c>
      <c r="R810" s="1" t="s">
        <v>34</v>
      </c>
      <c r="S810" s="1" t="s">
        <v>35</v>
      </c>
      <c r="T810" s="1" t="s">
        <v>36</v>
      </c>
      <c r="U810" s="8">
        <v>44153</v>
      </c>
      <c r="V810" s="1" t="s">
        <v>37</v>
      </c>
      <c r="W810" s="1" t="s">
        <v>38</v>
      </c>
      <c r="X810" s="1" t="s">
        <v>39</v>
      </c>
      <c r="Y810" t="str">
        <f t="shared" si="50"/>
        <v>OnTime</v>
      </c>
      <c r="Z810" t="str">
        <f t="shared" si="51"/>
        <v>Utilized</v>
      </c>
    </row>
    <row r="811" spans="1:26" x14ac:dyDescent="0.2">
      <c r="A811" s="15">
        <v>198.18</v>
      </c>
      <c r="B811" s="7">
        <f t="shared" si="48"/>
        <v>198.18</v>
      </c>
      <c r="C811" s="1" t="s">
        <v>20</v>
      </c>
      <c r="D811" s="1" t="s">
        <v>21</v>
      </c>
      <c r="E811" s="5">
        <v>3.96</v>
      </c>
      <c r="F811" s="5">
        <f t="shared" si="49"/>
        <v>3.96</v>
      </c>
      <c r="G811" s="1" t="s">
        <v>23</v>
      </c>
      <c r="H811" s="8">
        <v>44163</v>
      </c>
      <c r="I811" s="1" t="s">
        <v>25</v>
      </c>
      <c r="J811" s="1" t="s">
        <v>26</v>
      </c>
      <c r="K811" s="8">
        <v>44153.973113425927</v>
      </c>
      <c r="L811" s="1" t="s">
        <v>136</v>
      </c>
      <c r="M811" s="8">
        <v>44153</v>
      </c>
      <c r="N811" s="8">
        <v>44167</v>
      </c>
      <c r="O811" s="1" t="s">
        <v>1674</v>
      </c>
      <c r="P811" s="1" t="s">
        <v>32</v>
      </c>
      <c r="Q811" s="1" t="s">
        <v>33</v>
      </c>
      <c r="R811" s="1" t="s">
        <v>34</v>
      </c>
      <c r="S811" s="1" t="s">
        <v>35</v>
      </c>
      <c r="T811" s="1" t="s">
        <v>36</v>
      </c>
      <c r="U811" s="8">
        <v>44153</v>
      </c>
      <c r="V811" s="1" t="s">
        <v>37</v>
      </c>
      <c r="W811" s="1" t="s">
        <v>38</v>
      </c>
      <c r="X811" s="1" t="s">
        <v>39</v>
      </c>
      <c r="Y811" t="str">
        <f t="shared" si="50"/>
        <v>OnTime</v>
      </c>
      <c r="Z811" t="str">
        <f t="shared" si="51"/>
        <v>Utilized</v>
      </c>
    </row>
    <row r="812" spans="1:26" x14ac:dyDescent="0.2">
      <c r="A812" s="15">
        <v>198.18</v>
      </c>
      <c r="B812" s="7">
        <f t="shared" si="48"/>
        <v>198.18</v>
      </c>
      <c r="C812" s="1" t="s">
        <v>20</v>
      </c>
      <c r="D812" s="1" t="s">
        <v>21</v>
      </c>
      <c r="E812" s="5">
        <v>3.96</v>
      </c>
      <c r="F812" s="5">
        <f t="shared" si="49"/>
        <v>3.96</v>
      </c>
      <c r="G812" s="1" t="s">
        <v>23</v>
      </c>
      <c r="H812" s="8">
        <v>44163</v>
      </c>
      <c r="I812" s="1" t="s">
        <v>25</v>
      </c>
      <c r="J812" s="1" t="s">
        <v>26</v>
      </c>
      <c r="K812" s="8">
        <v>44153.973067129627</v>
      </c>
      <c r="L812" s="1" t="s">
        <v>28</v>
      </c>
      <c r="M812" s="8">
        <v>44153</v>
      </c>
      <c r="N812" s="8">
        <v>44167</v>
      </c>
      <c r="O812" s="1" t="s">
        <v>1676</v>
      </c>
      <c r="P812" s="1" t="s">
        <v>32</v>
      </c>
      <c r="Q812" s="1" t="s">
        <v>33</v>
      </c>
      <c r="R812" s="1" t="s">
        <v>34</v>
      </c>
      <c r="S812" s="1" t="s">
        <v>35</v>
      </c>
      <c r="T812" s="1" t="s">
        <v>36</v>
      </c>
      <c r="U812" s="8">
        <v>44153</v>
      </c>
      <c r="V812" s="1" t="s">
        <v>37</v>
      </c>
      <c r="W812" s="1" t="s">
        <v>38</v>
      </c>
      <c r="X812" s="1" t="s">
        <v>39</v>
      </c>
      <c r="Y812" t="str">
        <f t="shared" si="50"/>
        <v>OnTime</v>
      </c>
      <c r="Z812" t="str">
        <f t="shared" si="51"/>
        <v>Utilized</v>
      </c>
    </row>
    <row r="813" spans="1:26" x14ac:dyDescent="0.2">
      <c r="A813" s="15">
        <v>198.18</v>
      </c>
      <c r="B813" s="7">
        <f t="shared" si="48"/>
        <v>198.18</v>
      </c>
      <c r="C813" s="1" t="s">
        <v>20</v>
      </c>
      <c r="D813" s="1" t="s">
        <v>21</v>
      </c>
      <c r="E813" s="5">
        <v>3.96</v>
      </c>
      <c r="F813" s="5">
        <f t="shared" si="49"/>
        <v>3.96</v>
      </c>
      <c r="G813" s="1" t="s">
        <v>23</v>
      </c>
      <c r="H813" s="8">
        <v>44163</v>
      </c>
      <c r="I813" s="1" t="s">
        <v>25</v>
      </c>
      <c r="J813" s="1" t="s">
        <v>26</v>
      </c>
      <c r="K813" s="8">
        <v>44153.748379629629</v>
      </c>
      <c r="L813" s="1" t="s">
        <v>136</v>
      </c>
      <c r="M813" s="8">
        <v>44153</v>
      </c>
      <c r="N813" s="8">
        <v>44167</v>
      </c>
      <c r="O813" s="1" t="s">
        <v>1678</v>
      </c>
      <c r="P813" s="1" t="s">
        <v>32</v>
      </c>
      <c r="Q813" s="1" t="s">
        <v>33</v>
      </c>
      <c r="R813" s="1" t="s">
        <v>34</v>
      </c>
      <c r="S813" s="1" t="s">
        <v>35</v>
      </c>
      <c r="T813" s="1" t="s">
        <v>81</v>
      </c>
      <c r="U813" s="8">
        <v>44153</v>
      </c>
      <c r="V813" s="1" t="s">
        <v>37</v>
      </c>
      <c r="W813" s="1" t="s">
        <v>38</v>
      </c>
      <c r="X813" s="1" t="s">
        <v>39</v>
      </c>
      <c r="Y813" t="str">
        <f t="shared" si="50"/>
        <v>OnTime</v>
      </c>
      <c r="Z813" t="str">
        <f t="shared" si="51"/>
        <v>Utilized</v>
      </c>
    </row>
    <row r="814" spans="1:26" x14ac:dyDescent="0.2">
      <c r="A814" s="15">
        <v>198.18</v>
      </c>
      <c r="B814" s="7">
        <f t="shared" si="48"/>
        <v>198.18</v>
      </c>
      <c r="C814" s="1" t="s">
        <v>20</v>
      </c>
      <c r="D814" s="1" t="s">
        <v>21</v>
      </c>
      <c r="E814" s="5">
        <v>3.96</v>
      </c>
      <c r="F814" s="5">
        <f t="shared" si="49"/>
        <v>3.96</v>
      </c>
      <c r="G814" s="1" t="s">
        <v>23</v>
      </c>
      <c r="H814" s="8">
        <v>44163</v>
      </c>
      <c r="I814" s="1" t="s">
        <v>25</v>
      </c>
      <c r="J814" s="1" t="s">
        <v>26</v>
      </c>
      <c r="K814" s="8">
        <v>44153.748159722221</v>
      </c>
      <c r="L814" s="1" t="s">
        <v>28</v>
      </c>
      <c r="M814" s="8">
        <v>44153</v>
      </c>
      <c r="N814" s="8">
        <v>44167</v>
      </c>
      <c r="O814" s="1" t="s">
        <v>1680</v>
      </c>
      <c r="P814" s="1" t="s">
        <v>32</v>
      </c>
      <c r="Q814" s="1" t="s">
        <v>33</v>
      </c>
      <c r="R814" s="1" t="s">
        <v>34</v>
      </c>
      <c r="S814" s="1" t="s">
        <v>35</v>
      </c>
      <c r="T814" s="1" t="s">
        <v>81</v>
      </c>
      <c r="U814" s="8">
        <v>44153</v>
      </c>
      <c r="V814" s="1" t="s">
        <v>37</v>
      </c>
      <c r="W814" s="1" t="s">
        <v>38</v>
      </c>
      <c r="X814" s="1" t="s">
        <v>39</v>
      </c>
      <c r="Y814" t="str">
        <f t="shared" si="50"/>
        <v>OnTime</v>
      </c>
      <c r="Z814" t="str">
        <f t="shared" si="51"/>
        <v>Utilized</v>
      </c>
    </row>
    <row r="815" spans="1:26" x14ac:dyDescent="0.2">
      <c r="A815" s="15">
        <v>0</v>
      </c>
      <c r="B815" s="7">
        <f t="shared" si="48"/>
        <v>0</v>
      </c>
      <c r="C815" s="1" t="s">
        <v>20</v>
      </c>
      <c r="E815" s="5">
        <v>0</v>
      </c>
      <c r="F815" s="5">
        <f t="shared" si="49"/>
        <v>0</v>
      </c>
      <c r="I815" s="1" t="s">
        <v>25</v>
      </c>
      <c r="K815" s="8">
        <v>44153.741712962961</v>
      </c>
      <c r="M815" s="8">
        <v>44153</v>
      </c>
      <c r="N815" s="8">
        <v>44153</v>
      </c>
      <c r="P815" s="1" t="s">
        <v>1091</v>
      </c>
      <c r="T815" s="1" t="s">
        <v>1516</v>
      </c>
      <c r="U815" s="8">
        <v>44153</v>
      </c>
      <c r="X815" s="1" t="s">
        <v>39</v>
      </c>
      <c r="Y815" t="str">
        <f t="shared" si="50"/>
        <v>NoPayment</v>
      </c>
      <c r="Z815" t="str">
        <f t="shared" si="51"/>
        <v>No Discounts</v>
      </c>
    </row>
    <row r="816" spans="1:26" x14ac:dyDescent="0.2">
      <c r="A816" s="15">
        <v>121.75</v>
      </c>
      <c r="B816" s="7">
        <f t="shared" si="48"/>
        <v>121.75</v>
      </c>
      <c r="C816" s="1" t="s">
        <v>20</v>
      </c>
      <c r="D816" s="1" t="s">
        <v>21</v>
      </c>
      <c r="E816" s="5">
        <v>0</v>
      </c>
      <c r="F816" s="5">
        <f t="shared" si="49"/>
        <v>0</v>
      </c>
      <c r="G816" s="1" t="s">
        <v>23</v>
      </c>
      <c r="H816" s="8">
        <v>44162</v>
      </c>
      <c r="I816" s="1" t="s">
        <v>25</v>
      </c>
      <c r="K816" s="8">
        <v>44152.99386574074</v>
      </c>
      <c r="L816" s="1" t="s">
        <v>28</v>
      </c>
      <c r="M816" s="8">
        <v>44152</v>
      </c>
      <c r="N816" s="8">
        <v>44166</v>
      </c>
      <c r="O816" s="1" t="s">
        <v>1684</v>
      </c>
      <c r="P816" s="1" t="s">
        <v>1091</v>
      </c>
      <c r="Q816" s="1" t="s">
        <v>33</v>
      </c>
      <c r="R816" s="1" t="s">
        <v>34</v>
      </c>
      <c r="S816" s="1" t="s">
        <v>35</v>
      </c>
      <c r="T816" s="1" t="s">
        <v>36</v>
      </c>
      <c r="U816" s="8">
        <v>44152</v>
      </c>
      <c r="V816" s="1" t="s">
        <v>37</v>
      </c>
      <c r="W816" s="1" t="s">
        <v>38</v>
      </c>
      <c r="X816" s="1" t="s">
        <v>39</v>
      </c>
      <c r="Y816" t="str">
        <f t="shared" si="50"/>
        <v>OnTime</v>
      </c>
      <c r="Z816" t="str">
        <f t="shared" si="51"/>
        <v>Utilized</v>
      </c>
    </row>
    <row r="817" spans="1:26" x14ac:dyDescent="0.2">
      <c r="A817" s="15">
        <v>198.18</v>
      </c>
      <c r="B817" s="7">
        <f t="shared" si="48"/>
        <v>198.18</v>
      </c>
      <c r="C817" s="1" t="s">
        <v>20</v>
      </c>
      <c r="D817" s="1" t="s">
        <v>21</v>
      </c>
      <c r="E817" s="5">
        <v>3.96</v>
      </c>
      <c r="F817" s="5">
        <f t="shared" si="49"/>
        <v>3.96</v>
      </c>
      <c r="G817" s="1" t="s">
        <v>23</v>
      </c>
      <c r="H817" s="8">
        <v>44162</v>
      </c>
      <c r="I817" s="1" t="s">
        <v>25</v>
      </c>
      <c r="J817" s="1" t="s">
        <v>26</v>
      </c>
      <c r="K817" s="8">
        <v>44152.973611111112</v>
      </c>
      <c r="L817" s="1" t="s">
        <v>136</v>
      </c>
      <c r="M817" s="8">
        <v>44152</v>
      </c>
      <c r="N817" s="8">
        <v>44166</v>
      </c>
      <c r="O817" s="1" t="s">
        <v>1686</v>
      </c>
      <c r="P817" s="1" t="s">
        <v>32</v>
      </c>
      <c r="Q817" s="1" t="s">
        <v>33</v>
      </c>
      <c r="R817" s="1" t="s">
        <v>34</v>
      </c>
      <c r="S817" s="1" t="s">
        <v>35</v>
      </c>
      <c r="T817" s="1" t="s">
        <v>193</v>
      </c>
      <c r="U817" s="8">
        <v>44152</v>
      </c>
      <c r="V817" s="1" t="s">
        <v>37</v>
      </c>
      <c r="W817" s="1" t="s">
        <v>38</v>
      </c>
      <c r="X817" s="1" t="s">
        <v>39</v>
      </c>
      <c r="Y817" t="str">
        <f t="shared" si="50"/>
        <v>OnTime</v>
      </c>
      <c r="Z817" t="str">
        <f t="shared" si="51"/>
        <v>Utilized</v>
      </c>
    </row>
    <row r="818" spans="1:26" x14ac:dyDescent="0.2">
      <c r="A818" s="15">
        <v>198.18</v>
      </c>
      <c r="B818" s="7">
        <f t="shared" si="48"/>
        <v>198.18</v>
      </c>
      <c r="C818" s="1" t="s">
        <v>20</v>
      </c>
      <c r="D818" s="1" t="s">
        <v>21</v>
      </c>
      <c r="E818" s="5">
        <v>3.96</v>
      </c>
      <c r="F818" s="5">
        <f t="shared" si="49"/>
        <v>3.96</v>
      </c>
      <c r="G818" s="1" t="s">
        <v>23</v>
      </c>
      <c r="H818" s="8">
        <v>44162</v>
      </c>
      <c r="I818" s="1" t="s">
        <v>25</v>
      </c>
      <c r="J818" s="1" t="s">
        <v>26</v>
      </c>
      <c r="K818" s="8">
        <v>44152.973553240743</v>
      </c>
      <c r="L818" s="1" t="s">
        <v>28</v>
      </c>
      <c r="M818" s="8">
        <v>44152</v>
      </c>
      <c r="N818" s="8">
        <v>44166</v>
      </c>
      <c r="O818" s="1" t="s">
        <v>1688</v>
      </c>
      <c r="P818" s="1" t="s">
        <v>32</v>
      </c>
      <c r="Q818" s="1" t="s">
        <v>33</v>
      </c>
      <c r="R818" s="1" t="s">
        <v>34</v>
      </c>
      <c r="S818" s="1" t="s">
        <v>35</v>
      </c>
      <c r="T818" s="1" t="s">
        <v>36</v>
      </c>
      <c r="U818" s="8">
        <v>44152</v>
      </c>
      <c r="V818" s="1" t="s">
        <v>37</v>
      </c>
      <c r="W818" s="1" t="s">
        <v>38</v>
      </c>
      <c r="X818" s="1" t="s">
        <v>39</v>
      </c>
      <c r="Y818" t="str">
        <f t="shared" si="50"/>
        <v>OnTime</v>
      </c>
      <c r="Z818" t="str">
        <f t="shared" si="51"/>
        <v>Utilized</v>
      </c>
    </row>
    <row r="819" spans="1:26" x14ac:dyDescent="0.2">
      <c r="A819" s="15">
        <v>198.18</v>
      </c>
      <c r="B819" s="7">
        <f t="shared" si="48"/>
        <v>198.18</v>
      </c>
      <c r="C819" s="1" t="s">
        <v>20</v>
      </c>
      <c r="D819" s="1" t="s">
        <v>21</v>
      </c>
      <c r="E819" s="5">
        <v>3.96</v>
      </c>
      <c r="F819" s="5">
        <f t="shared" si="49"/>
        <v>3.96</v>
      </c>
      <c r="G819" s="1" t="s">
        <v>23</v>
      </c>
      <c r="H819" s="8">
        <v>44162</v>
      </c>
      <c r="I819" s="1" t="s">
        <v>25</v>
      </c>
      <c r="J819" s="1" t="s">
        <v>26</v>
      </c>
      <c r="K819" s="8">
        <v>44152.753657407404</v>
      </c>
      <c r="L819" s="1" t="s">
        <v>28</v>
      </c>
      <c r="M819" s="8">
        <v>44152</v>
      </c>
      <c r="N819" s="8">
        <v>44166</v>
      </c>
      <c r="O819" s="1" t="s">
        <v>1690</v>
      </c>
      <c r="P819" s="1" t="s">
        <v>32</v>
      </c>
      <c r="Q819" s="1" t="s">
        <v>33</v>
      </c>
      <c r="R819" s="1" t="s">
        <v>34</v>
      </c>
      <c r="S819" s="1" t="s">
        <v>35</v>
      </c>
      <c r="T819" s="1" t="s">
        <v>81</v>
      </c>
      <c r="U819" s="8">
        <v>44152</v>
      </c>
      <c r="V819" s="1" t="s">
        <v>37</v>
      </c>
      <c r="W819" s="1" t="s">
        <v>38</v>
      </c>
      <c r="X819" s="1" t="s">
        <v>39</v>
      </c>
      <c r="Y819" t="str">
        <f t="shared" si="50"/>
        <v>OnTime</v>
      </c>
      <c r="Z819" t="str">
        <f t="shared" si="51"/>
        <v>Utilized</v>
      </c>
    </row>
    <row r="820" spans="1:26" x14ac:dyDescent="0.2">
      <c r="A820" s="15">
        <v>198.18</v>
      </c>
      <c r="B820" s="7">
        <f t="shared" si="48"/>
        <v>198.18</v>
      </c>
      <c r="C820" s="1" t="s">
        <v>20</v>
      </c>
      <c r="D820" s="1" t="s">
        <v>21</v>
      </c>
      <c r="E820" s="5">
        <v>3.96</v>
      </c>
      <c r="F820" s="5">
        <f t="shared" si="49"/>
        <v>3.96</v>
      </c>
      <c r="G820" s="1" t="s">
        <v>23</v>
      </c>
      <c r="H820" s="8">
        <v>44162</v>
      </c>
      <c r="I820" s="1" t="s">
        <v>25</v>
      </c>
      <c r="J820" s="1" t="s">
        <v>26</v>
      </c>
      <c r="K820" s="8">
        <v>44152.75309027778</v>
      </c>
      <c r="L820" s="1" t="s">
        <v>136</v>
      </c>
      <c r="M820" s="8">
        <v>44152</v>
      </c>
      <c r="N820" s="8">
        <v>44166</v>
      </c>
      <c r="O820" s="1" t="s">
        <v>1692</v>
      </c>
      <c r="P820" s="1" t="s">
        <v>32</v>
      </c>
      <c r="Q820" s="1" t="s">
        <v>33</v>
      </c>
      <c r="R820" s="1" t="s">
        <v>34</v>
      </c>
      <c r="S820" s="1" t="s">
        <v>35</v>
      </c>
      <c r="T820" s="1" t="s">
        <v>81</v>
      </c>
      <c r="U820" s="8">
        <v>44152</v>
      </c>
      <c r="V820" s="1" t="s">
        <v>37</v>
      </c>
      <c r="W820" s="1" t="s">
        <v>38</v>
      </c>
      <c r="X820" s="1" t="s">
        <v>39</v>
      </c>
      <c r="Y820" t="str">
        <f t="shared" si="50"/>
        <v>OnTime</v>
      </c>
      <c r="Z820" t="str">
        <f t="shared" si="51"/>
        <v>Utilized</v>
      </c>
    </row>
    <row r="821" spans="1:26" x14ac:dyDescent="0.2">
      <c r="A821" s="15">
        <v>0</v>
      </c>
      <c r="B821" s="7">
        <f t="shared" si="48"/>
        <v>0</v>
      </c>
      <c r="C821" s="1" t="s">
        <v>20</v>
      </c>
      <c r="E821" s="5">
        <v>0</v>
      </c>
      <c r="F821" s="5">
        <f t="shared" si="49"/>
        <v>0</v>
      </c>
      <c r="I821" s="1" t="s">
        <v>25</v>
      </c>
      <c r="K821" s="8">
        <v>44152.743715277778</v>
      </c>
      <c r="M821" s="8">
        <v>44152</v>
      </c>
      <c r="N821" s="8">
        <v>44152</v>
      </c>
      <c r="P821" s="1" t="s">
        <v>1091</v>
      </c>
      <c r="T821" s="1" t="s">
        <v>1516</v>
      </c>
      <c r="U821" s="8">
        <v>44152</v>
      </c>
      <c r="X821" s="1" t="s">
        <v>39</v>
      </c>
      <c r="Y821" t="str">
        <f t="shared" si="50"/>
        <v>NoPayment</v>
      </c>
      <c r="Z821" t="str">
        <f t="shared" si="51"/>
        <v>No Discounts</v>
      </c>
    </row>
    <row r="822" spans="1:26" x14ac:dyDescent="0.2">
      <c r="A822" s="15">
        <v>0</v>
      </c>
      <c r="B822" s="7">
        <f t="shared" si="48"/>
        <v>0</v>
      </c>
      <c r="C822" s="1" t="s">
        <v>20</v>
      </c>
      <c r="E822" s="5">
        <v>0</v>
      </c>
      <c r="F822" s="5">
        <f t="shared" si="49"/>
        <v>0</v>
      </c>
      <c r="I822" s="1" t="s">
        <v>25</v>
      </c>
      <c r="K822" s="8">
        <v>44152.345763888887</v>
      </c>
      <c r="M822" s="8">
        <v>44152</v>
      </c>
      <c r="N822" s="8">
        <v>44152</v>
      </c>
      <c r="P822" s="1" t="s">
        <v>32</v>
      </c>
      <c r="T822" s="1" t="s">
        <v>81</v>
      </c>
      <c r="U822" s="8">
        <v>44152</v>
      </c>
      <c r="X822" s="1" t="s">
        <v>39</v>
      </c>
      <c r="Y822" t="str">
        <f t="shared" si="50"/>
        <v>NoPayment</v>
      </c>
      <c r="Z822" t="str">
        <f t="shared" si="51"/>
        <v>No Discounts</v>
      </c>
    </row>
    <row r="823" spans="1:26" x14ac:dyDescent="0.2">
      <c r="A823" s="15">
        <v>100</v>
      </c>
      <c r="B823" s="7">
        <f t="shared" si="48"/>
        <v>100</v>
      </c>
      <c r="C823" s="1" t="s">
        <v>20</v>
      </c>
      <c r="D823" s="1" t="s">
        <v>1362</v>
      </c>
      <c r="E823" s="5">
        <v>2</v>
      </c>
      <c r="F823" s="5">
        <f t="shared" si="49"/>
        <v>2</v>
      </c>
      <c r="G823" s="1" t="s">
        <v>1363</v>
      </c>
      <c r="H823" s="8">
        <v>44182</v>
      </c>
      <c r="I823" s="1" t="s">
        <v>25</v>
      </c>
      <c r="K823" s="8">
        <v>44152.345682870371</v>
      </c>
      <c r="L823" s="1" t="s">
        <v>28</v>
      </c>
      <c r="M823" s="8">
        <v>44152</v>
      </c>
      <c r="N823" s="8">
        <v>44162</v>
      </c>
      <c r="O823" s="1" t="s">
        <v>1698</v>
      </c>
      <c r="P823" s="1" t="s">
        <v>32</v>
      </c>
      <c r="R823" s="1" t="s">
        <v>1367</v>
      </c>
      <c r="T823" s="1" t="s">
        <v>36</v>
      </c>
      <c r="U823" s="8">
        <v>44152</v>
      </c>
      <c r="V823" s="1" t="s">
        <v>1368</v>
      </c>
      <c r="W823" s="1" t="s">
        <v>3322</v>
      </c>
      <c r="X823" s="1" t="s">
        <v>39</v>
      </c>
      <c r="Y823" t="str">
        <f t="shared" si="50"/>
        <v>OnTime</v>
      </c>
      <c r="Z823" t="str">
        <f t="shared" si="51"/>
        <v>Utilized</v>
      </c>
    </row>
    <row r="824" spans="1:26" x14ac:dyDescent="0.2">
      <c r="A824" s="15">
        <v>0</v>
      </c>
      <c r="B824" s="7">
        <f t="shared" si="48"/>
        <v>0</v>
      </c>
      <c r="C824" s="1" t="s">
        <v>20</v>
      </c>
      <c r="E824" s="5">
        <v>0</v>
      </c>
      <c r="F824" s="5">
        <f t="shared" si="49"/>
        <v>0</v>
      </c>
      <c r="I824" s="1" t="s">
        <v>25</v>
      </c>
      <c r="K824" s="8">
        <v>44152.345601851855</v>
      </c>
      <c r="M824" s="8">
        <v>44152</v>
      </c>
      <c r="N824" s="8">
        <v>44152</v>
      </c>
      <c r="P824" s="1" t="s">
        <v>32</v>
      </c>
      <c r="T824" s="1" t="s">
        <v>81</v>
      </c>
      <c r="U824" s="8">
        <v>44152</v>
      </c>
      <c r="X824" s="1" t="s">
        <v>39</v>
      </c>
      <c r="Y824" t="str">
        <f t="shared" si="50"/>
        <v>NoPayment</v>
      </c>
      <c r="Z824" t="str">
        <f t="shared" si="51"/>
        <v>No Discounts</v>
      </c>
    </row>
    <row r="825" spans="1:26" x14ac:dyDescent="0.2">
      <c r="A825" s="15">
        <v>0</v>
      </c>
      <c r="B825" s="7">
        <f t="shared" si="48"/>
        <v>0</v>
      </c>
      <c r="C825" s="1" t="s">
        <v>20</v>
      </c>
      <c r="E825" s="5">
        <v>0</v>
      </c>
      <c r="F825" s="5">
        <f t="shared" si="49"/>
        <v>0</v>
      </c>
      <c r="I825" s="1" t="s">
        <v>25</v>
      </c>
      <c r="K825" s="8">
        <v>44152.345532407409</v>
      </c>
      <c r="M825" s="8">
        <v>44152</v>
      </c>
      <c r="N825" s="8">
        <v>44152</v>
      </c>
      <c r="P825" s="1" t="s">
        <v>32</v>
      </c>
      <c r="T825" s="1" t="s">
        <v>81</v>
      </c>
      <c r="U825" s="8">
        <v>44152</v>
      </c>
      <c r="X825" s="1" t="s">
        <v>39</v>
      </c>
      <c r="Y825" t="str">
        <f t="shared" si="50"/>
        <v>NoPayment</v>
      </c>
      <c r="Z825" t="str">
        <f t="shared" si="51"/>
        <v>No Discounts</v>
      </c>
    </row>
    <row r="826" spans="1:26" x14ac:dyDescent="0.2">
      <c r="A826" s="15">
        <v>0</v>
      </c>
      <c r="B826" s="7">
        <f t="shared" si="48"/>
        <v>0</v>
      </c>
      <c r="C826" s="1" t="s">
        <v>20</v>
      </c>
      <c r="E826" s="5">
        <v>0</v>
      </c>
      <c r="F826" s="5">
        <f t="shared" si="49"/>
        <v>0</v>
      </c>
      <c r="I826" s="1" t="s">
        <v>25</v>
      </c>
      <c r="K826" s="8">
        <v>44152.345451388886</v>
      </c>
      <c r="M826" s="8">
        <v>44152</v>
      </c>
      <c r="N826" s="8">
        <v>44152</v>
      </c>
      <c r="P826" s="1" t="s">
        <v>32</v>
      </c>
      <c r="T826" s="1" t="s">
        <v>81</v>
      </c>
      <c r="U826" s="8">
        <v>44152</v>
      </c>
      <c r="X826" s="1" t="s">
        <v>39</v>
      </c>
      <c r="Y826" t="str">
        <f t="shared" si="50"/>
        <v>NoPayment</v>
      </c>
      <c r="Z826" t="str">
        <f t="shared" si="51"/>
        <v>No Discounts</v>
      </c>
    </row>
    <row r="827" spans="1:26" x14ac:dyDescent="0.2">
      <c r="A827" s="15">
        <v>0</v>
      </c>
      <c r="B827" s="7">
        <f t="shared" si="48"/>
        <v>0</v>
      </c>
      <c r="C827" s="1" t="s">
        <v>20</v>
      </c>
      <c r="E827" s="5">
        <v>0</v>
      </c>
      <c r="F827" s="5">
        <f t="shared" si="49"/>
        <v>0</v>
      </c>
      <c r="I827" s="1" t="s">
        <v>25</v>
      </c>
      <c r="K827" s="8">
        <v>44152.345370370371</v>
      </c>
      <c r="M827" s="8">
        <v>44152</v>
      </c>
      <c r="N827" s="8">
        <v>44152</v>
      </c>
      <c r="P827" s="1" t="s">
        <v>32</v>
      </c>
      <c r="T827" s="1" t="s">
        <v>81</v>
      </c>
      <c r="U827" s="8">
        <v>44152</v>
      </c>
      <c r="X827" s="1" t="s">
        <v>39</v>
      </c>
      <c r="Y827" t="str">
        <f t="shared" si="50"/>
        <v>NoPayment</v>
      </c>
      <c r="Z827" t="str">
        <f t="shared" si="51"/>
        <v>No Discounts</v>
      </c>
    </row>
    <row r="828" spans="1:26" x14ac:dyDescent="0.2">
      <c r="A828" s="15">
        <v>0</v>
      </c>
      <c r="B828" s="7">
        <f t="shared" si="48"/>
        <v>0</v>
      </c>
      <c r="C828" s="1" t="s">
        <v>20</v>
      </c>
      <c r="E828" s="5">
        <v>0</v>
      </c>
      <c r="F828" s="5">
        <f t="shared" si="49"/>
        <v>0</v>
      </c>
      <c r="I828" s="1" t="s">
        <v>25</v>
      </c>
      <c r="K828" s="8">
        <v>44152.345300925925</v>
      </c>
      <c r="M828" s="8">
        <v>44152</v>
      </c>
      <c r="N828" s="8">
        <v>44152</v>
      </c>
      <c r="P828" s="1" t="s">
        <v>32</v>
      </c>
      <c r="T828" s="1" t="s">
        <v>81</v>
      </c>
      <c r="U828" s="8">
        <v>44152</v>
      </c>
      <c r="X828" s="1" t="s">
        <v>39</v>
      </c>
      <c r="Y828" t="str">
        <f t="shared" si="50"/>
        <v>NoPayment</v>
      </c>
      <c r="Z828" t="str">
        <f t="shared" si="51"/>
        <v>No Discounts</v>
      </c>
    </row>
    <row r="829" spans="1:26" x14ac:dyDescent="0.2">
      <c r="A829" s="15">
        <v>0</v>
      </c>
      <c r="B829" s="7">
        <f t="shared" si="48"/>
        <v>0</v>
      </c>
      <c r="C829" s="1" t="s">
        <v>20</v>
      </c>
      <c r="E829" s="5">
        <v>0</v>
      </c>
      <c r="F829" s="5">
        <f t="shared" si="49"/>
        <v>0</v>
      </c>
      <c r="I829" s="1" t="s">
        <v>25</v>
      </c>
      <c r="K829" s="8">
        <v>44152.345231481479</v>
      </c>
      <c r="M829" s="8">
        <v>44152</v>
      </c>
      <c r="N829" s="8">
        <v>44152</v>
      </c>
      <c r="P829" s="1" t="s">
        <v>32</v>
      </c>
      <c r="T829" s="1" t="s">
        <v>81</v>
      </c>
      <c r="U829" s="8">
        <v>44152</v>
      </c>
      <c r="X829" s="1" t="s">
        <v>39</v>
      </c>
      <c r="Y829" t="str">
        <f t="shared" si="50"/>
        <v>NoPayment</v>
      </c>
      <c r="Z829" t="str">
        <f t="shared" si="51"/>
        <v>No Discounts</v>
      </c>
    </row>
    <row r="830" spans="1:26" x14ac:dyDescent="0.2">
      <c r="A830" s="15">
        <v>100</v>
      </c>
      <c r="B830" s="7">
        <f t="shared" si="48"/>
        <v>100</v>
      </c>
      <c r="C830" s="1" t="s">
        <v>20</v>
      </c>
      <c r="D830" s="1" t="s">
        <v>1362</v>
      </c>
      <c r="E830" s="5">
        <v>2</v>
      </c>
      <c r="F830" s="5">
        <f t="shared" si="49"/>
        <v>2</v>
      </c>
      <c r="G830" s="1" t="s">
        <v>1363</v>
      </c>
      <c r="H830" s="8">
        <v>44182</v>
      </c>
      <c r="I830" s="1" t="s">
        <v>25</v>
      </c>
      <c r="K830" s="8">
        <v>44152.345150462963</v>
      </c>
      <c r="L830" s="1" t="s">
        <v>28</v>
      </c>
      <c r="M830" s="8">
        <v>44152</v>
      </c>
      <c r="N830" s="8">
        <v>44162</v>
      </c>
      <c r="O830" s="1" t="s">
        <v>1706</v>
      </c>
      <c r="P830" s="1" t="s">
        <v>32</v>
      </c>
      <c r="R830" s="1" t="s">
        <v>1367</v>
      </c>
      <c r="T830" s="1" t="s">
        <v>36</v>
      </c>
      <c r="U830" s="8">
        <v>44152</v>
      </c>
      <c r="V830" s="1" t="s">
        <v>1368</v>
      </c>
      <c r="W830" s="1" t="s">
        <v>3322</v>
      </c>
      <c r="X830" s="1" t="s">
        <v>39</v>
      </c>
      <c r="Y830" t="str">
        <f t="shared" si="50"/>
        <v>OnTime</v>
      </c>
      <c r="Z830" t="str">
        <f t="shared" si="51"/>
        <v>Utilized</v>
      </c>
    </row>
    <row r="831" spans="1:26" x14ac:dyDescent="0.2">
      <c r="A831" s="15">
        <v>0</v>
      </c>
      <c r="B831" s="7">
        <f t="shared" si="48"/>
        <v>0</v>
      </c>
      <c r="C831" s="1" t="s">
        <v>20</v>
      </c>
      <c r="E831" s="5">
        <v>0</v>
      </c>
      <c r="F831" s="5">
        <f t="shared" si="49"/>
        <v>0</v>
      </c>
      <c r="I831" s="1" t="s">
        <v>25</v>
      </c>
      <c r="K831" s="8">
        <v>44152.345081018517</v>
      </c>
      <c r="M831" s="8">
        <v>44152</v>
      </c>
      <c r="N831" s="8">
        <v>44152</v>
      </c>
      <c r="P831" s="1" t="s">
        <v>32</v>
      </c>
      <c r="T831" s="1" t="s">
        <v>81</v>
      </c>
      <c r="U831" s="8">
        <v>44152</v>
      </c>
      <c r="X831" s="1" t="s">
        <v>39</v>
      </c>
      <c r="Y831" t="str">
        <f t="shared" si="50"/>
        <v>NoPayment</v>
      </c>
      <c r="Z831" t="str">
        <f t="shared" si="51"/>
        <v>No Discounts</v>
      </c>
    </row>
    <row r="832" spans="1:26" x14ac:dyDescent="0.2">
      <c r="A832" s="15">
        <v>0</v>
      </c>
      <c r="B832" s="7">
        <f t="shared" si="48"/>
        <v>0</v>
      </c>
      <c r="C832" s="1" t="s">
        <v>20</v>
      </c>
      <c r="E832" s="5">
        <v>0</v>
      </c>
      <c r="F832" s="5">
        <f t="shared" si="49"/>
        <v>0</v>
      </c>
      <c r="I832" s="1" t="s">
        <v>25</v>
      </c>
      <c r="K832" s="8">
        <v>44152.345011574071</v>
      </c>
      <c r="M832" s="8">
        <v>44152</v>
      </c>
      <c r="N832" s="8">
        <v>44152</v>
      </c>
      <c r="P832" s="1" t="s">
        <v>32</v>
      </c>
      <c r="T832" s="1" t="s">
        <v>81</v>
      </c>
      <c r="U832" s="8">
        <v>44152</v>
      </c>
      <c r="X832" s="1" t="s">
        <v>39</v>
      </c>
      <c r="Y832" t="str">
        <f t="shared" si="50"/>
        <v>NoPayment</v>
      </c>
      <c r="Z832" t="str">
        <f t="shared" si="51"/>
        <v>No Discounts</v>
      </c>
    </row>
    <row r="833" spans="1:26" x14ac:dyDescent="0.2">
      <c r="A833" s="15">
        <v>100</v>
      </c>
      <c r="B833" s="7">
        <f t="shared" si="48"/>
        <v>100</v>
      </c>
      <c r="C833" s="1" t="s">
        <v>20</v>
      </c>
      <c r="D833" s="1" t="s">
        <v>1362</v>
      </c>
      <c r="E833" s="5">
        <v>2</v>
      </c>
      <c r="F833" s="5">
        <f t="shared" si="49"/>
        <v>2</v>
      </c>
      <c r="G833" s="1" t="s">
        <v>1363</v>
      </c>
      <c r="H833" s="8">
        <v>44182</v>
      </c>
      <c r="I833" s="1" t="s">
        <v>25</v>
      </c>
      <c r="K833" s="8">
        <v>44152.344930555555</v>
      </c>
      <c r="L833" s="1" t="s">
        <v>28</v>
      </c>
      <c r="M833" s="8">
        <v>44152</v>
      </c>
      <c r="N833" s="8">
        <v>44162</v>
      </c>
      <c r="O833" s="1" t="s">
        <v>1710</v>
      </c>
      <c r="P833" s="1" t="s">
        <v>32</v>
      </c>
      <c r="R833" s="1" t="s">
        <v>1367</v>
      </c>
      <c r="T833" s="1" t="s">
        <v>36</v>
      </c>
      <c r="U833" s="8">
        <v>44152</v>
      </c>
      <c r="V833" s="1" t="s">
        <v>1368</v>
      </c>
      <c r="W833" s="1" t="s">
        <v>3322</v>
      </c>
      <c r="X833" s="1" t="s">
        <v>39</v>
      </c>
      <c r="Y833" t="str">
        <f t="shared" si="50"/>
        <v>OnTime</v>
      </c>
      <c r="Z833" t="str">
        <f t="shared" si="51"/>
        <v>Utilized</v>
      </c>
    </row>
    <row r="834" spans="1:26" x14ac:dyDescent="0.2">
      <c r="A834" s="15">
        <v>100</v>
      </c>
      <c r="B834" s="7">
        <f t="shared" si="48"/>
        <v>100</v>
      </c>
      <c r="C834" s="1" t="s">
        <v>20</v>
      </c>
      <c r="D834" s="1" t="s">
        <v>21</v>
      </c>
      <c r="E834" s="5">
        <v>0.5</v>
      </c>
      <c r="F834" s="5">
        <f t="shared" si="49"/>
        <v>0.5</v>
      </c>
      <c r="G834" s="1" t="s">
        <v>1574</v>
      </c>
      <c r="H834" s="8">
        <v>44161</v>
      </c>
      <c r="I834" s="1" t="s">
        <v>25</v>
      </c>
      <c r="K834" s="8">
        <v>44151.514675925922</v>
      </c>
      <c r="L834" s="1" t="s">
        <v>28</v>
      </c>
      <c r="M834" s="8">
        <v>44151</v>
      </c>
      <c r="N834" s="8">
        <v>44181</v>
      </c>
      <c r="O834" s="1" t="s">
        <v>1714</v>
      </c>
      <c r="P834" s="1" t="s">
        <v>32</v>
      </c>
      <c r="Q834" s="1" t="s">
        <v>33</v>
      </c>
      <c r="R834" s="1" t="s">
        <v>124</v>
      </c>
      <c r="T834" s="1" t="s">
        <v>81</v>
      </c>
      <c r="U834" s="8">
        <v>44151</v>
      </c>
      <c r="V834" s="1" t="s">
        <v>1578</v>
      </c>
      <c r="W834" s="1" t="s">
        <v>4594</v>
      </c>
      <c r="X834" s="1" t="s">
        <v>39</v>
      </c>
      <c r="Y834" t="str">
        <f t="shared" si="50"/>
        <v>OnTime</v>
      </c>
      <c r="Z834" t="str">
        <f t="shared" si="51"/>
        <v>Utilized</v>
      </c>
    </row>
    <row r="835" spans="1:26" x14ac:dyDescent="0.2">
      <c r="A835" s="15">
        <v>0</v>
      </c>
      <c r="B835" s="7">
        <f t="shared" ref="B835:B898" si="52">A835</f>
        <v>0</v>
      </c>
      <c r="C835" s="1" t="s">
        <v>20</v>
      </c>
      <c r="E835" s="5">
        <v>0</v>
      </c>
      <c r="F835" s="5">
        <f t="shared" ref="F835:F898" si="53">E835</f>
        <v>0</v>
      </c>
      <c r="I835" s="1" t="s">
        <v>25</v>
      </c>
      <c r="K835" s="8">
        <v>44151.514606481483</v>
      </c>
      <c r="M835" s="8">
        <v>44151</v>
      </c>
      <c r="N835" s="8">
        <v>44151</v>
      </c>
      <c r="P835" s="1" t="s">
        <v>32</v>
      </c>
      <c r="T835" s="1" t="s">
        <v>81</v>
      </c>
      <c r="U835" s="8">
        <v>44151</v>
      </c>
      <c r="X835" s="1" t="s">
        <v>39</v>
      </c>
      <c r="Y835" t="str">
        <f t="shared" ref="Y835:Y898" si="54">IF(U835&gt;N835,"Late",IF(A835=0,"NoPayment","OnTime"))</f>
        <v>NoPayment</v>
      </c>
      <c r="Z835" t="str">
        <f t="shared" ref="Z835:Z898" si="55">IF(U835&lt;H835,"Utilized",IF(ISBLANK(H835),"No Discounts","Lost"))</f>
        <v>No Discounts</v>
      </c>
    </row>
    <row r="836" spans="1:26" x14ac:dyDescent="0.2">
      <c r="A836" s="15">
        <v>0</v>
      </c>
      <c r="B836" s="7">
        <f t="shared" si="52"/>
        <v>0</v>
      </c>
      <c r="C836" s="1" t="s">
        <v>20</v>
      </c>
      <c r="E836" s="5">
        <v>0</v>
      </c>
      <c r="F836" s="5">
        <f t="shared" si="53"/>
        <v>0</v>
      </c>
      <c r="I836" s="1" t="s">
        <v>25</v>
      </c>
      <c r="K836" s="8">
        <v>44151.514513888891</v>
      </c>
      <c r="M836" s="8">
        <v>44151</v>
      </c>
      <c r="N836" s="8">
        <v>44151</v>
      </c>
      <c r="P836" s="1" t="s">
        <v>32</v>
      </c>
      <c r="T836" s="1" t="s">
        <v>81</v>
      </c>
      <c r="U836" s="8">
        <v>44151</v>
      </c>
      <c r="X836" s="1" t="s">
        <v>39</v>
      </c>
      <c r="Y836" t="str">
        <f t="shared" si="54"/>
        <v>NoPayment</v>
      </c>
      <c r="Z836" t="str">
        <f t="shared" si="55"/>
        <v>No Discounts</v>
      </c>
    </row>
    <row r="837" spans="1:26" x14ac:dyDescent="0.2">
      <c r="A837" s="15">
        <v>100</v>
      </c>
      <c r="B837" s="7">
        <f t="shared" si="52"/>
        <v>100</v>
      </c>
      <c r="C837" s="1" t="s">
        <v>20</v>
      </c>
      <c r="D837" s="1" t="s">
        <v>1362</v>
      </c>
      <c r="E837" s="5">
        <v>2</v>
      </c>
      <c r="F837" s="5">
        <f t="shared" si="53"/>
        <v>2</v>
      </c>
      <c r="G837" s="1" t="s">
        <v>1363</v>
      </c>
      <c r="H837" s="8">
        <v>44181</v>
      </c>
      <c r="I837" s="1" t="s">
        <v>25</v>
      </c>
      <c r="K837" s="8">
        <v>44151.514409722222</v>
      </c>
      <c r="L837" s="1" t="s">
        <v>28</v>
      </c>
      <c r="M837" s="8">
        <v>44151</v>
      </c>
      <c r="N837" s="8">
        <v>44161</v>
      </c>
      <c r="O837" s="1" t="s">
        <v>1718</v>
      </c>
      <c r="P837" s="1" t="s">
        <v>32</v>
      </c>
      <c r="R837" s="1" t="s">
        <v>1367</v>
      </c>
      <c r="T837" s="1" t="s">
        <v>36</v>
      </c>
      <c r="U837" s="8">
        <v>44151</v>
      </c>
      <c r="V837" s="1" t="s">
        <v>1368</v>
      </c>
      <c r="W837" s="1" t="s">
        <v>3322</v>
      </c>
      <c r="X837" s="1" t="s">
        <v>39</v>
      </c>
      <c r="Y837" t="str">
        <f t="shared" si="54"/>
        <v>OnTime</v>
      </c>
      <c r="Z837" t="str">
        <f t="shared" si="55"/>
        <v>Utilized</v>
      </c>
    </row>
    <row r="838" spans="1:26" x14ac:dyDescent="0.2">
      <c r="A838" s="15">
        <v>0</v>
      </c>
      <c r="B838" s="7">
        <f t="shared" si="52"/>
        <v>0</v>
      </c>
      <c r="C838" s="1" t="s">
        <v>20</v>
      </c>
      <c r="E838" s="5">
        <v>0</v>
      </c>
      <c r="F838" s="5">
        <f t="shared" si="53"/>
        <v>0</v>
      </c>
      <c r="I838" s="1" t="s">
        <v>25</v>
      </c>
      <c r="K838" s="8">
        <v>44151.514328703706</v>
      </c>
      <c r="M838" s="8">
        <v>44151</v>
      </c>
      <c r="N838" s="8">
        <v>44151</v>
      </c>
      <c r="P838" s="1" t="s">
        <v>32</v>
      </c>
      <c r="T838" s="1" t="s">
        <v>81</v>
      </c>
      <c r="U838" s="8">
        <v>44151</v>
      </c>
      <c r="X838" s="1" t="s">
        <v>39</v>
      </c>
      <c r="Y838" t="str">
        <f t="shared" si="54"/>
        <v>NoPayment</v>
      </c>
      <c r="Z838" t="str">
        <f t="shared" si="55"/>
        <v>No Discounts</v>
      </c>
    </row>
    <row r="839" spans="1:26" x14ac:dyDescent="0.2">
      <c r="A839" s="15">
        <v>100</v>
      </c>
      <c r="B839" s="7">
        <f t="shared" si="52"/>
        <v>100</v>
      </c>
      <c r="C839" s="1" t="s">
        <v>20</v>
      </c>
      <c r="D839" s="1" t="s">
        <v>1362</v>
      </c>
      <c r="E839" s="5">
        <v>2</v>
      </c>
      <c r="F839" s="5">
        <f t="shared" si="53"/>
        <v>2</v>
      </c>
      <c r="G839" s="1" t="s">
        <v>1363</v>
      </c>
      <c r="H839" s="8">
        <v>44181</v>
      </c>
      <c r="I839" s="1" t="s">
        <v>25</v>
      </c>
      <c r="K839" s="8">
        <v>44151.514247685183</v>
      </c>
      <c r="L839" s="1" t="s">
        <v>28</v>
      </c>
      <c r="M839" s="8">
        <v>44151</v>
      </c>
      <c r="N839" s="8">
        <v>44161</v>
      </c>
      <c r="O839" s="1" t="s">
        <v>1721</v>
      </c>
      <c r="P839" s="1" t="s">
        <v>32</v>
      </c>
      <c r="R839" s="1" t="s">
        <v>1367</v>
      </c>
      <c r="T839" s="1" t="s">
        <v>81</v>
      </c>
      <c r="U839" s="8">
        <v>44151</v>
      </c>
      <c r="V839" s="1" t="s">
        <v>1368</v>
      </c>
      <c r="W839" s="1" t="s">
        <v>3322</v>
      </c>
      <c r="X839" s="1" t="s">
        <v>39</v>
      </c>
      <c r="Y839" t="str">
        <f t="shared" si="54"/>
        <v>OnTime</v>
      </c>
      <c r="Z839" t="str">
        <f t="shared" si="55"/>
        <v>Utilized</v>
      </c>
    </row>
    <row r="840" spans="1:26" x14ac:dyDescent="0.2">
      <c r="A840" s="15">
        <v>200</v>
      </c>
      <c r="B840" s="7">
        <f t="shared" si="52"/>
        <v>200</v>
      </c>
      <c r="C840" s="1" t="s">
        <v>20</v>
      </c>
      <c r="D840" s="1" t="s">
        <v>1362</v>
      </c>
      <c r="E840" s="5">
        <v>4</v>
      </c>
      <c r="F840" s="5">
        <f t="shared" si="53"/>
        <v>4</v>
      </c>
      <c r="G840" s="1" t="s">
        <v>1363</v>
      </c>
      <c r="H840" s="8">
        <v>44181</v>
      </c>
      <c r="I840" s="1" t="s">
        <v>25</v>
      </c>
      <c r="K840" s="8">
        <v>44151.514166666668</v>
      </c>
      <c r="L840" s="1" t="s">
        <v>28</v>
      </c>
      <c r="M840" s="8">
        <v>44151</v>
      </c>
      <c r="N840" s="8">
        <v>44161</v>
      </c>
      <c r="O840" s="1" t="s">
        <v>1724</v>
      </c>
      <c r="P840" s="1" t="s">
        <v>32</v>
      </c>
      <c r="R840" s="1" t="s">
        <v>1367</v>
      </c>
      <c r="T840" s="1" t="s">
        <v>36</v>
      </c>
      <c r="U840" s="8">
        <v>44151</v>
      </c>
      <c r="V840" s="1" t="s">
        <v>1368</v>
      </c>
      <c r="W840" s="1" t="s">
        <v>3322</v>
      </c>
      <c r="X840" s="1" t="s">
        <v>39</v>
      </c>
      <c r="Y840" t="str">
        <f t="shared" si="54"/>
        <v>OnTime</v>
      </c>
      <c r="Z840" t="str">
        <f t="shared" si="55"/>
        <v>Utilized</v>
      </c>
    </row>
    <row r="841" spans="1:26" x14ac:dyDescent="0.2">
      <c r="A841" s="15">
        <v>100</v>
      </c>
      <c r="B841" s="7">
        <f t="shared" si="52"/>
        <v>100</v>
      </c>
      <c r="C841" s="1" t="s">
        <v>20</v>
      </c>
      <c r="D841" s="1" t="s">
        <v>1362</v>
      </c>
      <c r="E841" s="5">
        <v>2</v>
      </c>
      <c r="F841" s="5">
        <f t="shared" si="53"/>
        <v>2</v>
      </c>
      <c r="G841" s="1" t="s">
        <v>1363</v>
      </c>
      <c r="H841" s="8">
        <v>44181</v>
      </c>
      <c r="I841" s="1" t="s">
        <v>25</v>
      </c>
      <c r="K841" s="8">
        <v>44151.514085648145</v>
      </c>
      <c r="L841" s="1" t="s">
        <v>28</v>
      </c>
      <c r="M841" s="8">
        <v>44151</v>
      </c>
      <c r="N841" s="8">
        <v>44161</v>
      </c>
      <c r="O841" s="1" t="s">
        <v>1726</v>
      </c>
      <c r="P841" s="1" t="s">
        <v>32</v>
      </c>
      <c r="R841" s="1" t="s">
        <v>1367</v>
      </c>
      <c r="T841" s="1" t="s">
        <v>81</v>
      </c>
      <c r="U841" s="8">
        <v>44151</v>
      </c>
      <c r="V841" s="1" t="s">
        <v>1368</v>
      </c>
      <c r="W841" s="1" t="s">
        <v>3322</v>
      </c>
      <c r="X841" s="1" t="s">
        <v>39</v>
      </c>
      <c r="Y841" t="str">
        <f t="shared" si="54"/>
        <v>OnTime</v>
      </c>
      <c r="Z841" t="str">
        <f t="shared" si="55"/>
        <v>Utilized</v>
      </c>
    </row>
    <row r="842" spans="1:26" x14ac:dyDescent="0.2">
      <c r="A842" s="15">
        <v>0</v>
      </c>
      <c r="B842" s="7">
        <f t="shared" si="52"/>
        <v>0</v>
      </c>
      <c r="C842" s="1" t="s">
        <v>20</v>
      </c>
      <c r="E842" s="5">
        <v>0</v>
      </c>
      <c r="F842" s="5">
        <f t="shared" si="53"/>
        <v>0</v>
      </c>
      <c r="I842" s="1" t="s">
        <v>25</v>
      </c>
      <c r="K842" s="8">
        <v>44151.514004629629</v>
      </c>
      <c r="M842" s="8">
        <v>44151</v>
      </c>
      <c r="N842" s="8">
        <v>44151</v>
      </c>
      <c r="P842" s="1" t="s">
        <v>32</v>
      </c>
      <c r="T842" s="1" t="s">
        <v>81</v>
      </c>
      <c r="U842" s="8">
        <v>44151</v>
      </c>
      <c r="X842" s="1" t="s">
        <v>39</v>
      </c>
      <c r="Y842" t="str">
        <f t="shared" si="54"/>
        <v>NoPayment</v>
      </c>
      <c r="Z842" t="str">
        <f t="shared" si="55"/>
        <v>No Discounts</v>
      </c>
    </row>
    <row r="843" spans="1:26" x14ac:dyDescent="0.2">
      <c r="A843" s="15">
        <v>0</v>
      </c>
      <c r="B843" s="7">
        <f t="shared" si="52"/>
        <v>0</v>
      </c>
      <c r="C843" s="1" t="s">
        <v>20</v>
      </c>
      <c r="E843" s="5">
        <v>0</v>
      </c>
      <c r="F843" s="5">
        <f t="shared" si="53"/>
        <v>0</v>
      </c>
      <c r="I843" s="1" t="s">
        <v>25</v>
      </c>
      <c r="K843" s="8">
        <v>44151.513935185183</v>
      </c>
      <c r="M843" s="8">
        <v>44151</v>
      </c>
      <c r="N843" s="8">
        <v>44151</v>
      </c>
      <c r="P843" s="1" t="s">
        <v>32</v>
      </c>
      <c r="T843" s="1" t="s">
        <v>81</v>
      </c>
      <c r="U843" s="8">
        <v>44151</v>
      </c>
      <c r="X843" s="1" t="s">
        <v>39</v>
      </c>
      <c r="Y843" t="str">
        <f t="shared" si="54"/>
        <v>NoPayment</v>
      </c>
      <c r="Z843" t="str">
        <f t="shared" si="55"/>
        <v>No Discounts</v>
      </c>
    </row>
    <row r="844" spans="1:26" x14ac:dyDescent="0.2">
      <c r="A844" s="15">
        <v>0</v>
      </c>
      <c r="B844" s="7">
        <f t="shared" si="52"/>
        <v>0</v>
      </c>
      <c r="C844" s="1" t="s">
        <v>20</v>
      </c>
      <c r="E844" s="5">
        <v>0</v>
      </c>
      <c r="F844" s="5">
        <f t="shared" si="53"/>
        <v>0</v>
      </c>
      <c r="I844" s="1" t="s">
        <v>25</v>
      </c>
      <c r="K844" s="8">
        <v>44151.513854166667</v>
      </c>
      <c r="M844" s="8">
        <v>44151</v>
      </c>
      <c r="N844" s="8">
        <v>44151</v>
      </c>
      <c r="P844" s="1" t="s">
        <v>32</v>
      </c>
      <c r="T844" s="1" t="s">
        <v>81</v>
      </c>
      <c r="U844" s="8">
        <v>44151</v>
      </c>
      <c r="X844" s="1" t="s">
        <v>39</v>
      </c>
      <c r="Y844" t="str">
        <f t="shared" si="54"/>
        <v>NoPayment</v>
      </c>
      <c r="Z844" t="str">
        <f t="shared" si="55"/>
        <v>No Discounts</v>
      </c>
    </row>
    <row r="845" spans="1:26" x14ac:dyDescent="0.2">
      <c r="A845" s="15">
        <v>200</v>
      </c>
      <c r="B845" s="7">
        <f t="shared" si="52"/>
        <v>200</v>
      </c>
      <c r="C845" s="1" t="s">
        <v>20</v>
      </c>
      <c r="D845" s="1" t="s">
        <v>1362</v>
      </c>
      <c r="E845" s="5">
        <v>4</v>
      </c>
      <c r="F845" s="5">
        <f t="shared" si="53"/>
        <v>4</v>
      </c>
      <c r="G845" s="1" t="s">
        <v>1363</v>
      </c>
      <c r="H845" s="8">
        <v>44181</v>
      </c>
      <c r="I845" s="1" t="s">
        <v>25</v>
      </c>
      <c r="K845" s="8">
        <v>44151.513773148145</v>
      </c>
      <c r="L845" s="1" t="s">
        <v>28</v>
      </c>
      <c r="M845" s="8">
        <v>44151</v>
      </c>
      <c r="N845" s="8">
        <v>44161</v>
      </c>
      <c r="O845" s="1" t="s">
        <v>1731</v>
      </c>
      <c r="P845" s="1" t="s">
        <v>32</v>
      </c>
      <c r="R845" s="1" t="s">
        <v>1367</v>
      </c>
      <c r="T845" s="1" t="s">
        <v>36</v>
      </c>
      <c r="U845" s="8">
        <v>44151</v>
      </c>
      <c r="V845" s="1" t="s">
        <v>1368</v>
      </c>
      <c r="W845" s="1" t="s">
        <v>3322</v>
      </c>
      <c r="X845" s="1" t="s">
        <v>39</v>
      </c>
      <c r="Y845" t="str">
        <f t="shared" si="54"/>
        <v>OnTime</v>
      </c>
      <c r="Z845" t="str">
        <f t="shared" si="55"/>
        <v>Utilized</v>
      </c>
    </row>
    <row r="846" spans="1:26" x14ac:dyDescent="0.2">
      <c r="A846" s="15">
        <v>0</v>
      </c>
      <c r="B846" s="7">
        <f t="shared" si="52"/>
        <v>0</v>
      </c>
      <c r="C846" s="1" t="s">
        <v>20</v>
      </c>
      <c r="E846" s="5">
        <v>0</v>
      </c>
      <c r="F846" s="5">
        <f t="shared" si="53"/>
        <v>0</v>
      </c>
      <c r="I846" s="1" t="s">
        <v>25</v>
      </c>
      <c r="K846" s="8">
        <v>44151.505428240744</v>
      </c>
      <c r="M846" s="8">
        <v>44151</v>
      </c>
      <c r="N846" s="8">
        <v>44151</v>
      </c>
      <c r="P846" s="1" t="s">
        <v>46</v>
      </c>
      <c r="T846" s="1" t="s">
        <v>81</v>
      </c>
      <c r="U846" s="8">
        <v>44151</v>
      </c>
      <c r="X846" s="1" t="s">
        <v>39</v>
      </c>
      <c r="Y846" t="str">
        <f t="shared" si="54"/>
        <v>NoPayment</v>
      </c>
      <c r="Z846" t="str">
        <f t="shared" si="55"/>
        <v>No Discounts</v>
      </c>
    </row>
    <row r="847" spans="1:26" x14ac:dyDescent="0.2">
      <c r="A847" s="15">
        <v>0</v>
      </c>
      <c r="B847" s="7">
        <f t="shared" si="52"/>
        <v>0</v>
      </c>
      <c r="C847" s="1" t="s">
        <v>20</v>
      </c>
      <c r="E847" s="5">
        <v>0</v>
      </c>
      <c r="F847" s="5">
        <f t="shared" si="53"/>
        <v>0</v>
      </c>
      <c r="I847" s="1" t="s">
        <v>25</v>
      </c>
      <c r="K847" s="8">
        <v>44151.505358796298</v>
      </c>
      <c r="M847" s="8">
        <v>44151</v>
      </c>
      <c r="N847" s="8">
        <v>44151</v>
      </c>
      <c r="P847" s="1" t="s">
        <v>46</v>
      </c>
      <c r="T847" s="1" t="s">
        <v>81</v>
      </c>
      <c r="U847" s="8">
        <v>44151</v>
      </c>
      <c r="X847" s="1" t="s">
        <v>39</v>
      </c>
      <c r="Y847" t="str">
        <f t="shared" si="54"/>
        <v>NoPayment</v>
      </c>
      <c r="Z847" t="str">
        <f t="shared" si="55"/>
        <v>No Discounts</v>
      </c>
    </row>
    <row r="848" spans="1:26" x14ac:dyDescent="0.2">
      <c r="A848" s="15">
        <v>0</v>
      </c>
      <c r="B848" s="7">
        <f t="shared" si="52"/>
        <v>0</v>
      </c>
      <c r="C848" s="1" t="s">
        <v>20</v>
      </c>
      <c r="E848" s="5">
        <v>0</v>
      </c>
      <c r="F848" s="5">
        <f t="shared" si="53"/>
        <v>0</v>
      </c>
      <c r="I848" s="1" t="s">
        <v>25</v>
      </c>
      <c r="K848" s="8">
        <v>44151.505289351851</v>
      </c>
      <c r="M848" s="8">
        <v>44151</v>
      </c>
      <c r="N848" s="8">
        <v>44151</v>
      </c>
      <c r="P848" s="1" t="s">
        <v>46</v>
      </c>
      <c r="T848" s="1" t="s">
        <v>81</v>
      </c>
      <c r="U848" s="8">
        <v>44151</v>
      </c>
      <c r="X848" s="1" t="s">
        <v>39</v>
      </c>
      <c r="Y848" t="str">
        <f t="shared" si="54"/>
        <v>NoPayment</v>
      </c>
      <c r="Z848" t="str">
        <f t="shared" si="55"/>
        <v>No Discounts</v>
      </c>
    </row>
    <row r="849" spans="1:26" x14ac:dyDescent="0.2">
      <c r="A849" s="15">
        <v>0</v>
      </c>
      <c r="B849" s="7">
        <f t="shared" si="52"/>
        <v>0</v>
      </c>
      <c r="C849" s="1" t="s">
        <v>20</v>
      </c>
      <c r="E849" s="5">
        <v>0</v>
      </c>
      <c r="F849" s="5">
        <f t="shared" si="53"/>
        <v>0</v>
      </c>
      <c r="I849" s="1" t="s">
        <v>25</v>
      </c>
      <c r="K849" s="8">
        <v>44151.505219907405</v>
      </c>
      <c r="M849" s="8">
        <v>44151</v>
      </c>
      <c r="N849" s="8">
        <v>44151</v>
      </c>
      <c r="P849" s="1" t="s">
        <v>46</v>
      </c>
      <c r="T849" s="1" t="s">
        <v>81</v>
      </c>
      <c r="U849" s="8">
        <v>44151</v>
      </c>
      <c r="X849" s="1" t="s">
        <v>39</v>
      </c>
      <c r="Y849" t="str">
        <f t="shared" si="54"/>
        <v>NoPayment</v>
      </c>
      <c r="Z849" t="str">
        <f t="shared" si="55"/>
        <v>No Discounts</v>
      </c>
    </row>
    <row r="850" spans="1:26" x14ac:dyDescent="0.2">
      <c r="A850" s="15">
        <v>0</v>
      </c>
      <c r="B850" s="7">
        <f t="shared" si="52"/>
        <v>0</v>
      </c>
      <c r="C850" s="1" t="s">
        <v>20</v>
      </c>
      <c r="E850" s="5">
        <v>0</v>
      </c>
      <c r="F850" s="5">
        <f t="shared" si="53"/>
        <v>0</v>
      </c>
      <c r="I850" s="1" t="s">
        <v>25</v>
      </c>
      <c r="K850" s="8">
        <v>44151.505150462966</v>
      </c>
      <c r="M850" s="8">
        <v>44151</v>
      </c>
      <c r="N850" s="8">
        <v>44151</v>
      </c>
      <c r="P850" s="1" t="s">
        <v>46</v>
      </c>
      <c r="T850" s="1" t="s">
        <v>81</v>
      </c>
      <c r="U850" s="8">
        <v>44151</v>
      </c>
      <c r="X850" s="1" t="s">
        <v>39</v>
      </c>
      <c r="Y850" t="str">
        <f t="shared" si="54"/>
        <v>NoPayment</v>
      </c>
      <c r="Z850" t="str">
        <f t="shared" si="55"/>
        <v>No Discounts</v>
      </c>
    </row>
    <row r="851" spans="1:26" x14ac:dyDescent="0.2">
      <c r="A851" s="15">
        <v>0</v>
      </c>
      <c r="B851" s="7">
        <f t="shared" si="52"/>
        <v>0</v>
      </c>
      <c r="C851" s="1" t="s">
        <v>20</v>
      </c>
      <c r="E851" s="5">
        <v>0</v>
      </c>
      <c r="F851" s="5">
        <f t="shared" si="53"/>
        <v>0</v>
      </c>
      <c r="I851" s="1" t="s">
        <v>25</v>
      </c>
      <c r="K851" s="8">
        <v>44151.50508101852</v>
      </c>
      <c r="M851" s="8">
        <v>44151</v>
      </c>
      <c r="N851" s="8">
        <v>44151</v>
      </c>
      <c r="P851" s="1" t="s">
        <v>46</v>
      </c>
      <c r="T851" s="1" t="s">
        <v>81</v>
      </c>
      <c r="U851" s="8">
        <v>44151</v>
      </c>
      <c r="X851" s="1" t="s">
        <v>39</v>
      </c>
      <c r="Y851" t="str">
        <f t="shared" si="54"/>
        <v>NoPayment</v>
      </c>
      <c r="Z851" t="str">
        <f t="shared" si="55"/>
        <v>No Discounts</v>
      </c>
    </row>
    <row r="852" spans="1:26" x14ac:dyDescent="0.2">
      <c r="A852" s="15">
        <v>0</v>
      </c>
      <c r="B852" s="7">
        <f t="shared" si="52"/>
        <v>0</v>
      </c>
      <c r="C852" s="1" t="s">
        <v>20</v>
      </c>
      <c r="E852" s="5">
        <v>0</v>
      </c>
      <c r="F852" s="5">
        <f t="shared" si="53"/>
        <v>0</v>
      </c>
      <c r="I852" s="1" t="s">
        <v>25</v>
      </c>
      <c r="K852" s="8">
        <v>44151.505011574074</v>
      </c>
      <c r="M852" s="8">
        <v>44151</v>
      </c>
      <c r="N852" s="8">
        <v>44151</v>
      </c>
      <c r="P852" s="1" t="s">
        <v>46</v>
      </c>
      <c r="T852" s="1" t="s">
        <v>81</v>
      </c>
      <c r="U852" s="8">
        <v>44151</v>
      </c>
      <c r="X852" s="1" t="s">
        <v>39</v>
      </c>
      <c r="Y852" t="str">
        <f t="shared" si="54"/>
        <v>NoPayment</v>
      </c>
      <c r="Z852" t="str">
        <f t="shared" si="55"/>
        <v>No Discounts</v>
      </c>
    </row>
    <row r="853" spans="1:26" x14ac:dyDescent="0.2">
      <c r="A853" s="15">
        <v>0</v>
      </c>
      <c r="B853" s="7">
        <f t="shared" si="52"/>
        <v>0</v>
      </c>
      <c r="C853" s="1" t="s">
        <v>20</v>
      </c>
      <c r="E853" s="5">
        <v>0</v>
      </c>
      <c r="F853" s="5">
        <f t="shared" si="53"/>
        <v>0</v>
      </c>
      <c r="I853" s="1" t="s">
        <v>25</v>
      </c>
      <c r="K853" s="8">
        <v>44151.504942129628</v>
      </c>
      <c r="M853" s="8">
        <v>44151</v>
      </c>
      <c r="N853" s="8">
        <v>44151</v>
      </c>
      <c r="P853" s="1" t="s">
        <v>46</v>
      </c>
      <c r="T853" s="1" t="s">
        <v>81</v>
      </c>
      <c r="U853" s="8">
        <v>44151</v>
      </c>
      <c r="X853" s="1" t="s">
        <v>39</v>
      </c>
      <c r="Y853" t="str">
        <f t="shared" si="54"/>
        <v>NoPayment</v>
      </c>
      <c r="Z853" t="str">
        <f t="shared" si="55"/>
        <v>No Discounts</v>
      </c>
    </row>
    <row r="854" spans="1:26" x14ac:dyDescent="0.2">
      <c r="A854" s="15">
        <v>0</v>
      </c>
      <c r="B854" s="7">
        <f t="shared" si="52"/>
        <v>0</v>
      </c>
      <c r="C854" s="1" t="s">
        <v>20</v>
      </c>
      <c r="E854" s="5">
        <v>0</v>
      </c>
      <c r="F854" s="5">
        <f t="shared" si="53"/>
        <v>0</v>
      </c>
      <c r="I854" s="1" t="s">
        <v>25</v>
      </c>
      <c r="K854" s="8">
        <v>44151.504872685182</v>
      </c>
      <c r="M854" s="8">
        <v>44151</v>
      </c>
      <c r="N854" s="8">
        <v>44151</v>
      </c>
      <c r="P854" s="1" t="s">
        <v>46</v>
      </c>
      <c r="T854" s="1" t="s">
        <v>81</v>
      </c>
      <c r="U854" s="8">
        <v>44151</v>
      </c>
      <c r="X854" s="1" t="s">
        <v>39</v>
      </c>
      <c r="Y854" t="str">
        <f t="shared" si="54"/>
        <v>NoPayment</v>
      </c>
      <c r="Z854" t="str">
        <f t="shared" si="55"/>
        <v>No Discounts</v>
      </c>
    </row>
    <row r="855" spans="1:26" x14ac:dyDescent="0.2">
      <c r="A855" s="15">
        <v>0</v>
      </c>
      <c r="B855" s="7">
        <f t="shared" si="52"/>
        <v>0</v>
      </c>
      <c r="C855" s="1" t="s">
        <v>20</v>
      </c>
      <c r="E855" s="5">
        <v>0</v>
      </c>
      <c r="F855" s="5">
        <f t="shared" si="53"/>
        <v>0</v>
      </c>
      <c r="I855" s="1" t="s">
        <v>25</v>
      </c>
      <c r="K855" s="8">
        <v>44151.504803240743</v>
      </c>
      <c r="M855" s="8">
        <v>44151</v>
      </c>
      <c r="N855" s="8">
        <v>44151</v>
      </c>
      <c r="P855" s="1" t="s">
        <v>46</v>
      </c>
      <c r="T855" s="1" t="s">
        <v>81</v>
      </c>
      <c r="U855" s="8">
        <v>44151</v>
      </c>
      <c r="X855" s="1" t="s">
        <v>39</v>
      </c>
      <c r="Y855" t="str">
        <f t="shared" si="54"/>
        <v>NoPayment</v>
      </c>
      <c r="Z855" t="str">
        <f t="shared" si="55"/>
        <v>No Discounts</v>
      </c>
    </row>
    <row r="856" spans="1:26" x14ac:dyDescent="0.2">
      <c r="A856" s="15">
        <v>0</v>
      </c>
      <c r="B856" s="7">
        <f t="shared" si="52"/>
        <v>0</v>
      </c>
      <c r="C856" s="1" t="s">
        <v>20</v>
      </c>
      <c r="E856" s="5">
        <v>0</v>
      </c>
      <c r="F856" s="5">
        <f t="shared" si="53"/>
        <v>0</v>
      </c>
      <c r="I856" s="1" t="s">
        <v>25</v>
      </c>
      <c r="K856" s="8">
        <v>44151.504733796297</v>
      </c>
      <c r="M856" s="8">
        <v>44151</v>
      </c>
      <c r="N856" s="8">
        <v>44151</v>
      </c>
      <c r="P856" s="1" t="s">
        <v>46</v>
      </c>
      <c r="T856" s="1" t="s">
        <v>81</v>
      </c>
      <c r="U856" s="8">
        <v>44151</v>
      </c>
      <c r="X856" s="1" t="s">
        <v>39</v>
      </c>
      <c r="Y856" t="str">
        <f t="shared" si="54"/>
        <v>NoPayment</v>
      </c>
      <c r="Z856" t="str">
        <f t="shared" si="55"/>
        <v>No Discounts</v>
      </c>
    </row>
    <row r="857" spans="1:26" x14ac:dyDescent="0.2">
      <c r="A857" s="15">
        <v>0</v>
      </c>
      <c r="B857" s="7">
        <f t="shared" si="52"/>
        <v>0</v>
      </c>
      <c r="C857" s="1" t="s">
        <v>20</v>
      </c>
      <c r="E857" s="5">
        <v>0</v>
      </c>
      <c r="F857" s="5">
        <f t="shared" si="53"/>
        <v>0</v>
      </c>
      <c r="I857" s="1" t="s">
        <v>25</v>
      </c>
      <c r="K857" s="8">
        <v>44151.504664351851</v>
      </c>
      <c r="M857" s="8">
        <v>44151</v>
      </c>
      <c r="N857" s="8">
        <v>44151</v>
      </c>
      <c r="P857" s="1" t="s">
        <v>46</v>
      </c>
      <c r="T857" s="1" t="s">
        <v>81</v>
      </c>
      <c r="U857" s="8">
        <v>44151</v>
      </c>
      <c r="X857" s="1" t="s">
        <v>39</v>
      </c>
      <c r="Y857" t="str">
        <f t="shared" si="54"/>
        <v>NoPayment</v>
      </c>
      <c r="Z857" t="str">
        <f t="shared" si="55"/>
        <v>No Discounts</v>
      </c>
    </row>
    <row r="858" spans="1:26" x14ac:dyDescent="0.2">
      <c r="A858" s="15">
        <v>100</v>
      </c>
      <c r="B858" s="7">
        <f t="shared" si="52"/>
        <v>100</v>
      </c>
      <c r="C858" s="1" t="s">
        <v>20</v>
      </c>
      <c r="D858" s="1" t="s">
        <v>1362</v>
      </c>
      <c r="E858" s="5">
        <v>2</v>
      </c>
      <c r="F858" s="5">
        <f t="shared" si="53"/>
        <v>2</v>
      </c>
      <c r="G858" s="1" t="s">
        <v>1363</v>
      </c>
      <c r="H858" s="8">
        <v>44181</v>
      </c>
      <c r="I858" s="1" t="s">
        <v>25</v>
      </c>
      <c r="K858" s="8">
        <v>44151.4921412037</v>
      </c>
      <c r="L858" s="1" t="s">
        <v>28</v>
      </c>
      <c r="M858" s="8">
        <v>44151</v>
      </c>
      <c r="N858" s="8">
        <v>44161</v>
      </c>
      <c r="O858" s="1" t="s">
        <v>1745</v>
      </c>
      <c r="P858" s="1" t="s">
        <v>32</v>
      </c>
      <c r="R858" s="1" t="s">
        <v>1367</v>
      </c>
      <c r="T858" s="1" t="s">
        <v>81</v>
      </c>
      <c r="U858" s="8">
        <v>44151</v>
      </c>
      <c r="V858" s="1" t="s">
        <v>1368</v>
      </c>
      <c r="W858" s="1" t="s">
        <v>3322</v>
      </c>
      <c r="X858" s="1" t="s">
        <v>39</v>
      </c>
      <c r="Y858" t="str">
        <f t="shared" si="54"/>
        <v>OnTime</v>
      </c>
      <c r="Z858" t="str">
        <f t="shared" si="55"/>
        <v>Utilized</v>
      </c>
    </row>
    <row r="859" spans="1:26" x14ac:dyDescent="0.2">
      <c r="A859" s="15">
        <v>200</v>
      </c>
      <c r="B859" s="7">
        <f t="shared" si="52"/>
        <v>200</v>
      </c>
      <c r="C859" s="1" t="s">
        <v>20</v>
      </c>
      <c r="D859" s="1" t="s">
        <v>1362</v>
      </c>
      <c r="E859" s="5">
        <v>4</v>
      </c>
      <c r="F859" s="5">
        <f t="shared" si="53"/>
        <v>4</v>
      </c>
      <c r="G859" s="1" t="s">
        <v>1363</v>
      </c>
      <c r="H859" s="8">
        <v>44181</v>
      </c>
      <c r="I859" s="1" t="s">
        <v>25</v>
      </c>
      <c r="K859" s="8">
        <v>44151.28633101852</v>
      </c>
      <c r="L859" s="1" t="s">
        <v>28</v>
      </c>
      <c r="M859" s="8">
        <v>44151</v>
      </c>
      <c r="N859" s="8">
        <v>44161</v>
      </c>
      <c r="O859" s="1" t="s">
        <v>1747</v>
      </c>
      <c r="P859" s="1" t="s">
        <v>32</v>
      </c>
      <c r="R859" s="1" t="s">
        <v>1367</v>
      </c>
      <c r="T859" s="1" t="s">
        <v>36</v>
      </c>
      <c r="U859" s="8">
        <v>44151</v>
      </c>
      <c r="V859" s="1" t="s">
        <v>1368</v>
      </c>
      <c r="W859" s="1" t="s">
        <v>3322</v>
      </c>
      <c r="X859" s="1" t="s">
        <v>39</v>
      </c>
      <c r="Y859" t="str">
        <f t="shared" si="54"/>
        <v>OnTime</v>
      </c>
      <c r="Z859" t="str">
        <f t="shared" si="55"/>
        <v>Utilized</v>
      </c>
    </row>
    <row r="860" spans="1:26" x14ac:dyDescent="0.2">
      <c r="A860" s="15">
        <v>0</v>
      </c>
      <c r="B860" s="7">
        <f t="shared" si="52"/>
        <v>0</v>
      </c>
      <c r="C860" s="1" t="s">
        <v>20</v>
      </c>
      <c r="E860" s="5">
        <v>0</v>
      </c>
      <c r="F860" s="5">
        <f t="shared" si="53"/>
        <v>0</v>
      </c>
      <c r="I860" s="1" t="s">
        <v>25</v>
      </c>
      <c r="K860" s="8">
        <v>44151.286261574074</v>
      </c>
      <c r="M860" s="8">
        <v>44151</v>
      </c>
      <c r="N860" s="8">
        <v>44151</v>
      </c>
      <c r="P860" s="1" t="s">
        <v>46</v>
      </c>
      <c r="T860" s="1" t="s">
        <v>81</v>
      </c>
      <c r="U860" s="8">
        <v>44151</v>
      </c>
      <c r="X860" s="1" t="s">
        <v>39</v>
      </c>
      <c r="Y860" t="str">
        <f t="shared" si="54"/>
        <v>NoPayment</v>
      </c>
      <c r="Z860" t="str">
        <f t="shared" si="55"/>
        <v>No Discounts</v>
      </c>
    </row>
    <row r="861" spans="1:26" x14ac:dyDescent="0.2">
      <c r="A861" s="15">
        <v>200</v>
      </c>
      <c r="B861" s="7">
        <f t="shared" si="52"/>
        <v>200</v>
      </c>
      <c r="C861" s="1" t="s">
        <v>20</v>
      </c>
      <c r="D861" s="1" t="s">
        <v>1362</v>
      </c>
      <c r="E861" s="5">
        <v>4</v>
      </c>
      <c r="F861" s="5">
        <f t="shared" si="53"/>
        <v>4</v>
      </c>
      <c r="G861" s="1" t="s">
        <v>1363</v>
      </c>
      <c r="H861" s="8">
        <v>44181</v>
      </c>
      <c r="I861" s="1" t="s">
        <v>25</v>
      </c>
      <c r="K861" s="8">
        <v>44151.286192129628</v>
      </c>
      <c r="L861" s="1" t="s">
        <v>28</v>
      </c>
      <c r="M861" s="8">
        <v>44151</v>
      </c>
      <c r="N861" s="8">
        <v>44161</v>
      </c>
      <c r="O861" s="1" t="s">
        <v>1750</v>
      </c>
      <c r="P861" s="1" t="s">
        <v>32</v>
      </c>
      <c r="R861" s="1" t="s">
        <v>1367</v>
      </c>
      <c r="T861" s="1" t="s">
        <v>1751</v>
      </c>
      <c r="U861" s="8">
        <v>44151</v>
      </c>
      <c r="V861" s="1" t="s">
        <v>1368</v>
      </c>
      <c r="W861" s="1" t="s">
        <v>3322</v>
      </c>
      <c r="X861" s="1" t="s">
        <v>39</v>
      </c>
      <c r="Y861" t="str">
        <f t="shared" si="54"/>
        <v>OnTime</v>
      </c>
      <c r="Z861" t="str">
        <f t="shared" si="55"/>
        <v>Utilized</v>
      </c>
    </row>
    <row r="862" spans="1:26" x14ac:dyDescent="0.2">
      <c r="A862" s="15">
        <v>200</v>
      </c>
      <c r="B862" s="7">
        <f t="shared" si="52"/>
        <v>200</v>
      </c>
      <c r="C862" s="1" t="s">
        <v>20</v>
      </c>
      <c r="D862" s="1" t="s">
        <v>21</v>
      </c>
      <c r="E862" s="5">
        <v>1</v>
      </c>
      <c r="F862" s="5">
        <f t="shared" si="53"/>
        <v>1</v>
      </c>
      <c r="G862" s="1" t="s">
        <v>1574</v>
      </c>
      <c r="H862" s="8">
        <v>44161</v>
      </c>
      <c r="I862" s="1" t="s">
        <v>25</v>
      </c>
      <c r="K862" s="8">
        <v>44151.286122685182</v>
      </c>
      <c r="L862" s="1" t="s">
        <v>28</v>
      </c>
      <c r="M862" s="8">
        <v>44151</v>
      </c>
      <c r="N862" s="8">
        <v>44181</v>
      </c>
      <c r="O862" s="1" t="s">
        <v>1754</v>
      </c>
      <c r="P862" s="1" t="s">
        <v>32</v>
      </c>
      <c r="Q862" s="1" t="s">
        <v>33</v>
      </c>
      <c r="R862" s="1" t="s">
        <v>124</v>
      </c>
      <c r="T862" s="1" t="s">
        <v>1751</v>
      </c>
      <c r="U862" s="8">
        <v>44151</v>
      </c>
      <c r="V862" s="1" t="s">
        <v>1578</v>
      </c>
      <c r="W862" s="1" t="s">
        <v>4594</v>
      </c>
      <c r="X862" s="1" t="s">
        <v>39</v>
      </c>
      <c r="Y862" t="str">
        <f t="shared" si="54"/>
        <v>OnTime</v>
      </c>
      <c r="Z862" t="str">
        <f t="shared" si="55"/>
        <v>Utilized</v>
      </c>
    </row>
    <row r="863" spans="1:26" x14ac:dyDescent="0.2">
      <c r="A863" s="15">
        <v>100</v>
      </c>
      <c r="B863" s="7">
        <f t="shared" si="52"/>
        <v>100</v>
      </c>
      <c r="C863" s="1" t="s">
        <v>20</v>
      </c>
      <c r="D863" s="1" t="s">
        <v>1362</v>
      </c>
      <c r="E863" s="5">
        <v>2</v>
      </c>
      <c r="F863" s="5">
        <f t="shared" si="53"/>
        <v>2</v>
      </c>
      <c r="G863" s="1" t="s">
        <v>1363</v>
      </c>
      <c r="H863" s="8">
        <v>44181</v>
      </c>
      <c r="I863" s="1" t="s">
        <v>25</v>
      </c>
      <c r="K863" s="8">
        <v>44151.286053240743</v>
      </c>
      <c r="L863" s="1" t="s">
        <v>28</v>
      </c>
      <c r="M863" s="8">
        <v>44151</v>
      </c>
      <c r="N863" s="8">
        <v>44161</v>
      </c>
      <c r="O863" s="1" t="s">
        <v>1756</v>
      </c>
      <c r="P863" s="1" t="s">
        <v>32</v>
      </c>
      <c r="R863" s="1" t="s">
        <v>1367</v>
      </c>
      <c r="T863" s="1" t="s">
        <v>36</v>
      </c>
      <c r="U863" s="8">
        <v>44151</v>
      </c>
      <c r="V863" s="1" t="s">
        <v>1368</v>
      </c>
      <c r="W863" s="1" t="s">
        <v>3322</v>
      </c>
      <c r="X863" s="1" t="s">
        <v>39</v>
      </c>
      <c r="Y863" t="str">
        <f t="shared" si="54"/>
        <v>OnTime</v>
      </c>
      <c r="Z863" t="str">
        <f t="shared" si="55"/>
        <v>Utilized</v>
      </c>
    </row>
    <row r="864" spans="1:26" x14ac:dyDescent="0.2">
      <c r="A864" s="15">
        <v>200</v>
      </c>
      <c r="B864" s="7">
        <f t="shared" si="52"/>
        <v>200</v>
      </c>
      <c r="C864" s="1" t="s">
        <v>20</v>
      </c>
      <c r="D864" s="1" t="s">
        <v>1362</v>
      </c>
      <c r="E864" s="5">
        <v>4</v>
      </c>
      <c r="F864" s="5">
        <f t="shared" si="53"/>
        <v>4</v>
      </c>
      <c r="G864" s="1" t="s">
        <v>1363</v>
      </c>
      <c r="H864" s="8">
        <v>44181</v>
      </c>
      <c r="I864" s="1" t="s">
        <v>25</v>
      </c>
      <c r="K864" s="8">
        <v>44151.285983796297</v>
      </c>
      <c r="L864" s="1" t="s">
        <v>28</v>
      </c>
      <c r="M864" s="8">
        <v>44151</v>
      </c>
      <c r="N864" s="8">
        <v>44161</v>
      </c>
      <c r="O864" s="1" t="s">
        <v>1758</v>
      </c>
      <c r="P864" s="1" t="s">
        <v>32</v>
      </c>
      <c r="R864" s="1" t="s">
        <v>1367</v>
      </c>
      <c r="T864" s="1" t="s">
        <v>36</v>
      </c>
      <c r="U864" s="8">
        <v>44151</v>
      </c>
      <c r="V864" s="1" t="s">
        <v>1368</v>
      </c>
      <c r="W864" s="1" t="s">
        <v>3322</v>
      </c>
      <c r="X864" s="1" t="s">
        <v>39</v>
      </c>
      <c r="Y864" t="str">
        <f t="shared" si="54"/>
        <v>OnTime</v>
      </c>
      <c r="Z864" t="str">
        <f t="shared" si="55"/>
        <v>Utilized</v>
      </c>
    </row>
    <row r="865" spans="1:26" x14ac:dyDescent="0.2">
      <c r="A865" s="15">
        <v>100</v>
      </c>
      <c r="B865" s="7">
        <f t="shared" si="52"/>
        <v>100</v>
      </c>
      <c r="C865" s="1" t="s">
        <v>20</v>
      </c>
      <c r="D865" s="1" t="s">
        <v>1362</v>
      </c>
      <c r="E865" s="5">
        <v>2</v>
      </c>
      <c r="F865" s="5">
        <f t="shared" si="53"/>
        <v>2</v>
      </c>
      <c r="G865" s="1" t="s">
        <v>1363</v>
      </c>
      <c r="H865" s="8">
        <v>44181</v>
      </c>
      <c r="I865" s="1" t="s">
        <v>25</v>
      </c>
      <c r="K865" s="8">
        <v>44151.285914351851</v>
      </c>
      <c r="L865" s="1" t="s">
        <v>28</v>
      </c>
      <c r="M865" s="8">
        <v>44151</v>
      </c>
      <c r="N865" s="8">
        <v>44161</v>
      </c>
      <c r="O865" s="1" t="s">
        <v>1760</v>
      </c>
      <c r="P865" s="1" t="s">
        <v>32</v>
      </c>
      <c r="R865" s="1" t="s">
        <v>1367</v>
      </c>
      <c r="T865" s="1" t="s">
        <v>36</v>
      </c>
      <c r="U865" s="8">
        <v>44151</v>
      </c>
      <c r="V865" s="1" t="s">
        <v>1368</v>
      </c>
      <c r="W865" s="1" t="s">
        <v>3322</v>
      </c>
      <c r="X865" s="1" t="s">
        <v>39</v>
      </c>
      <c r="Y865" t="str">
        <f t="shared" si="54"/>
        <v>OnTime</v>
      </c>
      <c r="Z865" t="str">
        <f t="shared" si="55"/>
        <v>Utilized</v>
      </c>
    </row>
    <row r="866" spans="1:26" x14ac:dyDescent="0.2">
      <c r="A866" s="15">
        <v>0</v>
      </c>
      <c r="B866" s="7">
        <f t="shared" si="52"/>
        <v>0</v>
      </c>
      <c r="C866" s="1" t="s">
        <v>20</v>
      </c>
      <c r="E866" s="5">
        <v>0</v>
      </c>
      <c r="F866" s="5">
        <f t="shared" si="53"/>
        <v>0</v>
      </c>
      <c r="I866" s="1" t="s">
        <v>25</v>
      </c>
      <c r="K866" s="8">
        <v>44151.285844907405</v>
      </c>
      <c r="M866" s="8">
        <v>44151</v>
      </c>
      <c r="N866" s="8">
        <v>44151</v>
      </c>
      <c r="P866" s="1" t="s">
        <v>46</v>
      </c>
      <c r="T866" s="1" t="s">
        <v>81</v>
      </c>
      <c r="U866" s="8">
        <v>44151</v>
      </c>
      <c r="X866" s="1" t="s">
        <v>39</v>
      </c>
      <c r="Y866" t="str">
        <f t="shared" si="54"/>
        <v>NoPayment</v>
      </c>
      <c r="Z866" t="str">
        <f t="shared" si="55"/>
        <v>No Discounts</v>
      </c>
    </row>
    <row r="867" spans="1:26" x14ac:dyDescent="0.2">
      <c r="A867" s="15">
        <v>0</v>
      </c>
      <c r="B867" s="7">
        <f t="shared" si="52"/>
        <v>0</v>
      </c>
      <c r="C867" s="1" t="s">
        <v>20</v>
      </c>
      <c r="E867" s="5">
        <v>0</v>
      </c>
      <c r="F867" s="5">
        <f t="shared" si="53"/>
        <v>0</v>
      </c>
      <c r="I867" s="1" t="s">
        <v>25</v>
      </c>
      <c r="K867" s="8">
        <v>44151.285775462966</v>
      </c>
      <c r="M867" s="8">
        <v>44151</v>
      </c>
      <c r="N867" s="8">
        <v>44151</v>
      </c>
      <c r="P867" s="1" t="s">
        <v>46</v>
      </c>
      <c r="T867" s="1" t="s">
        <v>81</v>
      </c>
      <c r="U867" s="8">
        <v>44151</v>
      </c>
      <c r="X867" s="1" t="s">
        <v>39</v>
      </c>
      <c r="Y867" t="str">
        <f t="shared" si="54"/>
        <v>NoPayment</v>
      </c>
      <c r="Z867" t="str">
        <f t="shared" si="55"/>
        <v>No Discounts</v>
      </c>
    </row>
    <row r="868" spans="1:26" x14ac:dyDescent="0.2">
      <c r="A868" s="15">
        <v>200</v>
      </c>
      <c r="B868" s="7">
        <f t="shared" si="52"/>
        <v>200</v>
      </c>
      <c r="C868" s="1" t="s">
        <v>20</v>
      </c>
      <c r="D868" s="1" t="s">
        <v>1362</v>
      </c>
      <c r="E868" s="5">
        <v>4</v>
      </c>
      <c r="F868" s="5">
        <f t="shared" si="53"/>
        <v>4</v>
      </c>
      <c r="G868" s="1" t="s">
        <v>1363</v>
      </c>
      <c r="H868" s="8">
        <v>44181</v>
      </c>
      <c r="I868" s="1" t="s">
        <v>25</v>
      </c>
      <c r="K868" s="8">
        <v>44151.28570601852</v>
      </c>
      <c r="L868" s="1" t="s">
        <v>28</v>
      </c>
      <c r="M868" s="8">
        <v>44151</v>
      </c>
      <c r="N868" s="8">
        <v>44161</v>
      </c>
      <c r="O868" s="1" t="s">
        <v>1764</v>
      </c>
      <c r="P868" s="1" t="s">
        <v>32</v>
      </c>
      <c r="R868" s="1" t="s">
        <v>1367</v>
      </c>
      <c r="T868" s="1" t="s">
        <v>36</v>
      </c>
      <c r="U868" s="8">
        <v>44151</v>
      </c>
      <c r="V868" s="1" t="s">
        <v>1368</v>
      </c>
      <c r="W868" s="1" t="s">
        <v>3322</v>
      </c>
      <c r="X868" s="1" t="s">
        <v>39</v>
      </c>
      <c r="Y868" t="str">
        <f t="shared" si="54"/>
        <v>OnTime</v>
      </c>
      <c r="Z868" t="str">
        <f t="shared" si="55"/>
        <v>Utilized</v>
      </c>
    </row>
    <row r="869" spans="1:26" x14ac:dyDescent="0.2">
      <c r="A869" s="15">
        <v>0</v>
      </c>
      <c r="B869" s="7">
        <f t="shared" si="52"/>
        <v>0</v>
      </c>
      <c r="C869" s="1" t="s">
        <v>20</v>
      </c>
      <c r="E869" s="5">
        <v>0</v>
      </c>
      <c r="F869" s="5">
        <f t="shared" si="53"/>
        <v>0</v>
      </c>
      <c r="I869" s="1" t="s">
        <v>25</v>
      </c>
      <c r="K869" s="8">
        <v>44151.285636574074</v>
      </c>
      <c r="M869" s="8">
        <v>44151</v>
      </c>
      <c r="N869" s="8">
        <v>44151</v>
      </c>
      <c r="P869" s="1" t="s">
        <v>46</v>
      </c>
      <c r="T869" s="1" t="s">
        <v>81</v>
      </c>
      <c r="U869" s="8">
        <v>44151</v>
      </c>
      <c r="X869" s="1" t="s">
        <v>39</v>
      </c>
      <c r="Y869" t="str">
        <f t="shared" si="54"/>
        <v>NoPayment</v>
      </c>
      <c r="Z869" t="str">
        <f t="shared" si="55"/>
        <v>No Discounts</v>
      </c>
    </row>
    <row r="870" spans="1:26" x14ac:dyDescent="0.2">
      <c r="A870" s="15">
        <v>100</v>
      </c>
      <c r="B870" s="7">
        <f t="shared" si="52"/>
        <v>100</v>
      </c>
      <c r="C870" s="1" t="s">
        <v>20</v>
      </c>
      <c r="D870" s="1" t="s">
        <v>1362</v>
      </c>
      <c r="E870" s="5">
        <v>2</v>
      </c>
      <c r="F870" s="5">
        <f t="shared" si="53"/>
        <v>2</v>
      </c>
      <c r="G870" s="1" t="s">
        <v>1363</v>
      </c>
      <c r="H870" s="8">
        <v>44181</v>
      </c>
      <c r="I870" s="1" t="s">
        <v>25</v>
      </c>
      <c r="K870" s="8">
        <v>44151.285567129627</v>
      </c>
      <c r="L870" s="1" t="s">
        <v>28</v>
      </c>
      <c r="M870" s="8">
        <v>44151</v>
      </c>
      <c r="N870" s="8">
        <v>44161</v>
      </c>
      <c r="O870" s="1" t="s">
        <v>1767</v>
      </c>
      <c r="P870" s="1" t="s">
        <v>32</v>
      </c>
      <c r="R870" s="1" t="s">
        <v>1367</v>
      </c>
      <c r="T870" s="1" t="s">
        <v>81</v>
      </c>
      <c r="U870" s="8">
        <v>44151</v>
      </c>
      <c r="V870" s="1" t="s">
        <v>1368</v>
      </c>
      <c r="W870" s="1" t="s">
        <v>3322</v>
      </c>
      <c r="X870" s="1" t="s">
        <v>39</v>
      </c>
      <c r="Y870" t="str">
        <f t="shared" si="54"/>
        <v>OnTime</v>
      </c>
      <c r="Z870" t="str">
        <f t="shared" si="55"/>
        <v>Utilized</v>
      </c>
    </row>
    <row r="871" spans="1:26" x14ac:dyDescent="0.2">
      <c r="A871" s="15">
        <v>107.25</v>
      </c>
      <c r="B871" s="7">
        <f t="shared" si="52"/>
        <v>107.25</v>
      </c>
      <c r="C871" s="1" t="s">
        <v>20</v>
      </c>
      <c r="D871" s="1" t="s">
        <v>21</v>
      </c>
      <c r="E871" s="5">
        <v>3.96</v>
      </c>
      <c r="F871" s="5">
        <f t="shared" si="53"/>
        <v>3.96</v>
      </c>
      <c r="G871" s="1" t="s">
        <v>23</v>
      </c>
      <c r="H871" s="8">
        <v>44160</v>
      </c>
      <c r="I871" s="1" t="s">
        <v>25</v>
      </c>
      <c r="J871" s="1" t="s">
        <v>26</v>
      </c>
      <c r="K871" s="8">
        <v>44150.982349537036</v>
      </c>
      <c r="L871" s="1" t="s">
        <v>28</v>
      </c>
      <c r="M871" s="8">
        <v>44150</v>
      </c>
      <c r="N871" s="8">
        <v>44164</v>
      </c>
      <c r="O871" s="1" t="s">
        <v>1770</v>
      </c>
      <c r="P871" s="1" t="s">
        <v>46</v>
      </c>
      <c r="Q871" s="1" t="s">
        <v>33</v>
      </c>
      <c r="R871" s="1" t="s">
        <v>124</v>
      </c>
      <c r="S871" s="1" t="s">
        <v>35</v>
      </c>
      <c r="T871" s="1" t="s">
        <v>36</v>
      </c>
      <c r="U871" s="8">
        <v>44150</v>
      </c>
      <c r="V871" s="1" t="s">
        <v>37</v>
      </c>
      <c r="W871" s="1" t="s">
        <v>38</v>
      </c>
      <c r="X871" s="1" t="s">
        <v>39</v>
      </c>
      <c r="Y871" t="str">
        <f t="shared" si="54"/>
        <v>OnTime</v>
      </c>
      <c r="Z871" t="str">
        <f t="shared" si="55"/>
        <v>Utilized</v>
      </c>
    </row>
    <row r="872" spans="1:26" x14ac:dyDescent="0.2">
      <c r="A872" s="15">
        <v>121.75</v>
      </c>
      <c r="B872" s="7">
        <f t="shared" si="52"/>
        <v>121.75</v>
      </c>
      <c r="C872" s="1" t="s">
        <v>20</v>
      </c>
      <c r="D872" s="1" t="s">
        <v>21</v>
      </c>
      <c r="E872" s="5">
        <v>3.96</v>
      </c>
      <c r="F872" s="5">
        <f t="shared" si="53"/>
        <v>3.96</v>
      </c>
      <c r="G872" s="1" t="s">
        <v>23</v>
      </c>
      <c r="H872" s="8">
        <v>44160</v>
      </c>
      <c r="I872" s="1" t="s">
        <v>25</v>
      </c>
      <c r="J872" s="1" t="s">
        <v>26</v>
      </c>
      <c r="K872" s="8">
        <v>44150.982303240744</v>
      </c>
      <c r="L872" s="1" t="s">
        <v>28</v>
      </c>
      <c r="M872" s="8">
        <v>44150</v>
      </c>
      <c r="N872" s="8">
        <v>44164</v>
      </c>
      <c r="O872" s="1" t="s">
        <v>1772</v>
      </c>
      <c r="P872" s="1" t="s">
        <v>46</v>
      </c>
      <c r="Q872" s="1" t="s">
        <v>33</v>
      </c>
      <c r="R872" s="1" t="s">
        <v>124</v>
      </c>
      <c r="S872" s="1" t="s">
        <v>35</v>
      </c>
      <c r="T872" s="1" t="s">
        <v>36</v>
      </c>
      <c r="U872" s="8">
        <v>44150</v>
      </c>
      <c r="V872" s="1" t="s">
        <v>37</v>
      </c>
      <c r="W872" s="1" t="s">
        <v>38</v>
      </c>
      <c r="X872" s="1" t="s">
        <v>39</v>
      </c>
      <c r="Y872" t="str">
        <f t="shared" si="54"/>
        <v>OnTime</v>
      </c>
      <c r="Z872" t="str">
        <f t="shared" si="55"/>
        <v>Utilized</v>
      </c>
    </row>
    <row r="873" spans="1:26" x14ac:dyDescent="0.2">
      <c r="A873" s="15">
        <v>214.5</v>
      </c>
      <c r="B873" s="7">
        <f t="shared" si="52"/>
        <v>214.5</v>
      </c>
      <c r="C873" s="1" t="s">
        <v>20</v>
      </c>
      <c r="D873" s="1" t="s">
        <v>21</v>
      </c>
      <c r="E873" s="5">
        <v>3.96</v>
      </c>
      <c r="F873" s="5">
        <f t="shared" si="53"/>
        <v>3.96</v>
      </c>
      <c r="G873" s="1" t="s">
        <v>23</v>
      </c>
      <c r="H873" s="8">
        <v>44160</v>
      </c>
      <c r="I873" s="1" t="s">
        <v>25</v>
      </c>
      <c r="J873" s="1" t="s">
        <v>26</v>
      </c>
      <c r="K873" s="8">
        <v>44150.982268518521</v>
      </c>
      <c r="L873" s="1" t="s">
        <v>28</v>
      </c>
      <c r="M873" s="8">
        <v>44150</v>
      </c>
      <c r="N873" s="8">
        <v>44164</v>
      </c>
      <c r="O873" s="1" t="s">
        <v>1774</v>
      </c>
      <c r="P873" s="1" t="s">
        <v>46</v>
      </c>
      <c r="Q873" s="1" t="s">
        <v>33</v>
      </c>
      <c r="R873" s="1" t="s">
        <v>124</v>
      </c>
      <c r="S873" s="1" t="s">
        <v>35</v>
      </c>
      <c r="T873" s="1" t="s">
        <v>36</v>
      </c>
      <c r="U873" s="8">
        <v>44150</v>
      </c>
      <c r="V873" s="1" t="s">
        <v>37</v>
      </c>
      <c r="W873" s="1" t="s">
        <v>38</v>
      </c>
      <c r="X873" s="1" t="s">
        <v>39</v>
      </c>
      <c r="Y873" t="str">
        <f t="shared" si="54"/>
        <v>OnTime</v>
      </c>
      <c r="Z873" t="str">
        <f t="shared" si="55"/>
        <v>Utilized</v>
      </c>
    </row>
    <row r="874" spans="1:26" x14ac:dyDescent="0.2">
      <c r="A874" s="15">
        <v>107.25</v>
      </c>
      <c r="B874" s="7">
        <f t="shared" si="52"/>
        <v>107.25</v>
      </c>
      <c r="C874" s="1" t="s">
        <v>20</v>
      </c>
      <c r="D874" s="1" t="s">
        <v>21</v>
      </c>
      <c r="E874" s="5">
        <v>3.96</v>
      </c>
      <c r="F874" s="5">
        <f t="shared" si="53"/>
        <v>3.96</v>
      </c>
      <c r="G874" s="1" t="s">
        <v>23</v>
      </c>
      <c r="H874" s="8">
        <v>44160</v>
      </c>
      <c r="I874" s="1" t="s">
        <v>25</v>
      </c>
      <c r="J874" s="1" t="s">
        <v>26</v>
      </c>
      <c r="K874" s="8">
        <v>44150.982233796298</v>
      </c>
      <c r="L874" s="1" t="s">
        <v>28</v>
      </c>
      <c r="M874" s="8">
        <v>44150</v>
      </c>
      <c r="N874" s="8">
        <v>44164</v>
      </c>
      <c r="O874" s="1" t="s">
        <v>1776</v>
      </c>
      <c r="P874" s="1" t="s">
        <v>46</v>
      </c>
      <c r="Q874" s="1" t="s">
        <v>33</v>
      </c>
      <c r="R874" s="1" t="s">
        <v>124</v>
      </c>
      <c r="S874" s="1" t="s">
        <v>35</v>
      </c>
      <c r="T874" s="1" t="s">
        <v>36</v>
      </c>
      <c r="U874" s="8">
        <v>44150</v>
      </c>
      <c r="V874" s="1" t="s">
        <v>37</v>
      </c>
      <c r="W874" s="1" t="s">
        <v>38</v>
      </c>
      <c r="X874" s="1" t="s">
        <v>39</v>
      </c>
      <c r="Y874" t="str">
        <f t="shared" si="54"/>
        <v>OnTime</v>
      </c>
      <c r="Z874" t="str">
        <f t="shared" si="55"/>
        <v>Utilized</v>
      </c>
    </row>
    <row r="875" spans="1:26" x14ac:dyDescent="0.2">
      <c r="A875" s="15">
        <v>53.63</v>
      </c>
      <c r="B875" s="7">
        <f t="shared" si="52"/>
        <v>53.63</v>
      </c>
      <c r="C875" s="1" t="s">
        <v>20</v>
      </c>
      <c r="D875" s="1" t="s">
        <v>21</v>
      </c>
      <c r="E875" s="5">
        <v>3.96</v>
      </c>
      <c r="F875" s="5">
        <f t="shared" si="53"/>
        <v>3.96</v>
      </c>
      <c r="G875" s="1" t="s">
        <v>23</v>
      </c>
      <c r="H875" s="8">
        <v>44160</v>
      </c>
      <c r="I875" s="1" t="s">
        <v>25</v>
      </c>
      <c r="J875" s="1" t="s">
        <v>26</v>
      </c>
      <c r="K875" s="8">
        <v>44150.982199074075</v>
      </c>
      <c r="L875" s="1" t="s">
        <v>28</v>
      </c>
      <c r="M875" s="8">
        <v>44150</v>
      </c>
      <c r="N875" s="8">
        <v>44164</v>
      </c>
      <c r="O875" s="1" t="s">
        <v>1778</v>
      </c>
      <c r="P875" s="1" t="s">
        <v>46</v>
      </c>
      <c r="Q875" s="1" t="s">
        <v>33</v>
      </c>
      <c r="R875" s="1" t="s">
        <v>124</v>
      </c>
      <c r="S875" s="1" t="s">
        <v>35</v>
      </c>
      <c r="T875" s="1" t="s">
        <v>49</v>
      </c>
      <c r="U875" s="8">
        <v>44150</v>
      </c>
      <c r="V875" s="1" t="s">
        <v>37</v>
      </c>
      <c r="W875" s="1" t="s">
        <v>38</v>
      </c>
      <c r="X875" s="1" t="s">
        <v>39</v>
      </c>
      <c r="Y875" t="str">
        <f t="shared" si="54"/>
        <v>OnTime</v>
      </c>
      <c r="Z875" t="str">
        <f t="shared" si="55"/>
        <v>Utilized</v>
      </c>
    </row>
    <row r="876" spans="1:26" x14ac:dyDescent="0.2">
      <c r="A876" s="15">
        <v>243.5</v>
      </c>
      <c r="B876" s="7">
        <f t="shared" si="52"/>
        <v>243.5</v>
      </c>
      <c r="C876" s="1" t="s">
        <v>20</v>
      </c>
      <c r="D876" s="1" t="s">
        <v>21</v>
      </c>
      <c r="E876" s="5">
        <v>4.87</v>
      </c>
      <c r="F876" s="5">
        <f t="shared" si="53"/>
        <v>4.87</v>
      </c>
      <c r="G876" s="1" t="s">
        <v>23</v>
      </c>
      <c r="H876" s="8">
        <v>44160</v>
      </c>
      <c r="I876" s="1" t="s">
        <v>25</v>
      </c>
      <c r="J876" s="1" t="s">
        <v>26</v>
      </c>
      <c r="K876" s="8">
        <v>44150.982164351852</v>
      </c>
      <c r="L876" s="1" t="s">
        <v>28</v>
      </c>
      <c r="M876" s="8">
        <v>44150</v>
      </c>
      <c r="N876" s="8">
        <v>44164</v>
      </c>
      <c r="O876" s="1" t="s">
        <v>1780</v>
      </c>
      <c r="P876" s="1" t="s">
        <v>46</v>
      </c>
      <c r="Q876" s="1" t="s">
        <v>33</v>
      </c>
      <c r="R876" s="1" t="s">
        <v>124</v>
      </c>
      <c r="S876" s="1" t="s">
        <v>35</v>
      </c>
      <c r="T876" s="1" t="s">
        <v>36</v>
      </c>
      <c r="U876" s="8">
        <v>44150</v>
      </c>
      <c r="V876" s="1" t="s">
        <v>37</v>
      </c>
      <c r="W876" s="1" t="s">
        <v>38</v>
      </c>
      <c r="X876" s="1" t="s">
        <v>39</v>
      </c>
      <c r="Y876" t="str">
        <f t="shared" si="54"/>
        <v>OnTime</v>
      </c>
      <c r="Z876" t="str">
        <f t="shared" si="55"/>
        <v>Utilized</v>
      </c>
    </row>
    <row r="877" spans="1:26" x14ac:dyDescent="0.2">
      <c r="A877" s="15">
        <v>198.18</v>
      </c>
      <c r="B877" s="7">
        <f t="shared" si="52"/>
        <v>198.18</v>
      </c>
      <c r="C877" s="1" t="s">
        <v>20</v>
      </c>
      <c r="D877" s="1" t="s">
        <v>21</v>
      </c>
      <c r="E877" s="5">
        <v>3.96</v>
      </c>
      <c r="F877" s="5">
        <f t="shared" si="53"/>
        <v>3.96</v>
      </c>
      <c r="G877" s="1" t="s">
        <v>23</v>
      </c>
      <c r="H877" s="8">
        <v>44160</v>
      </c>
      <c r="I877" s="1" t="s">
        <v>25</v>
      </c>
      <c r="J877" s="1" t="s">
        <v>26</v>
      </c>
      <c r="K877" s="8">
        <v>44150.973634259259</v>
      </c>
      <c r="L877" s="1" t="s">
        <v>28</v>
      </c>
      <c r="M877" s="8">
        <v>44150</v>
      </c>
      <c r="N877" s="8">
        <v>44164</v>
      </c>
      <c r="O877" s="1" t="s">
        <v>1782</v>
      </c>
      <c r="P877" s="1" t="s">
        <v>32</v>
      </c>
      <c r="Q877" s="1" t="s">
        <v>33</v>
      </c>
      <c r="R877" s="1" t="s">
        <v>124</v>
      </c>
      <c r="S877" s="1" t="s">
        <v>35</v>
      </c>
      <c r="T877" s="1" t="s">
        <v>36</v>
      </c>
      <c r="U877" s="8">
        <v>44150</v>
      </c>
      <c r="V877" s="1" t="s">
        <v>37</v>
      </c>
      <c r="W877" s="1" t="s">
        <v>38</v>
      </c>
      <c r="X877" s="1" t="s">
        <v>39</v>
      </c>
      <c r="Y877" t="str">
        <f t="shared" si="54"/>
        <v>OnTime</v>
      </c>
      <c r="Z877" t="str">
        <f t="shared" si="55"/>
        <v>Utilized</v>
      </c>
    </row>
    <row r="878" spans="1:26" x14ac:dyDescent="0.2">
      <c r="A878" s="15">
        <v>198.18</v>
      </c>
      <c r="B878" s="7">
        <f t="shared" si="52"/>
        <v>198.18</v>
      </c>
      <c r="C878" s="1" t="s">
        <v>20</v>
      </c>
      <c r="D878" s="1" t="s">
        <v>21</v>
      </c>
      <c r="E878" s="5">
        <v>3.96</v>
      </c>
      <c r="F878" s="5">
        <f t="shared" si="53"/>
        <v>3.96</v>
      </c>
      <c r="G878" s="1" t="s">
        <v>23</v>
      </c>
      <c r="H878" s="8">
        <v>44160</v>
      </c>
      <c r="I878" s="1" t="s">
        <v>25</v>
      </c>
      <c r="J878" s="1" t="s">
        <v>26</v>
      </c>
      <c r="K878" s="8">
        <v>44150.973553240743</v>
      </c>
      <c r="L878" s="1" t="s">
        <v>136</v>
      </c>
      <c r="M878" s="8">
        <v>44150</v>
      </c>
      <c r="N878" s="8">
        <v>44164</v>
      </c>
      <c r="O878" s="1" t="s">
        <v>1784</v>
      </c>
      <c r="P878" s="1" t="s">
        <v>32</v>
      </c>
      <c r="Q878" s="1" t="s">
        <v>33</v>
      </c>
      <c r="R878" s="1" t="s">
        <v>124</v>
      </c>
      <c r="S878" s="1" t="s">
        <v>35</v>
      </c>
      <c r="T878" s="1" t="s">
        <v>36</v>
      </c>
      <c r="U878" s="8">
        <v>44150</v>
      </c>
      <c r="V878" s="1" t="s">
        <v>37</v>
      </c>
      <c r="W878" s="1" t="s">
        <v>38</v>
      </c>
      <c r="X878" s="1" t="s">
        <v>39</v>
      </c>
      <c r="Y878" t="str">
        <f t="shared" si="54"/>
        <v>OnTime</v>
      </c>
      <c r="Z878" t="str">
        <f t="shared" si="55"/>
        <v>Utilized</v>
      </c>
    </row>
    <row r="879" spans="1:26" x14ac:dyDescent="0.2">
      <c r="A879" s="15">
        <v>107.25</v>
      </c>
      <c r="B879" s="7">
        <f t="shared" si="52"/>
        <v>107.25</v>
      </c>
      <c r="C879" s="1" t="s">
        <v>20</v>
      </c>
      <c r="D879" s="1" t="s">
        <v>21</v>
      </c>
      <c r="E879" s="5">
        <v>3.96</v>
      </c>
      <c r="F879" s="5">
        <f t="shared" si="53"/>
        <v>3.96</v>
      </c>
      <c r="G879" s="1" t="s">
        <v>23</v>
      </c>
      <c r="H879" s="8">
        <v>44160</v>
      </c>
      <c r="I879" s="1" t="s">
        <v>25</v>
      </c>
      <c r="J879" s="1" t="s">
        <v>26</v>
      </c>
      <c r="K879" s="8">
        <v>44150.732685185183</v>
      </c>
      <c r="L879" s="1" t="s">
        <v>28</v>
      </c>
      <c r="M879" s="8">
        <v>44150</v>
      </c>
      <c r="N879" s="8">
        <v>44164</v>
      </c>
      <c r="O879" s="1" t="s">
        <v>1786</v>
      </c>
      <c r="P879" s="1" t="s">
        <v>46</v>
      </c>
      <c r="Q879" s="1" t="s">
        <v>33</v>
      </c>
      <c r="R879" s="1" t="s">
        <v>124</v>
      </c>
      <c r="S879" s="1" t="s">
        <v>35</v>
      </c>
      <c r="T879" s="1" t="s">
        <v>36</v>
      </c>
      <c r="U879" s="8">
        <v>44150</v>
      </c>
      <c r="V879" s="1" t="s">
        <v>37</v>
      </c>
      <c r="W879" s="1" t="s">
        <v>38</v>
      </c>
      <c r="X879" s="1" t="s">
        <v>39</v>
      </c>
      <c r="Y879" t="str">
        <f t="shared" si="54"/>
        <v>OnTime</v>
      </c>
      <c r="Z879" t="str">
        <f t="shared" si="55"/>
        <v>Utilized</v>
      </c>
    </row>
    <row r="880" spans="1:26" x14ac:dyDescent="0.2">
      <c r="A880" s="15">
        <v>53.63</v>
      </c>
      <c r="B880" s="7">
        <f t="shared" si="52"/>
        <v>53.63</v>
      </c>
      <c r="C880" s="1" t="s">
        <v>20</v>
      </c>
      <c r="D880" s="1" t="s">
        <v>21</v>
      </c>
      <c r="E880" s="5">
        <v>3.96</v>
      </c>
      <c r="F880" s="5">
        <f t="shared" si="53"/>
        <v>3.96</v>
      </c>
      <c r="G880" s="1" t="s">
        <v>23</v>
      </c>
      <c r="H880" s="8">
        <v>44160</v>
      </c>
      <c r="I880" s="1" t="s">
        <v>25</v>
      </c>
      <c r="J880" s="1" t="s">
        <v>26</v>
      </c>
      <c r="K880" s="8">
        <v>44150.732662037037</v>
      </c>
      <c r="L880" s="1" t="s">
        <v>28</v>
      </c>
      <c r="M880" s="8">
        <v>44150</v>
      </c>
      <c r="N880" s="8">
        <v>44164</v>
      </c>
      <c r="O880" s="1" t="s">
        <v>1788</v>
      </c>
      <c r="P880" s="1" t="s">
        <v>46</v>
      </c>
      <c r="Q880" s="1" t="s">
        <v>33</v>
      </c>
      <c r="R880" s="1" t="s">
        <v>124</v>
      </c>
      <c r="S880" s="1" t="s">
        <v>35</v>
      </c>
      <c r="T880" s="1" t="s">
        <v>36</v>
      </c>
      <c r="U880" s="8">
        <v>44150</v>
      </c>
      <c r="V880" s="1" t="s">
        <v>37</v>
      </c>
      <c r="W880" s="1" t="s">
        <v>38</v>
      </c>
      <c r="X880" s="1" t="s">
        <v>39</v>
      </c>
      <c r="Y880" t="str">
        <f t="shared" si="54"/>
        <v>OnTime</v>
      </c>
      <c r="Z880" t="str">
        <f t="shared" si="55"/>
        <v>Utilized</v>
      </c>
    </row>
    <row r="881" spans="1:26" x14ac:dyDescent="0.2">
      <c r="A881" s="15">
        <v>107.25</v>
      </c>
      <c r="B881" s="7">
        <f t="shared" si="52"/>
        <v>107.25</v>
      </c>
      <c r="C881" s="1" t="s">
        <v>20</v>
      </c>
      <c r="D881" s="1" t="s">
        <v>21</v>
      </c>
      <c r="E881" s="5">
        <v>3.96</v>
      </c>
      <c r="F881" s="5">
        <f t="shared" si="53"/>
        <v>3.96</v>
      </c>
      <c r="G881" s="1" t="s">
        <v>23</v>
      </c>
      <c r="H881" s="8">
        <v>44160</v>
      </c>
      <c r="I881" s="1" t="s">
        <v>25</v>
      </c>
      <c r="J881" s="1" t="s">
        <v>26</v>
      </c>
      <c r="K881" s="8">
        <v>44150.732638888891</v>
      </c>
      <c r="L881" s="1" t="s">
        <v>28</v>
      </c>
      <c r="M881" s="8">
        <v>44150</v>
      </c>
      <c r="N881" s="8">
        <v>44164</v>
      </c>
      <c r="O881" s="1" t="s">
        <v>1790</v>
      </c>
      <c r="P881" s="1" t="s">
        <v>46</v>
      </c>
      <c r="Q881" s="1" t="s">
        <v>33</v>
      </c>
      <c r="R881" s="1" t="s">
        <v>124</v>
      </c>
      <c r="S881" s="1" t="s">
        <v>35</v>
      </c>
      <c r="T881" s="1" t="s">
        <v>36</v>
      </c>
      <c r="U881" s="8">
        <v>44150</v>
      </c>
      <c r="V881" s="1" t="s">
        <v>37</v>
      </c>
      <c r="W881" s="1" t="s">
        <v>38</v>
      </c>
      <c r="X881" s="1" t="s">
        <v>39</v>
      </c>
      <c r="Y881" t="str">
        <f t="shared" si="54"/>
        <v>OnTime</v>
      </c>
      <c r="Z881" t="str">
        <f t="shared" si="55"/>
        <v>Utilized</v>
      </c>
    </row>
    <row r="882" spans="1:26" x14ac:dyDescent="0.2">
      <c r="A882" s="15">
        <v>214.5</v>
      </c>
      <c r="B882" s="7">
        <f t="shared" si="52"/>
        <v>214.5</v>
      </c>
      <c r="C882" s="1" t="s">
        <v>20</v>
      </c>
      <c r="D882" s="1" t="s">
        <v>21</v>
      </c>
      <c r="E882" s="5">
        <v>3.96</v>
      </c>
      <c r="F882" s="5">
        <f t="shared" si="53"/>
        <v>3.96</v>
      </c>
      <c r="G882" s="1" t="s">
        <v>23</v>
      </c>
      <c r="H882" s="8">
        <v>44160</v>
      </c>
      <c r="I882" s="1" t="s">
        <v>25</v>
      </c>
      <c r="J882" s="1" t="s">
        <v>26</v>
      </c>
      <c r="K882" s="8">
        <v>44150.732604166667</v>
      </c>
      <c r="L882" s="1" t="s">
        <v>28</v>
      </c>
      <c r="M882" s="8">
        <v>44150</v>
      </c>
      <c r="N882" s="8">
        <v>44164</v>
      </c>
      <c r="O882" s="1" t="s">
        <v>1792</v>
      </c>
      <c r="P882" s="1" t="s">
        <v>46</v>
      </c>
      <c r="Q882" s="1" t="s">
        <v>33</v>
      </c>
      <c r="R882" s="1" t="s">
        <v>124</v>
      </c>
      <c r="S882" s="1" t="s">
        <v>35</v>
      </c>
      <c r="T882" s="1" t="s">
        <v>36</v>
      </c>
      <c r="U882" s="8">
        <v>44150</v>
      </c>
      <c r="V882" s="1" t="s">
        <v>37</v>
      </c>
      <c r="W882" s="1" t="s">
        <v>38</v>
      </c>
      <c r="X882" s="1" t="s">
        <v>39</v>
      </c>
      <c r="Y882" t="str">
        <f t="shared" si="54"/>
        <v>OnTime</v>
      </c>
      <c r="Z882" t="str">
        <f t="shared" si="55"/>
        <v>Utilized</v>
      </c>
    </row>
    <row r="883" spans="1:26" x14ac:dyDescent="0.2">
      <c r="A883" s="15">
        <v>243.5</v>
      </c>
      <c r="B883" s="7">
        <f t="shared" si="52"/>
        <v>243.5</v>
      </c>
      <c r="C883" s="1" t="s">
        <v>20</v>
      </c>
      <c r="D883" s="1" t="s">
        <v>21</v>
      </c>
      <c r="E883" s="5">
        <v>4.87</v>
      </c>
      <c r="F883" s="5">
        <f t="shared" si="53"/>
        <v>4.87</v>
      </c>
      <c r="G883" s="1" t="s">
        <v>23</v>
      </c>
      <c r="H883" s="8">
        <v>44160</v>
      </c>
      <c r="I883" s="1" t="s">
        <v>25</v>
      </c>
      <c r="J883" s="1" t="s">
        <v>26</v>
      </c>
      <c r="K883" s="8">
        <v>44150.732581018521</v>
      </c>
      <c r="L883" s="1" t="s">
        <v>28</v>
      </c>
      <c r="M883" s="8">
        <v>44150</v>
      </c>
      <c r="N883" s="8">
        <v>44164</v>
      </c>
      <c r="O883" s="1" t="s">
        <v>1794</v>
      </c>
      <c r="P883" s="1" t="s">
        <v>46</v>
      </c>
      <c r="Q883" s="1" t="s">
        <v>33</v>
      </c>
      <c r="R883" s="1" t="s">
        <v>124</v>
      </c>
      <c r="S883" s="1" t="s">
        <v>35</v>
      </c>
      <c r="T883" s="1" t="s">
        <v>36</v>
      </c>
      <c r="U883" s="8">
        <v>44150</v>
      </c>
      <c r="V883" s="1" t="s">
        <v>37</v>
      </c>
      <c r="W883" s="1" t="s">
        <v>38</v>
      </c>
      <c r="X883" s="1" t="s">
        <v>39</v>
      </c>
      <c r="Y883" t="str">
        <f t="shared" si="54"/>
        <v>OnTime</v>
      </c>
      <c r="Z883" t="str">
        <f t="shared" si="55"/>
        <v>Utilized</v>
      </c>
    </row>
    <row r="884" spans="1:26" x14ac:dyDescent="0.2">
      <c r="A884" s="15">
        <v>121.75</v>
      </c>
      <c r="B884" s="7">
        <f t="shared" si="52"/>
        <v>121.75</v>
      </c>
      <c r="C884" s="1" t="s">
        <v>20</v>
      </c>
      <c r="D884" s="1" t="s">
        <v>21</v>
      </c>
      <c r="E884" s="5">
        <v>3.96</v>
      </c>
      <c r="F884" s="5">
        <f t="shared" si="53"/>
        <v>3.96</v>
      </c>
      <c r="G884" s="1" t="s">
        <v>23</v>
      </c>
      <c r="H884" s="8">
        <v>44160</v>
      </c>
      <c r="I884" s="1" t="s">
        <v>25</v>
      </c>
      <c r="J884" s="1" t="s">
        <v>26</v>
      </c>
      <c r="K884" s="8">
        <v>44150.732557870368</v>
      </c>
      <c r="L884" s="1" t="s">
        <v>28</v>
      </c>
      <c r="M884" s="8">
        <v>44150</v>
      </c>
      <c r="N884" s="8">
        <v>44164</v>
      </c>
      <c r="O884" s="1" t="s">
        <v>1796</v>
      </c>
      <c r="P884" s="1" t="s">
        <v>46</v>
      </c>
      <c r="Q884" s="1" t="s">
        <v>33</v>
      </c>
      <c r="R884" s="1" t="s">
        <v>124</v>
      </c>
      <c r="S884" s="1" t="s">
        <v>35</v>
      </c>
      <c r="T884" s="1" t="s">
        <v>36</v>
      </c>
      <c r="U884" s="8">
        <v>44150</v>
      </c>
      <c r="V884" s="1" t="s">
        <v>37</v>
      </c>
      <c r="W884" s="1" t="s">
        <v>38</v>
      </c>
      <c r="X884" s="1" t="s">
        <v>39</v>
      </c>
      <c r="Y884" t="str">
        <f t="shared" si="54"/>
        <v>OnTime</v>
      </c>
      <c r="Z884" t="str">
        <f t="shared" si="55"/>
        <v>Utilized</v>
      </c>
    </row>
    <row r="885" spans="1:26" x14ac:dyDescent="0.2">
      <c r="A885" s="15">
        <v>198.18</v>
      </c>
      <c r="B885" s="7">
        <f t="shared" si="52"/>
        <v>198.18</v>
      </c>
      <c r="C885" s="1" t="s">
        <v>20</v>
      </c>
      <c r="D885" s="1" t="s">
        <v>21</v>
      </c>
      <c r="E885" s="5">
        <v>3.96</v>
      </c>
      <c r="F885" s="5">
        <f t="shared" si="53"/>
        <v>3.96</v>
      </c>
      <c r="G885" s="1" t="s">
        <v>23</v>
      </c>
      <c r="H885" s="8">
        <v>44160</v>
      </c>
      <c r="I885" s="1" t="s">
        <v>25</v>
      </c>
      <c r="J885" s="1" t="s">
        <v>26</v>
      </c>
      <c r="K885" s="8">
        <v>44150.723819444444</v>
      </c>
      <c r="L885" s="1" t="s">
        <v>28</v>
      </c>
      <c r="M885" s="8">
        <v>44150</v>
      </c>
      <c r="N885" s="8">
        <v>44164</v>
      </c>
      <c r="O885" s="1" t="s">
        <v>1798</v>
      </c>
      <c r="P885" s="1" t="s">
        <v>32</v>
      </c>
      <c r="Q885" s="1" t="s">
        <v>33</v>
      </c>
      <c r="R885" s="1" t="s">
        <v>124</v>
      </c>
      <c r="S885" s="1" t="s">
        <v>35</v>
      </c>
      <c r="T885" s="1" t="s">
        <v>36</v>
      </c>
      <c r="U885" s="8">
        <v>44150</v>
      </c>
      <c r="V885" s="1" t="s">
        <v>37</v>
      </c>
      <c r="W885" s="1" t="s">
        <v>38</v>
      </c>
      <c r="X885" s="1" t="s">
        <v>39</v>
      </c>
      <c r="Y885" t="str">
        <f t="shared" si="54"/>
        <v>OnTime</v>
      </c>
      <c r="Z885" t="str">
        <f t="shared" si="55"/>
        <v>Utilized</v>
      </c>
    </row>
    <row r="886" spans="1:26" x14ac:dyDescent="0.2">
      <c r="A886" s="15">
        <v>198.18</v>
      </c>
      <c r="B886" s="7">
        <f t="shared" si="52"/>
        <v>198.18</v>
      </c>
      <c r="C886" s="1" t="s">
        <v>20</v>
      </c>
      <c r="D886" s="1" t="s">
        <v>21</v>
      </c>
      <c r="E886" s="5">
        <v>3.96</v>
      </c>
      <c r="F886" s="5">
        <f t="shared" si="53"/>
        <v>3.96</v>
      </c>
      <c r="G886" s="1" t="s">
        <v>23</v>
      </c>
      <c r="H886" s="8">
        <v>44160</v>
      </c>
      <c r="I886" s="1" t="s">
        <v>25</v>
      </c>
      <c r="J886" s="1" t="s">
        <v>26</v>
      </c>
      <c r="K886" s="8">
        <v>44150.723668981482</v>
      </c>
      <c r="L886" s="1" t="s">
        <v>136</v>
      </c>
      <c r="M886" s="8">
        <v>44150</v>
      </c>
      <c r="N886" s="8">
        <v>44164</v>
      </c>
      <c r="O886" s="1" t="s">
        <v>1800</v>
      </c>
      <c r="P886" s="1" t="s">
        <v>32</v>
      </c>
      <c r="Q886" s="1" t="s">
        <v>33</v>
      </c>
      <c r="R886" s="1" t="s">
        <v>124</v>
      </c>
      <c r="S886" s="1" t="s">
        <v>35</v>
      </c>
      <c r="T886" s="1" t="s">
        <v>36</v>
      </c>
      <c r="U886" s="8">
        <v>44150</v>
      </c>
      <c r="V886" s="1" t="s">
        <v>37</v>
      </c>
      <c r="W886" s="1" t="s">
        <v>38</v>
      </c>
      <c r="X886" s="1" t="s">
        <v>39</v>
      </c>
      <c r="Y886" t="str">
        <f t="shared" si="54"/>
        <v>OnTime</v>
      </c>
      <c r="Z886" t="str">
        <f t="shared" si="55"/>
        <v>Utilized</v>
      </c>
    </row>
    <row r="887" spans="1:26" x14ac:dyDescent="0.2">
      <c r="A887" s="15">
        <v>121.75</v>
      </c>
      <c r="B887" s="7">
        <f t="shared" si="52"/>
        <v>121.75</v>
      </c>
      <c r="C887" s="1" t="s">
        <v>20</v>
      </c>
      <c r="D887" s="1" t="s">
        <v>21</v>
      </c>
      <c r="E887" s="5">
        <v>0</v>
      </c>
      <c r="F887" s="5">
        <f t="shared" si="53"/>
        <v>0</v>
      </c>
      <c r="G887" s="1" t="s">
        <v>23</v>
      </c>
      <c r="H887" s="8">
        <v>44159</v>
      </c>
      <c r="I887" s="1" t="s">
        <v>25</v>
      </c>
      <c r="K887" s="8">
        <v>44149.99255787037</v>
      </c>
      <c r="L887" s="1" t="s">
        <v>28</v>
      </c>
      <c r="M887" s="8">
        <v>44149</v>
      </c>
      <c r="N887" s="8">
        <v>44179</v>
      </c>
      <c r="O887" s="1" t="s">
        <v>1803</v>
      </c>
      <c r="P887" s="1" t="s">
        <v>1091</v>
      </c>
      <c r="Q887" s="1" t="s">
        <v>33</v>
      </c>
      <c r="R887" s="1" t="s">
        <v>124</v>
      </c>
      <c r="S887" s="1" t="s">
        <v>35</v>
      </c>
      <c r="T887" s="1" t="s">
        <v>36</v>
      </c>
      <c r="U887" s="8">
        <v>44149</v>
      </c>
      <c r="V887" s="1" t="s">
        <v>37</v>
      </c>
      <c r="W887" s="1" t="s">
        <v>38</v>
      </c>
      <c r="X887" s="1" t="s">
        <v>39</v>
      </c>
      <c r="Y887" t="str">
        <f t="shared" si="54"/>
        <v>OnTime</v>
      </c>
      <c r="Z887" t="str">
        <f t="shared" si="55"/>
        <v>Utilized</v>
      </c>
    </row>
    <row r="888" spans="1:26" x14ac:dyDescent="0.2">
      <c r="A888" s="15">
        <v>121.75</v>
      </c>
      <c r="B888" s="7">
        <f t="shared" si="52"/>
        <v>121.75</v>
      </c>
      <c r="C888" s="1" t="s">
        <v>20</v>
      </c>
      <c r="D888" s="1" t="s">
        <v>21</v>
      </c>
      <c r="E888" s="5">
        <v>3.96</v>
      </c>
      <c r="F888" s="5">
        <f t="shared" si="53"/>
        <v>3.96</v>
      </c>
      <c r="G888" s="1" t="s">
        <v>23</v>
      </c>
      <c r="H888" s="8">
        <v>44159</v>
      </c>
      <c r="I888" s="1" t="s">
        <v>25</v>
      </c>
      <c r="J888" s="1" t="s">
        <v>26</v>
      </c>
      <c r="K888" s="8">
        <v>44149.979629629626</v>
      </c>
      <c r="L888" s="1" t="s">
        <v>28</v>
      </c>
      <c r="M888" s="8">
        <v>44149</v>
      </c>
      <c r="N888" s="8">
        <v>44163</v>
      </c>
      <c r="O888" s="1" t="s">
        <v>1805</v>
      </c>
      <c r="P888" s="1" t="s">
        <v>46</v>
      </c>
      <c r="Q888" s="1" t="s">
        <v>33</v>
      </c>
      <c r="R888" s="1" t="s">
        <v>124</v>
      </c>
      <c r="S888" s="1" t="s">
        <v>35</v>
      </c>
      <c r="T888" s="1" t="s">
        <v>36</v>
      </c>
      <c r="U888" s="8">
        <v>44149</v>
      </c>
      <c r="V888" s="1" t="s">
        <v>37</v>
      </c>
      <c r="W888" s="1" t="s">
        <v>38</v>
      </c>
      <c r="X888" s="1" t="s">
        <v>39</v>
      </c>
      <c r="Y888" t="str">
        <f t="shared" si="54"/>
        <v>OnTime</v>
      </c>
      <c r="Z888" t="str">
        <f t="shared" si="55"/>
        <v>Utilized</v>
      </c>
    </row>
    <row r="889" spans="1:26" x14ac:dyDescent="0.2">
      <c r="A889" s="15">
        <v>243.5</v>
      </c>
      <c r="B889" s="7">
        <f t="shared" si="52"/>
        <v>243.5</v>
      </c>
      <c r="C889" s="1" t="s">
        <v>20</v>
      </c>
      <c r="D889" s="1" t="s">
        <v>21</v>
      </c>
      <c r="E889" s="5">
        <v>4.87</v>
      </c>
      <c r="F889" s="5">
        <f t="shared" si="53"/>
        <v>4.87</v>
      </c>
      <c r="G889" s="1" t="s">
        <v>23</v>
      </c>
      <c r="H889" s="8">
        <v>44159</v>
      </c>
      <c r="I889" s="1" t="s">
        <v>25</v>
      </c>
      <c r="J889" s="1" t="s">
        <v>26</v>
      </c>
      <c r="K889" s="8">
        <v>44149.97960648148</v>
      </c>
      <c r="L889" s="1" t="s">
        <v>28</v>
      </c>
      <c r="M889" s="8">
        <v>44149</v>
      </c>
      <c r="N889" s="8">
        <v>44163</v>
      </c>
      <c r="O889" s="1" t="s">
        <v>1807</v>
      </c>
      <c r="P889" s="1" t="s">
        <v>46</v>
      </c>
      <c r="Q889" s="1" t="s">
        <v>33</v>
      </c>
      <c r="R889" s="1" t="s">
        <v>124</v>
      </c>
      <c r="S889" s="1" t="s">
        <v>35</v>
      </c>
      <c r="T889" s="1" t="s">
        <v>36</v>
      </c>
      <c r="U889" s="8">
        <v>44149</v>
      </c>
      <c r="V889" s="1" t="s">
        <v>37</v>
      </c>
      <c r="W889" s="1" t="s">
        <v>38</v>
      </c>
      <c r="X889" s="1" t="s">
        <v>39</v>
      </c>
      <c r="Y889" t="str">
        <f t="shared" si="54"/>
        <v>OnTime</v>
      </c>
      <c r="Z889" t="str">
        <f t="shared" si="55"/>
        <v>Utilized</v>
      </c>
    </row>
    <row r="890" spans="1:26" x14ac:dyDescent="0.2">
      <c r="A890" s="15">
        <v>53.63</v>
      </c>
      <c r="B890" s="7">
        <f t="shared" si="52"/>
        <v>53.63</v>
      </c>
      <c r="C890" s="1" t="s">
        <v>20</v>
      </c>
      <c r="D890" s="1" t="s">
        <v>21</v>
      </c>
      <c r="E890" s="5">
        <v>3.96</v>
      </c>
      <c r="F890" s="5">
        <f t="shared" si="53"/>
        <v>3.96</v>
      </c>
      <c r="G890" s="1" t="s">
        <v>23</v>
      </c>
      <c r="H890" s="8">
        <v>44159</v>
      </c>
      <c r="I890" s="1" t="s">
        <v>25</v>
      </c>
      <c r="J890" s="1" t="s">
        <v>26</v>
      </c>
      <c r="K890" s="8">
        <v>44149.979571759257</v>
      </c>
      <c r="L890" s="1" t="s">
        <v>28</v>
      </c>
      <c r="M890" s="8">
        <v>44149</v>
      </c>
      <c r="N890" s="8">
        <v>44163</v>
      </c>
      <c r="O890" s="1" t="s">
        <v>1809</v>
      </c>
      <c r="P890" s="1" t="s">
        <v>46</v>
      </c>
      <c r="Q890" s="1" t="s">
        <v>33</v>
      </c>
      <c r="R890" s="1" t="s">
        <v>124</v>
      </c>
      <c r="S890" s="1" t="s">
        <v>35</v>
      </c>
      <c r="T890" s="1" t="s">
        <v>36</v>
      </c>
      <c r="U890" s="8">
        <v>44149</v>
      </c>
      <c r="V890" s="1" t="s">
        <v>37</v>
      </c>
      <c r="W890" s="1" t="s">
        <v>38</v>
      </c>
      <c r="X890" s="1" t="s">
        <v>39</v>
      </c>
      <c r="Y890" t="str">
        <f t="shared" si="54"/>
        <v>OnTime</v>
      </c>
      <c r="Z890" t="str">
        <f t="shared" si="55"/>
        <v>Utilized</v>
      </c>
    </row>
    <row r="891" spans="1:26" x14ac:dyDescent="0.2">
      <c r="A891" s="15">
        <v>214.5</v>
      </c>
      <c r="B891" s="7">
        <f t="shared" si="52"/>
        <v>214.5</v>
      </c>
      <c r="C891" s="1" t="s">
        <v>20</v>
      </c>
      <c r="D891" s="1" t="s">
        <v>21</v>
      </c>
      <c r="E891" s="5">
        <v>3.96</v>
      </c>
      <c r="F891" s="5">
        <f t="shared" si="53"/>
        <v>3.96</v>
      </c>
      <c r="G891" s="1" t="s">
        <v>23</v>
      </c>
      <c r="H891" s="8">
        <v>44159</v>
      </c>
      <c r="I891" s="1" t="s">
        <v>25</v>
      </c>
      <c r="J891" s="1" t="s">
        <v>26</v>
      </c>
      <c r="K891" s="8">
        <v>44149.979456018518</v>
      </c>
      <c r="L891" s="1" t="s">
        <v>28</v>
      </c>
      <c r="M891" s="8">
        <v>44149</v>
      </c>
      <c r="N891" s="8">
        <v>44163</v>
      </c>
      <c r="O891" s="1" t="s">
        <v>1811</v>
      </c>
      <c r="P891" s="1" t="s">
        <v>46</v>
      </c>
      <c r="Q891" s="1" t="s">
        <v>33</v>
      </c>
      <c r="R891" s="1" t="s">
        <v>124</v>
      </c>
      <c r="S891" s="1" t="s">
        <v>35</v>
      </c>
      <c r="T891" s="1" t="s">
        <v>36</v>
      </c>
      <c r="U891" s="8">
        <v>44149</v>
      </c>
      <c r="V891" s="1" t="s">
        <v>37</v>
      </c>
      <c r="W891" s="1" t="s">
        <v>38</v>
      </c>
      <c r="X891" s="1" t="s">
        <v>39</v>
      </c>
      <c r="Y891" t="str">
        <f t="shared" si="54"/>
        <v>OnTime</v>
      </c>
      <c r="Z891" t="str">
        <f t="shared" si="55"/>
        <v>Utilized</v>
      </c>
    </row>
    <row r="892" spans="1:26" x14ac:dyDescent="0.2">
      <c r="A892" s="15">
        <v>107.25</v>
      </c>
      <c r="B892" s="7">
        <f t="shared" si="52"/>
        <v>107.25</v>
      </c>
      <c r="C892" s="1" t="s">
        <v>20</v>
      </c>
      <c r="D892" s="1" t="s">
        <v>21</v>
      </c>
      <c r="E892" s="5">
        <v>3.96</v>
      </c>
      <c r="F892" s="5">
        <f t="shared" si="53"/>
        <v>3.96</v>
      </c>
      <c r="G892" s="1" t="s">
        <v>23</v>
      </c>
      <c r="H892" s="8">
        <v>44159</v>
      </c>
      <c r="I892" s="1" t="s">
        <v>25</v>
      </c>
      <c r="J892" s="1" t="s">
        <v>26</v>
      </c>
      <c r="K892" s="8">
        <v>44149.979409722226</v>
      </c>
      <c r="L892" s="1" t="s">
        <v>28</v>
      </c>
      <c r="M892" s="8">
        <v>44149</v>
      </c>
      <c r="N892" s="8">
        <v>44163</v>
      </c>
      <c r="O892" s="1" t="s">
        <v>1813</v>
      </c>
      <c r="P892" s="1" t="s">
        <v>46</v>
      </c>
      <c r="Q892" s="1" t="s">
        <v>33</v>
      </c>
      <c r="R892" s="1" t="s">
        <v>124</v>
      </c>
      <c r="S892" s="1" t="s">
        <v>35</v>
      </c>
      <c r="T892" s="1" t="s">
        <v>36</v>
      </c>
      <c r="U892" s="8">
        <v>44149</v>
      </c>
      <c r="V892" s="1" t="s">
        <v>37</v>
      </c>
      <c r="W892" s="1" t="s">
        <v>38</v>
      </c>
      <c r="X892" s="1" t="s">
        <v>39</v>
      </c>
      <c r="Y892" t="str">
        <f t="shared" si="54"/>
        <v>OnTime</v>
      </c>
      <c r="Z892" t="str">
        <f t="shared" si="55"/>
        <v>Utilized</v>
      </c>
    </row>
    <row r="893" spans="1:26" x14ac:dyDescent="0.2">
      <c r="A893" s="15">
        <v>107.25</v>
      </c>
      <c r="B893" s="7">
        <f t="shared" si="52"/>
        <v>107.25</v>
      </c>
      <c r="C893" s="1" t="s">
        <v>20</v>
      </c>
      <c r="D893" s="1" t="s">
        <v>21</v>
      </c>
      <c r="E893" s="5">
        <v>3.96</v>
      </c>
      <c r="F893" s="5">
        <f t="shared" si="53"/>
        <v>3.96</v>
      </c>
      <c r="G893" s="1" t="s">
        <v>23</v>
      </c>
      <c r="H893" s="8">
        <v>44159</v>
      </c>
      <c r="I893" s="1" t="s">
        <v>25</v>
      </c>
      <c r="J893" s="1" t="s">
        <v>26</v>
      </c>
      <c r="K893" s="8">
        <v>44149.979386574072</v>
      </c>
      <c r="L893" s="1" t="s">
        <v>28</v>
      </c>
      <c r="M893" s="8">
        <v>44149</v>
      </c>
      <c r="N893" s="8">
        <v>44163</v>
      </c>
      <c r="O893" s="1" t="s">
        <v>1815</v>
      </c>
      <c r="P893" s="1" t="s">
        <v>46</v>
      </c>
      <c r="Q893" s="1" t="s">
        <v>33</v>
      </c>
      <c r="R893" s="1" t="s">
        <v>124</v>
      </c>
      <c r="S893" s="1" t="s">
        <v>35</v>
      </c>
      <c r="T893" s="1" t="s">
        <v>36</v>
      </c>
      <c r="U893" s="8">
        <v>44149</v>
      </c>
      <c r="V893" s="1" t="s">
        <v>37</v>
      </c>
      <c r="W893" s="1" t="s">
        <v>38</v>
      </c>
      <c r="X893" s="1" t="s">
        <v>39</v>
      </c>
      <c r="Y893" t="str">
        <f t="shared" si="54"/>
        <v>OnTime</v>
      </c>
      <c r="Z893" t="str">
        <f t="shared" si="55"/>
        <v>Utilized</v>
      </c>
    </row>
    <row r="894" spans="1:26" x14ac:dyDescent="0.2">
      <c r="A894" s="15">
        <v>198.18</v>
      </c>
      <c r="B894" s="7">
        <f t="shared" si="52"/>
        <v>198.18</v>
      </c>
      <c r="C894" s="1" t="s">
        <v>20</v>
      </c>
      <c r="D894" s="1" t="s">
        <v>21</v>
      </c>
      <c r="E894" s="5">
        <v>3.96</v>
      </c>
      <c r="F894" s="5">
        <f t="shared" si="53"/>
        <v>3.96</v>
      </c>
      <c r="G894" s="1" t="s">
        <v>23</v>
      </c>
      <c r="H894" s="8">
        <v>44159</v>
      </c>
      <c r="I894" s="1" t="s">
        <v>25</v>
      </c>
      <c r="J894" s="1" t="s">
        <v>26</v>
      </c>
      <c r="K894" s="8">
        <v>44149.971354166664</v>
      </c>
      <c r="L894" s="1" t="s">
        <v>136</v>
      </c>
      <c r="M894" s="8">
        <v>44149</v>
      </c>
      <c r="N894" s="8">
        <v>44163</v>
      </c>
      <c r="O894" s="1" t="s">
        <v>1817</v>
      </c>
      <c r="P894" s="1" t="s">
        <v>32</v>
      </c>
      <c r="Q894" s="1" t="s">
        <v>33</v>
      </c>
      <c r="R894" s="1" t="s">
        <v>124</v>
      </c>
      <c r="S894" s="1" t="s">
        <v>35</v>
      </c>
      <c r="T894" s="1" t="s">
        <v>36</v>
      </c>
      <c r="U894" s="8">
        <v>44149</v>
      </c>
      <c r="V894" s="1" t="s">
        <v>37</v>
      </c>
      <c r="W894" s="1" t="s">
        <v>38</v>
      </c>
      <c r="X894" s="1" t="s">
        <v>39</v>
      </c>
      <c r="Y894" t="str">
        <f t="shared" si="54"/>
        <v>OnTime</v>
      </c>
      <c r="Z894" t="str">
        <f t="shared" si="55"/>
        <v>Utilized</v>
      </c>
    </row>
    <row r="895" spans="1:26" x14ac:dyDescent="0.2">
      <c r="A895" s="15">
        <v>198.18</v>
      </c>
      <c r="B895" s="7">
        <f t="shared" si="52"/>
        <v>198.18</v>
      </c>
      <c r="C895" s="1" t="s">
        <v>20</v>
      </c>
      <c r="D895" s="1" t="s">
        <v>21</v>
      </c>
      <c r="E895" s="5">
        <v>3.96</v>
      </c>
      <c r="F895" s="5">
        <f t="shared" si="53"/>
        <v>3.96</v>
      </c>
      <c r="G895" s="1" t="s">
        <v>23</v>
      </c>
      <c r="H895" s="8">
        <v>44159</v>
      </c>
      <c r="I895" s="1" t="s">
        <v>25</v>
      </c>
      <c r="J895" s="1" t="s">
        <v>26</v>
      </c>
      <c r="K895" s="8">
        <v>44149.971261574072</v>
      </c>
      <c r="L895" s="1" t="s">
        <v>28</v>
      </c>
      <c r="M895" s="8">
        <v>44149</v>
      </c>
      <c r="N895" s="8">
        <v>44163</v>
      </c>
      <c r="O895" s="1" t="s">
        <v>1819</v>
      </c>
      <c r="P895" s="1" t="s">
        <v>32</v>
      </c>
      <c r="Q895" s="1" t="s">
        <v>33</v>
      </c>
      <c r="R895" s="1" t="s">
        <v>124</v>
      </c>
      <c r="S895" s="1" t="s">
        <v>35</v>
      </c>
      <c r="T895" s="1" t="s">
        <v>36</v>
      </c>
      <c r="U895" s="8">
        <v>44149</v>
      </c>
      <c r="V895" s="1" t="s">
        <v>37</v>
      </c>
      <c r="W895" s="1" t="s">
        <v>38</v>
      </c>
      <c r="X895" s="1" t="s">
        <v>39</v>
      </c>
      <c r="Y895" t="str">
        <f t="shared" si="54"/>
        <v>OnTime</v>
      </c>
      <c r="Z895" t="str">
        <f t="shared" si="55"/>
        <v>Utilized</v>
      </c>
    </row>
    <row r="896" spans="1:26" x14ac:dyDescent="0.2">
      <c r="A896" s="15">
        <v>121.75</v>
      </c>
      <c r="B896" s="7">
        <f t="shared" si="52"/>
        <v>121.75</v>
      </c>
      <c r="C896" s="1" t="s">
        <v>20</v>
      </c>
      <c r="D896" s="1" t="s">
        <v>21</v>
      </c>
      <c r="E896" s="5">
        <v>0</v>
      </c>
      <c r="F896" s="5">
        <f t="shared" si="53"/>
        <v>0</v>
      </c>
      <c r="G896" s="1" t="s">
        <v>23</v>
      </c>
      <c r="H896" s="8">
        <v>44159</v>
      </c>
      <c r="I896" s="1" t="s">
        <v>25</v>
      </c>
      <c r="K896" s="8">
        <v>44149.74386574074</v>
      </c>
      <c r="L896" s="1" t="s">
        <v>28</v>
      </c>
      <c r="M896" s="8">
        <v>44149</v>
      </c>
      <c r="N896" s="8">
        <v>44179</v>
      </c>
      <c r="O896" s="1" t="s">
        <v>1821</v>
      </c>
      <c r="P896" s="1" t="s">
        <v>1091</v>
      </c>
      <c r="Q896" s="1" t="s">
        <v>33</v>
      </c>
      <c r="R896" s="1" t="s">
        <v>124</v>
      </c>
      <c r="S896" s="1" t="s">
        <v>35</v>
      </c>
      <c r="T896" s="1" t="s">
        <v>36</v>
      </c>
      <c r="U896" s="8">
        <v>44149</v>
      </c>
      <c r="V896" s="1" t="s">
        <v>37</v>
      </c>
      <c r="W896" s="1" t="s">
        <v>38</v>
      </c>
      <c r="X896" s="1" t="s">
        <v>39</v>
      </c>
      <c r="Y896" t="str">
        <f t="shared" si="54"/>
        <v>OnTime</v>
      </c>
      <c r="Z896" t="str">
        <f t="shared" si="55"/>
        <v>Utilized</v>
      </c>
    </row>
    <row r="897" spans="1:26" x14ac:dyDescent="0.2">
      <c r="A897" s="15">
        <v>121.75</v>
      </c>
      <c r="B897" s="7">
        <f t="shared" si="52"/>
        <v>121.75</v>
      </c>
      <c r="C897" s="1" t="s">
        <v>20</v>
      </c>
      <c r="D897" s="1" t="s">
        <v>21</v>
      </c>
      <c r="E897" s="5">
        <v>3.96</v>
      </c>
      <c r="F897" s="5">
        <f t="shared" si="53"/>
        <v>3.96</v>
      </c>
      <c r="G897" s="1" t="s">
        <v>23</v>
      </c>
      <c r="H897" s="8">
        <v>44159</v>
      </c>
      <c r="I897" s="1" t="s">
        <v>25</v>
      </c>
      <c r="J897" s="1" t="s">
        <v>26</v>
      </c>
      <c r="K897" s="8">
        <v>44149.731388888889</v>
      </c>
      <c r="L897" s="1" t="s">
        <v>28</v>
      </c>
      <c r="M897" s="8">
        <v>44149</v>
      </c>
      <c r="N897" s="8">
        <v>44163</v>
      </c>
      <c r="O897" s="1" t="s">
        <v>1823</v>
      </c>
      <c r="P897" s="1" t="s">
        <v>46</v>
      </c>
      <c r="Q897" s="1" t="s">
        <v>33</v>
      </c>
      <c r="R897" s="1" t="s">
        <v>124</v>
      </c>
      <c r="S897" s="1" t="s">
        <v>35</v>
      </c>
      <c r="T897" s="1" t="s">
        <v>36</v>
      </c>
      <c r="U897" s="8">
        <v>44149</v>
      </c>
      <c r="V897" s="1" t="s">
        <v>37</v>
      </c>
      <c r="W897" s="1" t="s">
        <v>38</v>
      </c>
      <c r="X897" s="1" t="s">
        <v>39</v>
      </c>
      <c r="Y897" t="str">
        <f t="shared" si="54"/>
        <v>OnTime</v>
      </c>
      <c r="Z897" t="str">
        <f t="shared" si="55"/>
        <v>Utilized</v>
      </c>
    </row>
    <row r="898" spans="1:26" x14ac:dyDescent="0.2">
      <c r="A898" s="15">
        <v>243.5</v>
      </c>
      <c r="B898" s="7">
        <f t="shared" si="52"/>
        <v>243.5</v>
      </c>
      <c r="C898" s="1" t="s">
        <v>20</v>
      </c>
      <c r="D898" s="1" t="s">
        <v>21</v>
      </c>
      <c r="E898" s="5">
        <v>4.87</v>
      </c>
      <c r="F898" s="5">
        <f t="shared" si="53"/>
        <v>4.87</v>
      </c>
      <c r="G898" s="1" t="s">
        <v>23</v>
      </c>
      <c r="H898" s="8">
        <v>44159</v>
      </c>
      <c r="I898" s="1" t="s">
        <v>25</v>
      </c>
      <c r="J898" s="1" t="s">
        <v>26</v>
      </c>
      <c r="K898" s="8">
        <v>44149.731319444443</v>
      </c>
      <c r="L898" s="1" t="s">
        <v>28</v>
      </c>
      <c r="M898" s="8">
        <v>44149</v>
      </c>
      <c r="N898" s="8">
        <v>44163</v>
      </c>
      <c r="O898" s="1" t="s">
        <v>1825</v>
      </c>
      <c r="P898" s="1" t="s">
        <v>46</v>
      </c>
      <c r="Q898" s="1" t="s">
        <v>33</v>
      </c>
      <c r="R898" s="1" t="s">
        <v>124</v>
      </c>
      <c r="S898" s="1" t="s">
        <v>35</v>
      </c>
      <c r="T898" s="1" t="s">
        <v>36</v>
      </c>
      <c r="U898" s="8">
        <v>44149</v>
      </c>
      <c r="V898" s="1" t="s">
        <v>37</v>
      </c>
      <c r="W898" s="1" t="s">
        <v>38</v>
      </c>
      <c r="X898" s="1" t="s">
        <v>39</v>
      </c>
      <c r="Y898" t="str">
        <f t="shared" si="54"/>
        <v>OnTime</v>
      </c>
      <c r="Z898" t="str">
        <f t="shared" si="55"/>
        <v>Utilized</v>
      </c>
    </row>
    <row r="899" spans="1:26" x14ac:dyDescent="0.2">
      <c r="A899" s="15">
        <v>214.5</v>
      </c>
      <c r="B899" s="7">
        <f t="shared" ref="B899:B962" si="56">A899</f>
        <v>214.5</v>
      </c>
      <c r="C899" s="1" t="s">
        <v>20</v>
      </c>
      <c r="D899" s="1" t="s">
        <v>21</v>
      </c>
      <c r="E899" s="5">
        <v>3.96</v>
      </c>
      <c r="F899" s="5">
        <f t="shared" ref="F899:F962" si="57">E899</f>
        <v>3.96</v>
      </c>
      <c r="G899" s="1" t="s">
        <v>23</v>
      </c>
      <c r="H899" s="8">
        <v>44159</v>
      </c>
      <c r="I899" s="1" t="s">
        <v>25</v>
      </c>
      <c r="J899" s="1" t="s">
        <v>26</v>
      </c>
      <c r="K899" s="8">
        <v>44149.731273148151</v>
      </c>
      <c r="L899" s="1" t="s">
        <v>28</v>
      </c>
      <c r="M899" s="8">
        <v>44149</v>
      </c>
      <c r="N899" s="8">
        <v>44163</v>
      </c>
      <c r="O899" s="1" t="s">
        <v>1827</v>
      </c>
      <c r="P899" s="1" t="s">
        <v>46</v>
      </c>
      <c r="Q899" s="1" t="s">
        <v>33</v>
      </c>
      <c r="R899" s="1" t="s">
        <v>124</v>
      </c>
      <c r="S899" s="1" t="s">
        <v>35</v>
      </c>
      <c r="T899" s="1" t="s">
        <v>49</v>
      </c>
      <c r="U899" s="8">
        <v>44149</v>
      </c>
      <c r="V899" s="1" t="s">
        <v>37</v>
      </c>
      <c r="W899" s="1" t="s">
        <v>38</v>
      </c>
      <c r="X899" s="1" t="s">
        <v>39</v>
      </c>
      <c r="Y899" t="str">
        <f t="shared" ref="Y899:Y962" si="58">IF(U899&gt;N899,"Late",IF(A899=0,"NoPayment","OnTime"))</f>
        <v>OnTime</v>
      </c>
      <c r="Z899" t="str">
        <f t="shared" ref="Z899:Z962" si="59">IF(U899&lt;H899,"Utilized",IF(ISBLANK(H899),"No Discounts","Lost"))</f>
        <v>Utilized</v>
      </c>
    </row>
    <row r="900" spans="1:26" x14ac:dyDescent="0.2">
      <c r="A900" s="15">
        <v>107.25</v>
      </c>
      <c r="B900" s="7">
        <f t="shared" si="56"/>
        <v>107.25</v>
      </c>
      <c r="C900" s="1" t="s">
        <v>20</v>
      </c>
      <c r="D900" s="1" t="s">
        <v>21</v>
      </c>
      <c r="E900" s="5">
        <v>3.96</v>
      </c>
      <c r="F900" s="5">
        <f t="shared" si="57"/>
        <v>3.96</v>
      </c>
      <c r="G900" s="1" t="s">
        <v>23</v>
      </c>
      <c r="H900" s="8">
        <v>44159</v>
      </c>
      <c r="I900" s="1" t="s">
        <v>25</v>
      </c>
      <c r="J900" s="1" t="s">
        <v>26</v>
      </c>
      <c r="K900" s="8">
        <v>44149.731238425928</v>
      </c>
      <c r="L900" s="1" t="s">
        <v>28</v>
      </c>
      <c r="M900" s="8">
        <v>44149</v>
      </c>
      <c r="N900" s="8">
        <v>44163</v>
      </c>
      <c r="O900" s="1" t="s">
        <v>1829</v>
      </c>
      <c r="P900" s="1" t="s">
        <v>46</v>
      </c>
      <c r="Q900" s="1" t="s">
        <v>33</v>
      </c>
      <c r="R900" s="1" t="s">
        <v>124</v>
      </c>
      <c r="S900" s="1" t="s">
        <v>35</v>
      </c>
      <c r="T900" s="1" t="s">
        <v>36</v>
      </c>
      <c r="U900" s="8">
        <v>44149</v>
      </c>
      <c r="V900" s="1" t="s">
        <v>37</v>
      </c>
      <c r="W900" s="1" t="s">
        <v>38</v>
      </c>
      <c r="X900" s="1" t="s">
        <v>39</v>
      </c>
      <c r="Y900" t="str">
        <f t="shared" si="58"/>
        <v>OnTime</v>
      </c>
      <c r="Z900" t="str">
        <f t="shared" si="59"/>
        <v>Utilized</v>
      </c>
    </row>
    <row r="901" spans="1:26" x14ac:dyDescent="0.2">
      <c r="A901" s="15">
        <v>107.25</v>
      </c>
      <c r="B901" s="7">
        <f t="shared" si="56"/>
        <v>107.25</v>
      </c>
      <c r="C901" s="1" t="s">
        <v>20</v>
      </c>
      <c r="D901" s="1" t="s">
        <v>21</v>
      </c>
      <c r="E901" s="5">
        <v>3.96</v>
      </c>
      <c r="F901" s="5">
        <f t="shared" si="57"/>
        <v>3.96</v>
      </c>
      <c r="G901" s="1" t="s">
        <v>23</v>
      </c>
      <c r="H901" s="8">
        <v>44159</v>
      </c>
      <c r="I901" s="1" t="s">
        <v>25</v>
      </c>
      <c r="J901" s="1" t="s">
        <v>26</v>
      </c>
      <c r="K901" s="8">
        <v>44149.731226851851</v>
      </c>
      <c r="L901" s="1" t="s">
        <v>28</v>
      </c>
      <c r="M901" s="8">
        <v>44149</v>
      </c>
      <c r="N901" s="8">
        <v>44163</v>
      </c>
      <c r="O901" s="1" t="s">
        <v>1831</v>
      </c>
      <c r="P901" s="1" t="s">
        <v>46</v>
      </c>
      <c r="Q901" s="1" t="s">
        <v>33</v>
      </c>
      <c r="R901" s="1" t="s">
        <v>124</v>
      </c>
      <c r="S901" s="1" t="s">
        <v>35</v>
      </c>
      <c r="T901" s="1" t="s">
        <v>36</v>
      </c>
      <c r="U901" s="8">
        <v>44149</v>
      </c>
      <c r="V901" s="1" t="s">
        <v>37</v>
      </c>
      <c r="W901" s="1" t="s">
        <v>38</v>
      </c>
      <c r="X901" s="1" t="s">
        <v>39</v>
      </c>
      <c r="Y901" t="str">
        <f t="shared" si="58"/>
        <v>OnTime</v>
      </c>
      <c r="Z901" t="str">
        <f t="shared" si="59"/>
        <v>Utilized</v>
      </c>
    </row>
    <row r="902" spans="1:26" x14ac:dyDescent="0.2">
      <c r="A902" s="15">
        <v>53.63</v>
      </c>
      <c r="B902" s="7">
        <f t="shared" si="56"/>
        <v>53.63</v>
      </c>
      <c r="C902" s="1" t="s">
        <v>20</v>
      </c>
      <c r="D902" s="1" t="s">
        <v>21</v>
      </c>
      <c r="E902" s="5">
        <v>3.96</v>
      </c>
      <c r="F902" s="5">
        <f t="shared" si="57"/>
        <v>3.96</v>
      </c>
      <c r="G902" s="1" t="s">
        <v>23</v>
      </c>
      <c r="H902" s="8">
        <v>44159</v>
      </c>
      <c r="I902" s="1" t="s">
        <v>25</v>
      </c>
      <c r="J902" s="1" t="s">
        <v>26</v>
      </c>
      <c r="K902" s="8">
        <v>44149.731168981481</v>
      </c>
      <c r="L902" s="1" t="s">
        <v>28</v>
      </c>
      <c r="M902" s="8">
        <v>44149</v>
      </c>
      <c r="N902" s="8">
        <v>44163</v>
      </c>
      <c r="O902" s="1" t="s">
        <v>1833</v>
      </c>
      <c r="P902" s="1" t="s">
        <v>46</v>
      </c>
      <c r="Q902" s="1" t="s">
        <v>33</v>
      </c>
      <c r="R902" s="1" t="s">
        <v>124</v>
      </c>
      <c r="S902" s="1" t="s">
        <v>35</v>
      </c>
      <c r="T902" s="1" t="s">
        <v>36</v>
      </c>
      <c r="U902" s="8">
        <v>44149</v>
      </c>
      <c r="V902" s="1" t="s">
        <v>37</v>
      </c>
      <c r="W902" s="1" t="s">
        <v>38</v>
      </c>
      <c r="X902" s="1" t="s">
        <v>39</v>
      </c>
      <c r="Y902" t="str">
        <f t="shared" si="58"/>
        <v>OnTime</v>
      </c>
      <c r="Z902" t="str">
        <f t="shared" si="59"/>
        <v>Utilized</v>
      </c>
    </row>
    <row r="903" spans="1:26" x14ac:dyDescent="0.2">
      <c r="A903" s="15">
        <v>198.18</v>
      </c>
      <c r="B903" s="7">
        <f t="shared" si="56"/>
        <v>198.18</v>
      </c>
      <c r="C903" s="1" t="s">
        <v>20</v>
      </c>
      <c r="D903" s="1" t="s">
        <v>21</v>
      </c>
      <c r="E903" s="5">
        <v>3.96</v>
      </c>
      <c r="F903" s="5">
        <f t="shared" si="57"/>
        <v>3.96</v>
      </c>
      <c r="G903" s="1" t="s">
        <v>23</v>
      </c>
      <c r="H903" s="8">
        <v>44159</v>
      </c>
      <c r="I903" s="1" t="s">
        <v>25</v>
      </c>
      <c r="J903" s="1" t="s">
        <v>26</v>
      </c>
      <c r="K903" s="8">
        <v>44149.722731481481</v>
      </c>
      <c r="L903" s="1" t="s">
        <v>136</v>
      </c>
      <c r="M903" s="8">
        <v>44149</v>
      </c>
      <c r="N903" s="8">
        <v>44163</v>
      </c>
      <c r="O903" s="1" t="s">
        <v>1835</v>
      </c>
      <c r="P903" s="1" t="s">
        <v>32</v>
      </c>
      <c r="Q903" s="1" t="s">
        <v>33</v>
      </c>
      <c r="R903" s="1" t="s">
        <v>124</v>
      </c>
      <c r="S903" s="1" t="s">
        <v>35</v>
      </c>
      <c r="T903" s="1" t="s">
        <v>36</v>
      </c>
      <c r="U903" s="8">
        <v>44149</v>
      </c>
      <c r="V903" s="1" t="s">
        <v>37</v>
      </c>
      <c r="W903" s="1" t="s">
        <v>38</v>
      </c>
      <c r="X903" s="1" t="s">
        <v>39</v>
      </c>
      <c r="Y903" t="str">
        <f t="shared" si="58"/>
        <v>OnTime</v>
      </c>
      <c r="Z903" t="str">
        <f t="shared" si="59"/>
        <v>Utilized</v>
      </c>
    </row>
    <row r="904" spans="1:26" x14ac:dyDescent="0.2">
      <c r="A904" s="15">
        <v>198.18</v>
      </c>
      <c r="B904" s="7">
        <f t="shared" si="56"/>
        <v>198.18</v>
      </c>
      <c r="C904" s="1" t="s">
        <v>20</v>
      </c>
      <c r="D904" s="1" t="s">
        <v>21</v>
      </c>
      <c r="E904" s="5">
        <v>3.96</v>
      </c>
      <c r="F904" s="5">
        <f t="shared" si="57"/>
        <v>3.96</v>
      </c>
      <c r="G904" s="1" t="s">
        <v>23</v>
      </c>
      <c r="H904" s="8">
        <v>44159</v>
      </c>
      <c r="I904" s="1" t="s">
        <v>25</v>
      </c>
      <c r="J904" s="1" t="s">
        <v>26</v>
      </c>
      <c r="K904" s="8">
        <v>44149.722638888888</v>
      </c>
      <c r="L904" s="1" t="s">
        <v>28</v>
      </c>
      <c r="M904" s="8">
        <v>44149</v>
      </c>
      <c r="N904" s="8">
        <v>44163</v>
      </c>
      <c r="O904" s="1" t="s">
        <v>1837</v>
      </c>
      <c r="P904" s="1" t="s">
        <v>32</v>
      </c>
      <c r="Q904" s="1" t="s">
        <v>33</v>
      </c>
      <c r="R904" s="1" t="s">
        <v>124</v>
      </c>
      <c r="S904" s="1" t="s">
        <v>35</v>
      </c>
      <c r="T904" s="1" t="s">
        <v>36</v>
      </c>
      <c r="U904" s="8">
        <v>44149</v>
      </c>
      <c r="V904" s="1" t="s">
        <v>37</v>
      </c>
      <c r="W904" s="1" t="s">
        <v>38</v>
      </c>
      <c r="X904" s="1" t="s">
        <v>39</v>
      </c>
      <c r="Y904" t="str">
        <f t="shared" si="58"/>
        <v>OnTime</v>
      </c>
      <c r="Z904" t="str">
        <f t="shared" si="59"/>
        <v>Utilized</v>
      </c>
    </row>
    <row r="905" spans="1:26" x14ac:dyDescent="0.2">
      <c r="A905" s="15">
        <v>121.75</v>
      </c>
      <c r="B905" s="7">
        <f t="shared" si="56"/>
        <v>121.75</v>
      </c>
      <c r="C905" s="1" t="s">
        <v>20</v>
      </c>
      <c r="D905" s="1" t="s">
        <v>21</v>
      </c>
      <c r="E905" s="5">
        <v>0</v>
      </c>
      <c r="F905" s="5">
        <f t="shared" si="57"/>
        <v>0</v>
      </c>
      <c r="G905" s="1" t="s">
        <v>23</v>
      </c>
      <c r="H905" s="8">
        <v>44158</v>
      </c>
      <c r="I905" s="1" t="s">
        <v>25</v>
      </c>
      <c r="K905" s="8">
        <v>44148.994212962964</v>
      </c>
      <c r="L905" s="1" t="s">
        <v>28</v>
      </c>
      <c r="M905" s="8">
        <v>44148</v>
      </c>
      <c r="N905" s="8">
        <v>44178</v>
      </c>
      <c r="O905" s="1" t="s">
        <v>1840</v>
      </c>
      <c r="P905" s="1" t="s">
        <v>1091</v>
      </c>
      <c r="Q905" s="1" t="s">
        <v>33</v>
      </c>
      <c r="R905" s="1" t="s">
        <v>124</v>
      </c>
      <c r="S905" s="1" t="s">
        <v>35</v>
      </c>
      <c r="T905" s="1" t="s">
        <v>36</v>
      </c>
      <c r="U905" s="8">
        <v>44148</v>
      </c>
      <c r="V905" s="1" t="s">
        <v>37</v>
      </c>
      <c r="W905" s="1" t="s">
        <v>38</v>
      </c>
      <c r="X905" s="1" t="s">
        <v>39</v>
      </c>
      <c r="Y905" t="str">
        <f t="shared" si="58"/>
        <v>OnTime</v>
      </c>
      <c r="Z905" t="str">
        <f t="shared" si="59"/>
        <v>Utilized</v>
      </c>
    </row>
    <row r="906" spans="1:26" x14ac:dyDescent="0.2">
      <c r="A906" s="15">
        <v>107.25</v>
      </c>
      <c r="B906" s="7">
        <f t="shared" si="56"/>
        <v>107.25</v>
      </c>
      <c r="C906" s="1" t="s">
        <v>20</v>
      </c>
      <c r="D906" s="1" t="s">
        <v>21</v>
      </c>
      <c r="E906" s="5">
        <v>3.96</v>
      </c>
      <c r="F906" s="5">
        <f t="shared" si="57"/>
        <v>3.96</v>
      </c>
      <c r="G906" s="1" t="s">
        <v>23</v>
      </c>
      <c r="H906" s="8">
        <v>44158</v>
      </c>
      <c r="I906" s="1" t="s">
        <v>25</v>
      </c>
      <c r="J906" s="1" t="s">
        <v>26</v>
      </c>
      <c r="K906" s="8">
        <v>44148.983668981484</v>
      </c>
      <c r="L906" s="1" t="s">
        <v>28</v>
      </c>
      <c r="M906" s="8">
        <v>44148</v>
      </c>
      <c r="N906" s="8">
        <v>44162</v>
      </c>
      <c r="O906" s="1" t="s">
        <v>1842</v>
      </c>
      <c r="P906" s="1" t="s">
        <v>46</v>
      </c>
      <c r="Q906" s="1" t="s">
        <v>33</v>
      </c>
      <c r="R906" s="1" t="s">
        <v>124</v>
      </c>
      <c r="S906" s="1" t="s">
        <v>35</v>
      </c>
      <c r="T906" s="1" t="s">
        <v>36</v>
      </c>
      <c r="U906" s="8">
        <v>44148</v>
      </c>
      <c r="V906" s="1" t="s">
        <v>37</v>
      </c>
      <c r="W906" s="1" t="s">
        <v>38</v>
      </c>
      <c r="X906" s="1" t="s">
        <v>39</v>
      </c>
      <c r="Y906" t="str">
        <f t="shared" si="58"/>
        <v>OnTime</v>
      </c>
      <c r="Z906" t="str">
        <f t="shared" si="59"/>
        <v>Utilized</v>
      </c>
    </row>
    <row r="907" spans="1:26" x14ac:dyDescent="0.2">
      <c r="A907" s="15">
        <v>214.5</v>
      </c>
      <c r="B907" s="7">
        <f t="shared" si="56"/>
        <v>214.5</v>
      </c>
      <c r="C907" s="1" t="s">
        <v>20</v>
      </c>
      <c r="D907" s="1" t="s">
        <v>21</v>
      </c>
      <c r="E907" s="5">
        <v>3.96</v>
      </c>
      <c r="F907" s="5">
        <f t="shared" si="57"/>
        <v>3.96</v>
      </c>
      <c r="G907" s="1" t="s">
        <v>23</v>
      </c>
      <c r="H907" s="8">
        <v>44158</v>
      </c>
      <c r="I907" s="1" t="s">
        <v>25</v>
      </c>
      <c r="J907" s="1" t="s">
        <v>26</v>
      </c>
      <c r="K907" s="8">
        <v>44148.98364583333</v>
      </c>
      <c r="L907" s="1" t="s">
        <v>28</v>
      </c>
      <c r="M907" s="8">
        <v>44148</v>
      </c>
      <c r="N907" s="8">
        <v>44162</v>
      </c>
      <c r="O907" s="1" t="s">
        <v>1844</v>
      </c>
      <c r="P907" s="1" t="s">
        <v>46</v>
      </c>
      <c r="Q907" s="1" t="s">
        <v>33</v>
      </c>
      <c r="R907" s="1" t="s">
        <v>124</v>
      </c>
      <c r="S907" s="1" t="s">
        <v>35</v>
      </c>
      <c r="T907" s="1" t="s">
        <v>36</v>
      </c>
      <c r="U907" s="8">
        <v>44148</v>
      </c>
      <c r="V907" s="1" t="s">
        <v>37</v>
      </c>
      <c r="W907" s="1" t="s">
        <v>38</v>
      </c>
      <c r="X907" s="1" t="s">
        <v>39</v>
      </c>
      <c r="Y907" t="str">
        <f t="shared" si="58"/>
        <v>OnTime</v>
      </c>
      <c r="Z907" t="str">
        <f t="shared" si="59"/>
        <v>Utilized</v>
      </c>
    </row>
    <row r="908" spans="1:26" x14ac:dyDescent="0.2">
      <c r="A908" s="15">
        <v>243.5</v>
      </c>
      <c r="B908" s="7">
        <f t="shared" si="56"/>
        <v>243.5</v>
      </c>
      <c r="C908" s="1" t="s">
        <v>20</v>
      </c>
      <c r="D908" s="1" t="s">
        <v>21</v>
      </c>
      <c r="E908" s="5">
        <v>4.87</v>
      </c>
      <c r="F908" s="5">
        <f t="shared" si="57"/>
        <v>4.87</v>
      </c>
      <c r="G908" s="1" t="s">
        <v>23</v>
      </c>
      <c r="H908" s="8">
        <v>44158</v>
      </c>
      <c r="I908" s="1" t="s">
        <v>25</v>
      </c>
      <c r="J908" s="1" t="s">
        <v>26</v>
      </c>
      <c r="K908" s="8">
        <v>44148.983622685184</v>
      </c>
      <c r="L908" s="1" t="s">
        <v>28</v>
      </c>
      <c r="M908" s="8">
        <v>44148</v>
      </c>
      <c r="N908" s="8">
        <v>44162</v>
      </c>
      <c r="O908" s="1" t="s">
        <v>1846</v>
      </c>
      <c r="P908" s="1" t="s">
        <v>46</v>
      </c>
      <c r="Q908" s="1" t="s">
        <v>33</v>
      </c>
      <c r="R908" s="1" t="s">
        <v>124</v>
      </c>
      <c r="S908" s="1" t="s">
        <v>35</v>
      </c>
      <c r="T908" s="1" t="s">
        <v>36</v>
      </c>
      <c r="U908" s="8">
        <v>44148</v>
      </c>
      <c r="V908" s="1" t="s">
        <v>37</v>
      </c>
      <c r="W908" s="1" t="s">
        <v>38</v>
      </c>
      <c r="X908" s="1" t="s">
        <v>39</v>
      </c>
      <c r="Y908" t="str">
        <f t="shared" si="58"/>
        <v>OnTime</v>
      </c>
      <c r="Z908" t="str">
        <f t="shared" si="59"/>
        <v>Utilized</v>
      </c>
    </row>
    <row r="909" spans="1:26" x14ac:dyDescent="0.2">
      <c r="A909" s="15">
        <v>121.75</v>
      </c>
      <c r="B909" s="7">
        <f t="shared" si="56"/>
        <v>121.75</v>
      </c>
      <c r="C909" s="1" t="s">
        <v>20</v>
      </c>
      <c r="D909" s="1" t="s">
        <v>21</v>
      </c>
      <c r="E909" s="5">
        <v>3.96</v>
      </c>
      <c r="F909" s="5">
        <f t="shared" si="57"/>
        <v>3.96</v>
      </c>
      <c r="G909" s="1" t="s">
        <v>23</v>
      </c>
      <c r="H909" s="8">
        <v>44158</v>
      </c>
      <c r="I909" s="1" t="s">
        <v>25</v>
      </c>
      <c r="J909" s="1" t="s">
        <v>26</v>
      </c>
      <c r="K909" s="8">
        <v>44148.983599537038</v>
      </c>
      <c r="L909" s="1" t="s">
        <v>28</v>
      </c>
      <c r="M909" s="8">
        <v>44148</v>
      </c>
      <c r="N909" s="8">
        <v>44162</v>
      </c>
      <c r="O909" s="1" t="s">
        <v>1848</v>
      </c>
      <c r="P909" s="1" t="s">
        <v>46</v>
      </c>
      <c r="Q909" s="1" t="s">
        <v>33</v>
      </c>
      <c r="R909" s="1" t="s">
        <v>124</v>
      </c>
      <c r="S909" s="1" t="s">
        <v>35</v>
      </c>
      <c r="T909" s="1" t="s">
        <v>36</v>
      </c>
      <c r="U909" s="8">
        <v>44148</v>
      </c>
      <c r="V909" s="1" t="s">
        <v>37</v>
      </c>
      <c r="W909" s="1" t="s">
        <v>38</v>
      </c>
      <c r="X909" s="1" t="s">
        <v>39</v>
      </c>
      <c r="Y909" t="str">
        <f t="shared" si="58"/>
        <v>OnTime</v>
      </c>
      <c r="Z909" t="str">
        <f t="shared" si="59"/>
        <v>Utilized</v>
      </c>
    </row>
    <row r="910" spans="1:26" x14ac:dyDescent="0.2">
      <c r="A910" s="15">
        <v>107.25</v>
      </c>
      <c r="B910" s="7">
        <f t="shared" si="56"/>
        <v>107.25</v>
      </c>
      <c r="C910" s="1" t="s">
        <v>20</v>
      </c>
      <c r="D910" s="1" t="s">
        <v>21</v>
      </c>
      <c r="E910" s="5">
        <v>3.96</v>
      </c>
      <c r="F910" s="5">
        <f t="shared" si="57"/>
        <v>3.96</v>
      </c>
      <c r="G910" s="1" t="s">
        <v>23</v>
      </c>
      <c r="H910" s="8">
        <v>44158</v>
      </c>
      <c r="I910" s="1" t="s">
        <v>25</v>
      </c>
      <c r="J910" s="1" t="s">
        <v>26</v>
      </c>
      <c r="K910" s="8">
        <v>44148.983449074076</v>
      </c>
      <c r="L910" s="1" t="s">
        <v>28</v>
      </c>
      <c r="M910" s="8">
        <v>44148</v>
      </c>
      <c r="N910" s="8">
        <v>44162</v>
      </c>
      <c r="O910" s="1" t="s">
        <v>1850</v>
      </c>
      <c r="P910" s="1" t="s">
        <v>46</v>
      </c>
      <c r="Q910" s="1" t="s">
        <v>33</v>
      </c>
      <c r="R910" s="1" t="s">
        <v>124</v>
      </c>
      <c r="S910" s="1" t="s">
        <v>35</v>
      </c>
      <c r="T910" s="1" t="s">
        <v>36</v>
      </c>
      <c r="U910" s="8">
        <v>44148</v>
      </c>
      <c r="V910" s="1" t="s">
        <v>37</v>
      </c>
      <c r="W910" s="1" t="s">
        <v>38</v>
      </c>
      <c r="X910" s="1" t="s">
        <v>39</v>
      </c>
      <c r="Y910" t="str">
        <f t="shared" si="58"/>
        <v>OnTime</v>
      </c>
      <c r="Z910" t="str">
        <f t="shared" si="59"/>
        <v>Utilized</v>
      </c>
    </row>
    <row r="911" spans="1:26" x14ac:dyDescent="0.2">
      <c r="A911" s="15">
        <v>53.63</v>
      </c>
      <c r="B911" s="7">
        <f t="shared" si="56"/>
        <v>53.63</v>
      </c>
      <c r="C911" s="1" t="s">
        <v>20</v>
      </c>
      <c r="D911" s="1" t="s">
        <v>21</v>
      </c>
      <c r="E911" s="5">
        <v>3.96</v>
      </c>
      <c r="F911" s="5">
        <f t="shared" si="57"/>
        <v>3.96</v>
      </c>
      <c r="G911" s="1" t="s">
        <v>23</v>
      </c>
      <c r="H911" s="8">
        <v>44158</v>
      </c>
      <c r="I911" s="1" t="s">
        <v>25</v>
      </c>
      <c r="J911" s="1" t="s">
        <v>26</v>
      </c>
      <c r="K911" s="8">
        <v>44148.983425925922</v>
      </c>
      <c r="L911" s="1" t="s">
        <v>28</v>
      </c>
      <c r="M911" s="8">
        <v>44148</v>
      </c>
      <c r="N911" s="8">
        <v>44162</v>
      </c>
      <c r="O911" s="1" t="s">
        <v>1852</v>
      </c>
      <c r="P911" s="1" t="s">
        <v>46</v>
      </c>
      <c r="Q911" s="1" t="s">
        <v>33</v>
      </c>
      <c r="R911" s="1" t="s">
        <v>124</v>
      </c>
      <c r="S911" s="1" t="s">
        <v>35</v>
      </c>
      <c r="T911" s="1" t="s">
        <v>49</v>
      </c>
      <c r="U911" s="8">
        <v>44148</v>
      </c>
      <c r="V911" s="1" t="s">
        <v>37</v>
      </c>
      <c r="W911" s="1" t="s">
        <v>38</v>
      </c>
      <c r="X911" s="1" t="s">
        <v>39</v>
      </c>
      <c r="Y911" t="str">
        <f t="shared" si="58"/>
        <v>OnTime</v>
      </c>
      <c r="Z911" t="str">
        <f t="shared" si="59"/>
        <v>Utilized</v>
      </c>
    </row>
    <row r="912" spans="1:26" x14ac:dyDescent="0.2">
      <c r="A912" s="15">
        <v>198.18</v>
      </c>
      <c r="B912" s="7">
        <f t="shared" si="56"/>
        <v>198.18</v>
      </c>
      <c r="C912" s="1" t="s">
        <v>20</v>
      </c>
      <c r="D912" s="1" t="s">
        <v>21</v>
      </c>
      <c r="E912" s="5">
        <v>3.96</v>
      </c>
      <c r="F912" s="5">
        <f t="shared" si="57"/>
        <v>3.96</v>
      </c>
      <c r="G912" s="1" t="s">
        <v>23</v>
      </c>
      <c r="H912" s="8">
        <v>44158</v>
      </c>
      <c r="I912" s="1" t="s">
        <v>25</v>
      </c>
      <c r="J912" s="1" t="s">
        <v>26</v>
      </c>
      <c r="K912" s="8">
        <v>44148.972129629627</v>
      </c>
      <c r="L912" s="1" t="s">
        <v>136</v>
      </c>
      <c r="M912" s="8">
        <v>44148</v>
      </c>
      <c r="N912" s="8">
        <v>44162</v>
      </c>
      <c r="O912" s="1" t="s">
        <v>1854</v>
      </c>
      <c r="P912" s="1" t="s">
        <v>32</v>
      </c>
      <c r="Q912" s="1" t="s">
        <v>33</v>
      </c>
      <c r="R912" s="1" t="s">
        <v>124</v>
      </c>
      <c r="S912" s="1" t="s">
        <v>35</v>
      </c>
      <c r="T912" s="1" t="s">
        <v>36</v>
      </c>
      <c r="U912" s="8">
        <v>44148</v>
      </c>
      <c r="V912" s="1" t="s">
        <v>37</v>
      </c>
      <c r="W912" s="1" t="s">
        <v>38</v>
      </c>
      <c r="X912" s="1" t="s">
        <v>39</v>
      </c>
      <c r="Y912" t="str">
        <f t="shared" si="58"/>
        <v>OnTime</v>
      </c>
      <c r="Z912" t="str">
        <f t="shared" si="59"/>
        <v>Utilized</v>
      </c>
    </row>
    <row r="913" spans="1:26" x14ac:dyDescent="0.2">
      <c r="A913" s="15">
        <v>198.18</v>
      </c>
      <c r="B913" s="7">
        <f t="shared" si="56"/>
        <v>198.18</v>
      </c>
      <c r="C913" s="1" t="s">
        <v>20</v>
      </c>
      <c r="D913" s="1" t="s">
        <v>21</v>
      </c>
      <c r="E913" s="5">
        <v>3.96</v>
      </c>
      <c r="F913" s="5">
        <f t="shared" si="57"/>
        <v>3.96</v>
      </c>
      <c r="G913" s="1" t="s">
        <v>23</v>
      </c>
      <c r="H913" s="8">
        <v>44158</v>
      </c>
      <c r="I913" s="1" t="s">
        <v>25</v>
      </c>
      <c r="J913" s="1" t="s">
        <v>26</v>
      </c>
      <c r="K913" s="8">
        <v>44148.971990740742</v>
      </c>
      <c r="L913" s="1" t="s">
        <v>28</v>
      </c>
      <c r="M913" s="8">
        <v>44148</v>
      </c>
      <c r="N913" s="8">
        <v>44162</v>
      </c>
      <c r="O913" s="1" t="s">
        <v>1856</v>
      </c>
      <c r="P913" s="1" t="s">
        <v>32</v>
      </c>
      <c r="Q913" s="1" t="s">
        <v>33</v>
      </c>
      <c r="R913" s="1" t="s">
        <v>124</v>
      </c>
      <c r="S913" s="1" t="s">
        <v>35</v>
      </c>
      <c r="T913" s="1" t="s">
        <v>36</v>
      </c>
      <c r="U913" s="8">
        <v>44148</v>
      </c>
      <c r="V913" s="1" t="s">
        <v>37</v>
      </c>
      <c r="W913" s="1" t="s">
        <v>38</v>
      </c>
      <c r="X913" s="1" t="s">
        <v>39</v>
      </c>
      <c r="Y913" t="str">
        <f t="shared" si="58"/>
        <v>OnTime</v>
      </c>
      <c r="Z913" t="str">
        <f t="shared" si="59"/>
        <v>Utilized</v>
      </c>
    </row>
    <row r="914" spans="1:26" x14ac:dyDescent="0.2">
      <c r="A914" s="15">
        <v>198.18</v>
      </c>
      <c r="B914" s="7">
        <f t="shared" si="56"/>
        <v>198.18</v>
      </c>
      <c r="C914" s="1" t="s">
        <v>20</v>
      </c>
      <c r="D914" s="1" t="s">
        <v>21</v>
      </c>
      <c r="E914" s="5">
        <v>3.96</v>
      </c>
      <c r="F914" s="5">
        <f t="shared" si="57"/>
        <v>3.96</v>
      </c>
      <c r="G914" s="1" t="s">
        <v>23</v>
      </c>
      <c r="H914" s="8">
        <v>44158</v>
      </c>
      <c r="I914" s="1" t="s">
        <v>25</v>
      </c>
      <c r="J914" s="1" t="s">
        <v>26</v>
      </c>
      <c r="K914" s="8">
        <v>44148.743020833332</v>
      </c>
      <c r="L914" s="1" t="s">
        <v>28</v>
      </c>
      <c r="M914" s="8">
        <v>44148</v>
      </c>
      <c r="N914" s="8">
        <v>44162</v>
      </c>
      <c r="O914" s="1" t="s">
        <v>1858</v>
      </c>
      <c r="P914" s="1" t="s">
        <v>32</v>
      </c>
      <c r="Q914" s="1" t="s">
        <v>33</v>
      </c>
      <c r="R914" s="1" t="s">
        <v>124</v>
      </c>
      <c r="S914" s="1" t="s">
        <v>35</v>
      </c>
      <c r="T914" s="1" t="s">
        <v>81</v>
      </c>
      <c r="U914" s="8">
        <v>44148</v>
      </c>
      <c r="V914" s="1" t="s">
        <v>37</v>
      </c>
      <c r="W914" s="1" t="s">
        <v>38</v>
      </c>
      <c r="X914" s="1" t="s">
        <v>39</v>
      </c>
      <c r="Y914" t="str">
        <f t="shared" si="58"/>
        <v>OnTime</v>
      </c>
      <c r="Z914" t="str">
        <f t="shared" si="59"/>
        <v>Utilized</v>
      </c>
    </row>
    <row r="915" spans="1:26" x14ac:dyDescent="0.2">
      <c r="A915" s="15">
        <v>198.18</v>
      </c>
      <c r="B915" s="7">
        <f t="shared" si="56"/>
        <v>198.18</v>
      </c>
      <c r="C915" s="1" t="s">
        <v>20</v>
      </c>
      <c r="D915" s="1" t="s">
        <v>21</v>
      </c>
      <c r="E915" s="5">
        <v>3.96</v>
      </c>
      <c r="F915" s="5">
        <f t="shared" si="57"/>
        <v>3.96</v>
      </c>
      <c r="G915" s="1" t="s">
        <v>23</v>
      </c>
      <c r="H915" s="8">
        <v>44158</v>
      </c>
      <c r="I915" s="1" t="s">
        <v>25</v>
      </c>
      <c r="J915" s="1" t="s">
        <v>26</v>
      </c>
      <c r="K915" s="8">
        <v>44148.742106481484</v>
      </c>
      <c r="L915" s="1" t="s">
        <v>136</v>
      </c>
      <c r="M915" s="8">
        <v>44148</v>
      </c>
      <c r="N915" s="8">
        <v>44162</v>
      </c>
      <c r="O915" s="1" t="s">
        <v>1860</v>
      </c>
      <c r="P915" s="1" t="s">
        <v>32</v>
      </c>
      <c r="Q915" s="1" t="s">
        <v>33</v>
      </c>
      <c r="R915" s="1" t="s">
        <v>124</v>
      </c>
      <c r="S915" s="1" t="s">
        <v>35</v>
      </c>
      <c r="T915" s="1" t="s">
        <v>81</v>
      </c>
      <c r="U915" s="8">
        <v>44148</v>
      </c>
      <c r="V915" s="1" t="s">
        <v>37</v>
      </c>
      <c r="W915" s="1" t="s">
        <v>38</v>
      </c>
      <c r="X915" s="1" t="s">
        <v>39</v>
      </c>
      <c r="Y915" t="str">
        <f t="shared" si="58"/>
        <v>OnTime</v>
      </c>
      <c r="Z915" t="str">
        <f t="shared" si="59"/>
        <v>Utilized</v>
      </c>
    </row>
    <row r="916" spans="1:26" x14ac:dyDescent="0.2">
      <c r="A916" s="15">
        <v>0</v>
      </c>
      <c r="B916" s="7">
        <f t="shared" si="56"/>
        <v>0</v>
      </c>
      <c r="C916" s="1" t="s">
        <v>20</v>
      </c>
      <c r="E916" s="5">
        <v>0</v>
      </c>
      <c r="F916" s="5">
        <f t="shared" si="57"/>
        <v>0</v>
      </c>
      <c r="I916" s="1" t="s">
        <v>25</v>
      </c>
      <c r="K916" s="8">
        <v>44148.738310185188</v>
      </c>
      <c r="M916" s="8">
        <v>44148</v>
      </c>
      <c r="N916" s="8">
        <v>44148</v>
      </c>
      <c r="P916" s="1" t="s">
        <v>1091</v>
      </c>
      <c r="T916" s="1" t="s">
        <v>1516</v>
      </c>
      <c r="U916" s="8">
        <v>44148</v>
      </c>
      <c r="X916" s="1" t="s">
        <v>39</v>
      </c>
      <c r="Y916" t="str">
        <f t="shared" si="58"/>
        <v>NoPayment</v>
      </c>
      <c r="Z916" t="str">
        <f t="shared" si="59"/>
        <v>No Discounts</v>
      </c>
    </row>
    <row r="917" spans="1:26" x14ac:dyDescent="0.2">
      <c r="A917" s="15">
        <v>0</v>
      </c>
      <c r="B917" s="7">
        <f t="shared" si="56"/>
        <v>0</v>
      </c>
      <c r="C917" s="1" t="s">
        <v>20</v>
      </c>
      <c r="D917" s="1" t="s">
        <v>1362</v>
      </c>
      <c r="E917" s="5">
        <v>0</v>
      </c>
      <c r="F917" s="5">
        <f t="shared" si="57"/>
        <v>0</v>
      </c>
      <c r="G917" s="1" t="s">
        <v>1363</v>
      </c>
      <c r="H917" s="8">
        <v>44177</v>
      </c>
      <c r="I917" s="1" t="s">
        <v>25</v>
      </c>
      <c r="K917" s="8">
        <v>44147.312696759262</v>
      </c>
      <c r="L917" s="1" t="s">
        <v>28</v>
      </c>
      <c r="M917" s="8">
        <v>44147</v>
      </c>
      <c r="N917" s="8">
        <v>44157</v>
      </c>
      <c r="P917" s="1" t="s">
        <v>46</v>
      </c>
      <c r="R917" s="1" t="s">
        <v>1367</v>
      </c>
      <c r="T917" s="1" t="s">
        <v>81</v>
      </c>
      <c r="U917" s="8">
        <v>44147</v>
      </c>
      <c r="V917" s="1" t="s">
        <v>1368</v>
      </c>
      <c r="W917" s="1" t="s">
        <v>3322</v>
      </c>
      <c r="X917" s="1" t="s">
        <v>39</v>
      </c>
      <c r="Y917" t="str">
        <f t="shared" si="58"/>
        <v>NoPayment</v>
      </c>
      <c r="Z917" t="str">
        <f t="shared" si="59"/>
        <v>Utilized</v>
      </c>
    </row>
    <row r="918" spans="1:26" x14ac:dyDescent="0.2">
      <c r="A918" s="15">
        <v>0</v>
      </c>
      <c r="B918" s="7">
        <f t="shared" si="56"/>
        <v>0</v>
      </c>
      <c r="C918" s="1" t="s">
        <v>20</v>
      </c>
      <c r="E918" s="5">
        <v>0</v>
      </c>
      <c r="F918" s="5">
        <f t="shared" si="57"/>
        <v>0</v>
      </c>
      <c r="I918" s="1" t="s">
        <v>25</v>
      </c>
      <c r="K918" s="8">
        <v>44146.415509259263</v>
      </c>
      <c r="M918" s="8">
        <v>44146</v>
      </c>
      <c r="N918" s="8">
        <v>44146</v>
      </c>
      <c r="P918" s="1" t="s">
        <v>32</v>
      </c>
      <c r="T918" s="1" t="s">
        <v>81</v>
      </c>
      <c r="U918" s="8">
        <v>44146</v>
      </c>
      <c r="X918" s="1" t="s">
        <v>39</v>
      </c>
      <c r="Y918" t="str">
        <f t="shared" si="58"/>
        <v>NoPayment</v>
      </c>
      <c r="Z918" t="str">
        <f t="shared" si="59"/>
        <v>No Discounts</v>
      </c>
    </row>
    <row r="919" spans="1:26" x14ac:dyDescent="0.2">
      <c r="A919" s="15">
        <v>2000</v>
      </c>
      <c r="B919" s="7">
        <f t="shared" si="56"/>
        <v>2000</v>
      </c>
      <c r="C919" s="1" t="s">
        <v>42</v>
      </c>
      <c r="D919" s="1" t="s">
        <v>1362</v>
      </c>
      <c r="E919" s="5">
        <v>40</v>
      </c>
      <c r="F919" s="5">
        <f t="shared" si="57"/>
        <v>40</v>
      </c>
      <c r="G919" s="1" t="s">
        <v>1363</v>
      </c>
      <c r="H919" s="8">
        <v>44175</v>
      </c>
      <c r="I919" s="1" t="s">
        <v>25</v>
      </c>
      <c r="K919" s="8">
        <v>44145.257986111108</v>
      </c>
      <c r="L919" s="1" t="s">
        <v>28</v>
      </c>
      <c r="M919" s="8">
        <v>44145</v>
      </c>
      <c r="N919" s="8">
        <v>44155</v>
      </c>
      <c r="O919" s="1" t="s">
        <v>1871</v>
      </c>
      <c r="P919" s="1" t="s">
        <v>46</v>
      </c>
      <c r="R919" s="1" t="s">
        <v>1367</v>
      </c>
      <c r="T919" s="1" t="s">
        <v>193</v>
      </c>
      <c r="U919" s="8">
        <v>44145</v>
      </c>
      <c r="V919" s="1" t="s">
        <v>1368</v>
      </c>
      <c r="W919" s="1" t="s">
        <v>3322</v>
      </c>
      <c r="X919" s="1" t="s">
        <v>39</v>
      </c>
      <c r="Y919" t="str">
        <f t="shared" si="58"/>
        <v>OnTime</v>
      </c>
      <c r="Z919" t="str">
        <f t="shared" si="59"/>
        <v>Utilized</v>
      </c>
    </row>
    <row r="920" spans="1:26" x14ac:dyDescent="0.2">
      <c r="A920" s="15">
        <v>121.75</v>
      </c>
      <c r="B920" s="7">
        <f t="shared" si="56"/>
        <v>121.75</v>
      </c>
      <c r="C920" s="1" t="s">
        <v>20</v>
      </c>
      <c r="D920" s="1" t="s">
        <v>1362</v>
      </c>
      <c r="E920" s="5">
        <v>2.44</v>
      </c>
      <c r="F920" s="5">
        <f t="shared" si="57"/>
        <v>2.44</v>
      </c>
      <c r="G920" s="1" t="s">
        <v>1363</v>
      </c>
      <c r="H920" s="8">
        <v>44174</v>
      </c>
      <c r="I920" s="1" t="s">
        <v>25</v>
      </c>
      <c r="K920" s="8">
        <v>44144.516516203701</v>
      </c>
      <c r="L920" s="1" t="s">
        <v>28</v>
      </c>
      <c r="M920" s="8">
        <v>44144</v>
      </c>
      <c r="N920" s="8">
        <v>44154</v>
      </c>
      <c r="O920" s="1" t="s">
        <v>1874</v>
      </c>
      <c r="P920" s="1" t="s">
        <v>46</v>
      </c>
      <c r="R920" s="1" t="s">
        <v>1367</v>
      </c>
      <c r="T920" s="1" t="s">
        <v>49</v>
      </c>
      <c r="U920" s="8">
        <v>44144</v>
      </c>
      <c r="V920" s="1" t="s">
        <v>1368</v>
      </c>
      <c r="W920" s="1" t="s">
        <v>3322</v>
      </c>
      <c r="X920" s="1" t="s">
        <v>39</v>
      </c>
      <c r="Y920" t="str">
        <f t="shared" si="58"/>
        <v>OnTime</v>
      </c>
      <c r="Z920" t="str">
        <f t="shared" si="59"/>
        <v>Utilized</v>
      </c>
    </row>
    <row r="921" spans="1:26" x14ac:dyDescent="0.2">
      <c r="A921" s="15">
        <v>121.75</v>
      </c>
      <c r="B921" s="7">
        <f t="shared" si="56"/>
        <v>121.75</v>
      </c>
      <c r="C921" s="1" t="s">
        <v>20</v>
      </c>
      <c r="D921" s="1" t="s">
        <v>21</v>
      </c>
      <c r="E921" s="5">
        <v>0</v>
      </c>
      <c r="F921" s="5">
        <f t="shared" si="57"/>
        <v>0</v>
      </c>
      <c r="G921" s="1" t="s">
        <v>23</v>
      </c>
      <c r="H921" s="8">
        <v>44146</v>
      </c>
      <c r="I921" s="1" t="s">
        <v>25</v>
      </c>
      <c r="K921" s="8">
        <v>44136.985868055555</v>
      </c>
      <c r="L921" s="1" t="s">
        <v>28</v>
      </c>
      <c r="M921" s="8">
        <v>44136</v>
      </c>
      <c r="N921" s="8">
        <v>44166</v>
      </c>
      <c r="O921" s="1" t="s">
        <v>1877</v>
      </c>
      <c r="P921" s="1" t="s">
        <v>1091</v>
      </c>
      <c r="Q921" s="1" t="s">
        <v>33</v>
      </c>
      <c r="R921" s="1" t="s">
        <v>124</v>
      </c>
      <c r="S921" s="1" t="s">
        <v>35</v>
      </c>
      <c r="T921" s="1" t="s">
        <v>81</v>
      </c>
      <c r="U921" s="8">
        <v>44136</v>
      </c>
      <c r="V921" s="1" t="s">
        <v>37</v>
      </c>
      <c r="W921" s="1" t="s">
        <v>38</v>
      </c>
      <c r="X921" s="1" t="s">
        <v>39</v>
      </c>
      <c r="Y921" t="str">
        <f t="shared" si="58"/>
        <v>OnTime</v>
      </c>
      <c r="Z921" t="str">
        <f t="shared" si="59"/>
        <v>Utilized</v>
      </c>
    </row>
    <row r="922" spans="1:26" x14ac:dyDescent="0.2">
      <c r="A922" s="15">
        <v>198.18</v>
      </c>
      <c r="B922" s="7">
        <f t="shared" si="56"/>
        <v>198.18</v>
      </c>
      <c r="C922" s="1" t="s">
        <v>20</v>
      </c>
      <c r="D922" s="1" t="s">
        <v>21</v>
      </c>
      <c r="E922" s="5">
        <v>3.96</v>
      </c>
      <c r="F922" s="5">
        <f t="shared" si="57"/>
        <v>3.96</v>
      </c>
      <c r="G922" s="1" t="s">
        <v>23</v>
      </c>
      <c r="H922" s="8">
        <v>44146</v>
      </c>
      <c r="I922" s="1" t="s">
        <v>25</v>
      </c>
      <c r="J922" s="1" t="s">
        <v>26</v>
      </c>
      <c r="K922" s="8">
        <v>44136.972916666666</v>
      </c>
      <c r="L922" s="1" t="s">
        <v>136</v>
      </c>
      <c r="M922" s="8">
        <v>44136</v>
      </c>
      <c r="N922" s="8">
        <v>44150</v>
      </c>
      <c r="O922" s="1" t="s">
        <v>1879</v>
      </c>
      <c r="P922" s="1" t="s">
        <v>32</v>
      </c>
      <c r="Q922" s="1" t="s">
        <v>33</v>
      </c>
      <c r="R922" s="1" t="s">
        <v>124</v>
      </c>
      <c r="S922" s="1" t="s">
        <v>35</v>
      </c>
      <c r="T922" s="1" t="s">
        <v>36</v>
      </c>
      <c r="U922" s="8">
        <v>44136</v>
      </c>
      <c r="V922" s="1" t="s">
        <v>37</v>
      </c>
      <c r="W922" s="1" t="s">
        <v>38</v>
      </c>
      <c r="X922" s="1" t="s">
        <v>39</v>
      </c>
      <c r="Y922" t="str">
        <f t="shared" si="58"/>
        <v>OnTime</v>
      </c>
      <c r="Z922" t="str">
        <f t="shared" si="59"/>
        <v>Utilized</v>
      </c>
    </row>
    <row r="923" spans="1:26" x14ac:dyDescent="0.2">
      <c r="A923" s="15">
        <v>198.18</v>
      </c>
      <c r="B923" s="7">
        <f t="shared" si="56"/>
        <v>198.18</v>
      </c>
      <c r="C923" s="1" t="s">
        <v>20</v>
      </c>
      <c r="D923" s="1" t="s">
        <v>21</v>
      </c>
      <c r="E923" s="5">
        <v>3.96</v>
      </c>
      <c r="F923" s="5">
        <f t="shared" si="57"/>
        <v>3.96</v>
      </c>
      <c r="G923" s="1" t="s">
        <v>23</v>
      </c>
      <c r="H923" s="8">
        <v>44146</v>
      </c>
      <c r="I923" s="1" t="s">
        <v>25</v>
      </c>
      <c r="J923" s="1" t="s">
        <v>26</v>
      </c>
      <c r="K923" s="8">
        <v>44136.972893518519</v>
      </c>
      <c r="L923" s="1" t="s">
        <v>28</v>
      </c>
      <c r="M923" s="8">
        <v>44136</v>
      </c>
      <c r="N923" s="8">
        <v>44150</v>
      </c>
      <c r="O923" s="1" t="s">
        <v>1881</v>
      </c>
      <c r="P923" s="1" t="s">
        <v>32</v>
      </c>
      <c r="Q923" s="1" t="s">
        <v>33</v>
      </c>
      <c r="R923" s="1" t="s">
        <v>124</v>
      </c>
      <c r="S923" s="1" t="s">
        <v>35</v>
      </c>
      <c r="T923" s="1" t="s">
        <v>36</v>
      </c>
      <c r="U923" s="8">
        <v>44136</v>
      </c>
      <c r="V923" s="1" t="s">
        <v>37</v>
      </c>
      <c r="W923" s="1" t="s">
        <v>38</v>
      </c>
      <c r="X923" s="1" t="s">
        <v>39</v>
      </c>
      <c r="Y923" t="str">
        <f t="shared" si="58"/>
        <v>OnTime</v>
      </c>
      <c r="Z923" t="str">
        <f t="shared" si="59"/>
        <v>Utilized</v>
      </c>
    </row>
    <row r="924" spans="1:26" x14ac:dyDescent="0.2">
      <c r="A924" s="15">
        <v>121.75</v>
      </c>
      <c r="B924" s="7">
        <f t="shared" si="56"/>
        <v>121.75</v>
      </c>
      <c r="C924" s="1" t="s">
        <v>20</v>
      </c>
      <c r="D924" s="1" t="s">
        <v>21</v>
      </c>
      <c r="E924" s="5">
        <v>0</v>
      </c>
      <c r="F924" s="5">
        <f t="shared" si="57"/>
        <v>0</v>
      </c>
      <c r="G924" s="1" t="s">
        <v>23</v>
      </c>
      <c r="H924" s="8">
        <v>44146</v>
      </c>
      <c r="I924" s="1" t="s">
        <v>25</v>
      </c>
      <c r="K924" s="8">
        <v>44136.739259259259</v>
      </c>
      <c r="L924" s="1" t="s">
        <v>28</v>
      </c>
      <c r="M924" s="8">
        <v>44136</v>
      </c>
      <c r="N924" s="8">
        <v>44166</v>
      </c>
      <c r="O924" s="1" t="s">
        <v>1883</v>
      </c>
      <c r="P924" s="1" t="s">
        <v>1091</v>
      </c>
      <c r="Q924" s="1" t="s">
        <v>33</v>
      </c>
      <c r="R924" s="1" t="s">
        <v>124</v>
      </c>
      <c r="S924" s="1" t="s">
        <v>35</v>
      </c>
      <c r="T924" s="1" t="s">
        <v>81</v>
      </c>
      <c r="U924" s="8">
        <v>44136</v>
      </c>
      <c r="V924" s="1" t="s">
        <v>37</v>
      </c>
      <c r="W924" s="1" t="s">
        <v>38</v>
      </c>
      <c r="X924" s="1" t="s">
        <v>39</v>
      </c>
      <c r="Y924" t="str">
        <f t="shared" si="58"/>
        <v>OnTime</v>
      </c>
      <c r="Z924" t="str">
        <f t="shared" si="59"/>
        <v>Utilized</v>
      </c>
    </row>
    <row r="925" spans="1:26" x14ac:dyDescent="0.2">
      <c r="A925" s="15">
        <v>198.18</v>
      </c>
      <c r="B925" s="7">
        <f t="shared" si="56"/>
        <v>198.18</v>
      </c>
      <c r="C925" s="1" t="s">
        <v>20</v>
      </c>
      <c r="D925" s="1" t="s">
        <v>21</v>
      </c>
      <c r="E925" s="5">
        <v>3.96</v>
      </c>
      <c r="F925" s="5">
        <f t="shared" si="57"/>
        <v>3.96</v>
      </c>
      <c r="G925" s="1" t="s">
        <v>23</v>
      </c>
      <c r="H925" s="8">
        <v>44146</v>
      </c>
      <c r="I925" s="1" t="s">
        <v>25</v>
      </c>
      <c r="J925" s="1" t="s">
        <v>26</v>
      </c>
      <c r="K925" s="8">
        <v>44136.724537037036</v>
      </c>
      <c r="L925" s="1" t="s">
        <v>28</v>
      </c>
      <c r="M925" s="8">
        <v>44136</v>
      </c>
      <c r="N925" s="8">
        <v>44150</v>
      </c>
      <c r="O925" s="1" t="s">
        <v>1885</v>
      </c>
      <c r="P925" s="1" t="s">
        <v>32</v>
      </c>
      <c r="Q925" s="1" t="s">
        <v>33</v>
      </c>
      <c r="R925" s="1" t="s">
        <v>124</v>
      </c>
      <c r="S925" s="1" t="s">
        <v>35</v>
      </c>
      <c r="T925" s="1" t="s">
        <v>36</v>
      </c>
      <c r="U925" s="8">
        <v>44136</v>
      </c>
      <c r="V925" s="1" t="s">
        <v>37</v>
      </c>
      <c r="W925" s="1" t="s">
        <v>38</v>
      </c>
      <c r="X925" s="1" t="s">
        <v>39</v>
      </c>
      <c r="Y925" t="str">
        <f t="shared" si="58"/>
        <v>OnTime</v>
      </c>
      <c r="Z925" t="str">
        <f t="shared" si="59"/>
        <v>Utilized</v>
      </c>
    </row>
    <row r="926" spans="1:26" x14ac:dyDescent="0.2">
      <c r="A926" s="15">
        <v>198.18</v>
      </c>
      <c r="B926" s="7">
        <f t="shared" si="56"/>
        <v>198.18</v>
      </c>
      <c r="C926" s="1" t="s">
        <v>20</v>
      </c>
      <c r="D926" s="1" t="s">
        <v>21</v>
      </c>
      <c r="E926" s="5">
        <v>3.96</v>
      </c>
      <c r="F926" s="5">
        <f t="shared" si="57"/>
        <v>3.96</v>
      </c>
      <c r="G926" s="1" t="s">
        <v>23</v>
      </c>
      <c r="H926" s="8">
        <v>44146</v>
      </c>
      <c r="I926" s="1" t="s">
        <v>25</v>
      </c>
      <c r="J926" s="1" t="s">
        <v>26</v>
      </c>
      <c r="K926" s="8">
        <v>44136.724363425928</v>
      </c>
      <c r="L926" s="1" t="s">
        <v>136</v>
      </c>
      <c r="M926" s="8">
        <v>44136</v>
      </c>
      <c r="N926" s="8">
        <v>44150</v>
      </c>
      <c r="O926" s="1" t="s">
        <v>1887</v>
      </c>
      <c r="P926" s="1" t="s">
        <v>32</v>
      </c>
      <c r="Q926" s="1" t="s">
        <v>33</v>
      </c>
      <c r="R926" s="1" t="s">
        <v>124</v>
      </c>
      <c r="S926" s="1" t="s">
        <v>35</v>
      </c>
      <c r="T926" s="1" t="s">
        <v>36</v>
      </c>
      <c r="U926" s="8">
        <v>44136</v>
      </c>
      <c r="V926" s="1" t="s">
        <v>37</v>
      </c>
      <c r="W926" s="1" t="s">
        <v>38</v>
      </c>
      <c r="X926" s="1" t="s">
        <v>39</v>
      </c>
      <c r="Y926" t="str">
        <f t="shared" si="58"/>
        <v>OnTime</v>
      </c>
      <c r="Z926" t="str">
        <f t="shared" si="59"/>
        <v>Utilized</v>
      </c>
    </row>
    <row r="927" spans="1:26" x14ac:dyDescent="0.2">
      <c r="A927" s="15">
        <v>121.75</v>
      </c>
      <c r="B927" s="7">
        <f t="shared" si="56"/>
        <v>121.75</v>
      </c>
      <c r="C927" s="1" t="s">
        <v>20</v>
      </c>
      <c r="D927" s="1" t="s">
        <v>21</v>
      </c>
      <c r="E927" s="5">
        <v>0</v>
      </c>
      <c r="F927" s="5">
        <f t="shared" si="57"/>
        <v>0</v>
      </c>
      <c r="G927" s="1" t="s">
        <v>23</v>
      </c>
      <c r="H927" s="8">
        <v>44145</v>
      </c>
      <c r="I927" s="1" t="s">
        <v>25</v>
      </c>
      <c r="K927" s="8">
        <v>44135.985509259262</v>
      </c>
      <c r="L927" s="1" t="s">
        <v>28</v>
      </c>
      <c r="M927" s="8">
        <v>44135</v>
      </c>
      <c r="N927" s="8">
        <v>44165</v>
      </c>
      <c r="O927" s="1" t="s">
        <v>1890</v>
      </c>
      <c r="P927" s="1" t="s">
        <v>1091</v>
      </c>
      <c r="Q927" s="1" t="s">
        <v>33</v>
      </c>
      <c r="R927" s="1" t="s">
        <v>124</v>
      </c>
      <c r="S927" s="1" t="s">
        <v>35</v>
      </c>
      <c r="T927" s="1" t="s">
        <v>81</v>
      </c>
      <c r="U927" s="8">
        <v>44135</v>
      </c>
      <c r="V927" s="1" t="s">
        <v>37</v>
      </c>
      <c r="W927" s="1" t="s">
        <v>38</v>
      </c>
      <c r="X927" s="1" t="s">
        <v>39</v>
      </c>
      <c r="Y927" t="str">
        <f t="shared" si="58"/>
        <v>OnTime</v>
      </c>
      <c r="Z927" t="str">
        <f t="shared" si="59"/>
        <v>Utilized</v>
      </c>
    </row>
    <row r="928" spans="1:26" x14ac:dyDescent="0.2">
      <c r="A928" s="15">
        <v>198.18</v>
      </c>
      <c r="B928" s="7">
        <f t="shared" si="56"/>
        <v>198.18</v>
      </c>
      <c r="C928" s="1" t="s">
        <v>20</v>
      </c>
      <c r="D928" s="1" t="s">
        <v>21</v>
      </c>
      <c r="E928" s="5">
        <v>3.96</v>
      </c>
      <c r="F928" s="5">
        <f t="shared" si="57"/>
        <v>3.96</v>
      </c>
      <c r="G928" s="1" t="s">
        <v>23</v>
      </c>
      <c r="H928" s="8">
        <v>44145</v>
      </c>
      <c r="I928" s="1" t="s">
        <v>25</v>
      </c>
      <c r="J928" s="1" t="s">
        <v>26</v>
      </c>
      <c r="K928" s="8">
        <v>44135.971365740741</v>
      </c>
      <c r="L928" s="1" t="s">
        <v>136</v>
      </c>
      <c r="M928" s="8">
        <v>44135</v>
      </c>
      <c r="N928" s="8">
        <v>44149</v>
      </c>
      <c r="O928" s="1" t="s">
        <v>1892</v>
      </c>
      <c r="P928" s="1" t="s">
        <v>32</v>
      </c>
      <c r="Q928" s="1" t="s">
        <v>33</v>
      </c>
      <c r="R928" s="1" t="s">
        <v>124</v>
      </c>
      <c r="S928" s="1" t="s">
        <v>35</v>
      </c>
      <c r="T928" s="1" t="s">
        <v>36</v>
      </c>
      <c r="U928" s="8">
        <v>44135</v>
      </c>
      <c r="V928" s="1" t="s">
        <v>37</v>
      </c>
      <c r="W928" s="1" t="s">
        <v>38</v>
      </c>
      <c r="X928" s="1" t="s">
        <v>39</v>
      </c>
      <c r="Y928" t="str">
        <f t="shared" si="58"/>
        <v>OnTime</v>
      </c>
      <c r="Z928" t="str">
        <f t="shared" si="59"/>
        <v>Utilized</v>
      </c>
    </row>
    <row r="929" spans="1:26" x14ac:dyDescent="0.2">
      <c r="A929" s="15">
        <v>198.18</v>
      </c>
      <c r="B929" s="7">
        <f t="shared" si="56"/>
        <v>198.18</v>
      </c>
      <c r="C929" s="1" t="s">
        <v>20</v>
      </c>
      <c r="D929" s="1" t="s">
        <v>21</v>
      </c>
      <c r="E929" s="5">
        <v>3.96</v>
      </c>
      <c r="F929" s="5">
        <f t="shared" si="57"/>
        <v>3.96</v>
      </c>
      <c r="G929" s="1" t="s">
        <v>23</v>
      </c>
      <c r="H929" s="8">
        <v>44145</v>
      </c>
      <c r="I929" s="1" t="s">
        <v>25</v>
      </c>
      <c r="J929" s="1" t="s">
        <v>26</v>
      </c>
      <c r="K929" s="8">
        <v>44135.971307870372</v>
      </c>
      <c r="L929" s="1" t="s">
        <v>28</v>
      </c>
      <c r="M929" s="8">
        <v>44135</v>
      </c>
      <c r="N929" s="8">
        <v>44149</v>
      </c>
      <c r="O929" s="1" t="s">
        <v>1894</v>
      </c>
      <c r="P929" s="1" t="s">
        <v>32</v>
      </c>
      <c r="Q929" s="1" t="s">
        <v>33</v>
      </c>
      <c r="R929" s="1" t="s">
        <v>124</v>
      </c>
      <c r="S929" s="1" t="s">
        <v>35</v>
      </c>
      <c r="T929" s="1" t="s">
        <v>36</v>
      </c>
      <c r="U929" s="8">
        <v>44135</v>
      </c>
      <c r="V929" s="1" t="s">
        <v>37</v>
      </c>
      <c r="W929" s="1" t="s">
        <v>38</v>
      </c>
      <c r="X929" s="1" t="s">
        <v>39</v>
      </c>
      <c r="Y929" t="str">
        <f t="shared" si="58"/>
        <v>OnTime</v>
      </c>
      <c r="Z929" t="str">
        <f t="shared" si="59"/>
        <v>Utilized</v>
      </c>
    </row>
    <row r="930" spans="1:26" x14ac:dyDescent="0.2">
      <c r="A930" s="15">
        <v>121.75</v>
      </c>
      <c r="B930" s="7">
        <f t="shared" si="56"/>
        <v>121.75</v>
      </c>
      <c r="C930" s="1" t="s">
        <v>20</v>
      </c>
      <c r="D930" s="1" t="s">
        <v>21</v>
      </c>
      <c r="E930" s="5">
        <v>0</v>
      </c>
      <c r="F930" s="5">
        <f t="shared" si="57"/>
        <v>0</v>
      </c>
      <c r="G930" s="1" t="s">
        <v>23</v>
      </c>
      <c r="H930" s="8">
        <v>44145</v>
      </c>
      <c r="I930" s="1" t="s">
        <v>25</v>
      </c>
      <c r="K930" s="8">
        <v>44135.735717592594</v>
      </c>
      <c r="L930" s="1" t="s">
        <v>28</v>
      </c>
      <c r="M930" s="8">
        <v>44135</v>
      </c>
      <c r="N930" s="8">
        <v>44165</v>
      </c>
      <c r="O930" s="1" t="s">
        <v>1896</v>
      </c>
      <c r="P930" s="1" t="s">
        <v>1091</v>
      </c>
      <c r="Q930" s="1" t="s">
        <v>33</v>
      </c>
      <c r="R930" s="1" t="s">
        <v>124</v>
      </c>
      <c r="S930" s="1" t="s">
        <v>35</v>
      </c>
      <c r="T930" s="1" t="s">
        <v>81</v>
      </c>
      <c r="U930" s="8">
        <v>44135</v>
      </c>
      <c r="V930" s="1" t="s">
        <v>37</v>
      </c>
      <c r="W930" s="1" t="s">
        <v>38</v>
      </c>
      <c r="X930" s="1" t="s">
        <v>39</v>
      </c>
      <c r="Y930" t="str">
        <f t="shared" si="58"/>
        <v>OnTime</v>
      </c>
      <c r="Z930" t="str">
        <f t="shared" si="59"/>
        <v>Utilized</v>
      </c>
    </row>
    <row r="931" spans="1:26" x14ac:dyDescent="0.2">
      <c r="A931" s="15">
        <v>198.18</v>
      </c>
      <c r="B931" s="7">
        <f t="shared" si="56"/>
        <v>198.18</v>
      </c>
      <c r="C931" s="1" t="s">
        <v>20</v>
      </c>
      <c r="D931" s="1" t="s">
        <v>21</v>
      </c>
      <c r="E931" s="5">
        <v>3.96</v>
      </c>
      <c r="F931" s="5">
        <f t="shared" si="57"/>
        <v>3.96</v>
      </c>
      <c r="G931" s="1" t="s">
        <v>23</v>
      </c>
      <c r="H931" s="8">
        <v>44145</v>
      </c>
      <c r="I931" s="1" t="s">
        <v>25</v>
      </c>
      <c r="J931" s="1" t="s">
        <v>26</v>
      </c>
      <c r="K931" s="8">
        <v>44135.722928240742</v>
      </c>
      <c r="L931" s="1" t="s">
        <v>136</v>
      </c>
      <c r="M931" s="8">
        <v>44135</v>
      </c>
      <c r="N931" s="8">
        <v>44149</v>
      </c>
      <c r="O931" s="1" t="s">
        <v>1898</v>
      </c>
      <c r="P931" s="1" t="s">
        <v>32</v>
      </c>
      <c r="Q931" s="1" t="s">
        <v>33</v>
      </c>
      <c r="R931" s="1" t="s">
        <v>124</v>
      </c>
      <c r="S931" s="1" t="s">
        <v>35</v>
      </c>
      <c r="T931" s="1" t="s">
        <v>36</v>
      </c>
      <c r="U931" s="8">
        <v>44135</v>
      </c>
      <c r="V931" s="1" t="s">
        <v>37</v>
      </c>
      <c r="W931" s="1" t="s">
        <v>38</v>
      </c>
      <c r="X931" s="1" t="s">
        <v>39</v>
      </c>
      <c r="Y931" t="str">
        <f t="shared" si="58"/>
        <v>OnTime</v>
      </c>
      <c r="Z931" t="str">
        <f t="shared" si="59"/>
        <v>Utilized</v>
      </c>
    </row>
    <row r="932" spans="1:26" x14ac:dyDescent="0.2">
      <c r="A932" s="15">
        <v>198.18</v>
      </c>
      <c r="B932" s="7">
        <f t="shared" si="56"/>
        <v>198.18</v>
      </c>
      <c r="C932" s="1" t="s">
        <v>20</v>
      </c>
      <c r="D932" s="1" t="s">
        <v>21</v>
      </c>
      <c r="E932" s="5">
        <v>3.96</v>
      </c>
      <c r="F932" s="5">
        <f t="shared" si="57"/>
        <v>3.96</v>
      </c>
      <c r="G932" s="1" t="s">
        <v>23</v>
      </c>
      <c r="H932" s="8">
        <v>44145</v>
      </c>
      <c r="I932" s="1" t="s">
        <v>25</v>
      </c>
      <c r="J932" s="1" t="s">
        <v>26</v>
      </c>
      <c r="K932" s="8">
        <v>44135.72283564815</v>
      </c>
      <c r="L932" s="1" t="s">
        <v>28</v>
      </c>
      <c r="M932" s="8">
        <v>44135</v>
      </c>
      <c r="N932" s="8">
        <v>44149</v>
      </c>
      <c r="O932" s="1" t="s">
        <v>1900</v>
      </c>
      <c r="P932" s="1" t="s">
        <v>32</v>
      </c>
      <c r="Q932" s="1" t="s">
        <v>33</v>
      </c>
      <c r="R932" s="1" t="s">
        <v>124</v>
      </c>
      <c r="S932" s="1" t="s">
        <v>35</v>
      </c>
      <c r="T932" s="1" t="s">
        <v>36</v>
      </c>
      <c r="U932" s="8">
        <v>44135</v>
      </c>
      <c r="V932" s="1" t="s">
        <v>37</v>
      </c>
      <c r="W932" s="1" t="s">
        <v>38</v>
      </c>
      <c r="X932" s="1" t="s">
        <v>39</v>
      </c>
      <c r="Y932" t="str">
        <f t="shared" si="58"/>
        <v>OnTime</v>
      </c>
      <c r="Z932" t="str">
        <f t="shared" si="59"/>
        <v>Utilized</v>
      </c>
    </row>
    <row r="933" spans="1:26" x14ac:dyDescent="0.2">
      <c r="A933" s="15">
        <v>121.75</v>
      </c>
      <c r="B933" s="7">
        <f t="shared" si="56"/>
        <v>121.75</v>
      </c>
      <c r="C933" s="1" t="s">
        <v>20</v>
      </c>
      <c r="D933" s="1" t="s">
        <v>21</v>
      </c>
      <c r="E933" s="5">
        <v>0</v>
      </c>
      <c r="F933" s="5">
        <f t="shared" si="57"/>
        <v>0</v>
      </c>
      <c r="G933" s="1" t="s">
        <v>23</v>
      </c>
      <c r="H933" s="8">
        <v>44144</v>
      </c>
      <c r="I933" s="1" t="s">
        <v>25</v>
      </c>
      <c r="K933" s="8">
        <v>44134.985127314816</v>
      </c>
      <c r="L933" s="1" t="s">
        <v>28</v>
      </c>
      <c r="M933" s="8">
        <v>44134</v>
      </c>
      <c r="N933" s="8">
        <v>44164</v>
      </c>
      <c r="O933" s="1" t="s">
        <v>1903</v>
      </c>
      <c r="P933" s="1" t="s">
        <v>1091</v>
      </c>
      <c r="Q933" s="1" t="s">
        <v>33</v>
      </c>
      <c r="R933" s="1" t="s">
        <v>124</v>
      </c>
      <c r="S933" s="1" t="s">
        <v>35</v>
      </c>
      <c r="T933" s="1" t="s">
        <v>81</v>
      </c>
      <c r="U933" s="8">
        <v>44134</v>
      </c>
      <c r="V933" s="1" t="s">
        <v>37</v>
      </c>
      <c r="W933" s="1" t="s">
        <v>38</v>
      </c>
      <c r="X933" s="1" t="s">
        <v>39</v>
      </c>
      <c r="Y933" t="str">
        <f t="shared" si="58"/>
        <v>OnTime</v>
      </c>
      <c r="Z933" t="str">
        <f t="shared" si="59"/>
        <v>Utilized</v>
      </c>
    </row>
    <row r="934" spans="1:26" x14ac:dyDescent="0.2">
      <c r="A934" s="15">
        <v>198.18</v>
      </c>
      <c r="B934" s="7">
        <f t="shared" si="56"/>
        <v>198.18</v>
      </c>
      <c r="C934" s="1" t="s">
        <v>20</v>
      </c>
      <c r="D934" s="1" t="s">
        <v>21</v>
      </c>
      <c r="E934" s="5">
        <v>3.96</v>
      </c>
      <c r="F934" s="5">
        <f t="shared" si="57"/>
        <v>3.96</v>
      </c>
      <c r="G934" s="1" t="s">
        <v>23</v>
      </c>
      <c r="H934" s="8">
        <v>44144</v>
      </c>
      <c r="I934" s="1" t="s">
        <v>25</v>
      </c>
      <c r="J934" s="1" t="s">
        <v>26</v>
      </c>
      <c r="K934" s="8">
        <v>44134.972326388888</v>
      </c>
      <c r="L934" s="1" t="s">
        <v>136</v>
      </c>
      <c r="M934" s="8">
        <v>44134</v>
      </c>
      <c r="N934" s="8">
        <v>44148</v>
      </c>
      <c r="O934" s="1" t="s">
        <v>1905</v>
      </c>
      <c r="P934" s="1" t="s">
        <v>32</v>
      </c>
      <c r="Q934" s="1" t="s">
        <v>33</v>
      </c>
      <c r="R934" s="1" t="s">
        <v>124</v>
      </c>
      <c r="S934" s="1" t="s">
        <v>35</v>
      </c>
      <c r="T934" s="1" t="s">
        <v>36</v>
      </c>
      <c r="U934" s="8">
        <v>44134</v>
      </c>
      <c r="V934" s="1" t="s">
        <v>37</v>
      </c>
      <c r="W934" s="1" t="s">
        <v>38</v>
      </c>
      <c r="X934" s="1" t="s">
        <v>39</v>
      </c>
      <c r="Y934" t="str">
        <f t="shared" si="58"/>
        <v>OnTime</v>
      </c>
      <c r="Z934" t="str">
        <f t="shared" si="59"/>
        <v>Utilized</v>
      </c>
    </row>
    <row r="935" spans="1:26" x14ac:dyDescent="0.2">
      <c r="A935" s="15">
        <v>198.18</v>
      </c>
      <c r="B935" s="7">
        <f t="shared" si="56"/>
        <v>198.18</v>
      </c>
      <c r="C935" s="1" t="s">
        <v>20</v>
      </c>
      <c r="D935" s="1" t="s">
        <v>21</v>
      </c>
      <c r="E935" s="5">
        <v>3.96</v>
      </c>
      <c r="F935" s="5">
        <f t="shared" si="57"/>
        <v>3.96</v>
      </c>
      <c r="G935" s="1" t="s">
        <v>23</v>
      </c>
      <c r="H935" s="8">
        <v>44144</v>
      </c>
      <c r="I935" s="1" t="s">
        <v>25</v>
      </c>
      <c r="J935" s="1" t="s">
        <v>26</v>
      </c>
      <c r="K935" s="8">
        <v>44134.972187500003</v>
      </c>
      <c r="L935" s="1" t="s">
        <v>28</v>
      </c>
      <c r="M935" s="8">
        <v>44134</v>
      </c>
      <c r="N935" s="8">
        <v>44148</v>
      </c>
      <c r="O935" s="1" t="s">
        <v>1907</v>
      </c>
      <c r="P935" s="1" t="s">
        <v>32</v>
      </c>
      <c r="Q935" s="1" t="s">
        <v>33</v>
      </c>
      <c r="R935" s="1" t="s">
        <v>124</v>
      </c>
      <c r="S935" s="1" t="s">
        <v>35</v>
      </c>
      <c r="T935" s="1" t="s">
        <v>36</v>
      </c>
      <c r="U935" s="8">
        <v>44134</v>
      </c>
      <c r="V935" s="1" t="s">
        <v>37</v>
      </c>
      <c r="W935" s="1" t="s">
        <v>38</v>
      </c>
      <c r="X935" s="1" t="s">
        <v>39</v>
      </c>
      <c r="Y935" t="str">
        <f t="shared" si="58"/>
        <v>OnTime</v>
      </c>
      <c r="Z935" t="str">
        <f t="shared" si="59"/>
        <v>Utilized</v>
      </c>
    </row>
    <row r="936" spans="1:26" x14ac:dyDescent="0.2">
      <c r="A936" s="15">
        <v>121.75</v>
      </c>
      <c r="B936" s="7">
        <f t="shared" si="56"/>
        <v>121.75</v>
      </c>
      <c r="C936" s="1" t="s">
        <v>20</v>
      </c>
      <c r="D936" s="1" t="s">
        <v>21</v>
      </c>
      <c r="E936" s="5">
        <v>0</v>
      </c>
      <c r="F936" s="5">
        <f t="shared" si="57"/>
        <v>0</v>
      </c>
      <c r="G936" s="1" t="s">
        <v>23</v>
      </c>
      <c r="H936" s="8">
        <v>44144</v>
      </c>
      <c r="I936" s="1" t="s">
        <v>25</v>
      </c>
      <c r="K936" s="8">
        <v>44134.735462962963</v>
      </c>
      <c r="L936" s="1" t="s">
        <v>28</v>
      </c>
      <c r="M936" s="8">
        <v>44134</v>
      </c>
      <c r="N936" s="8">
        <v>44164</v>
      </c>
      <c r="O936" s="1" t="s">
        <v>1909</v>
      </c>
      <c r="P936" s="1" t="s">
        <v>1091</v>
      </c>
      <c r="Q936" s="1" t="s">
        <v>33</v>
      </c>
      <c r="R936" s="1" t="s">
        <v>124</v>
      </c>
      <c r="S936" s="1" t="s">
        <v>35</v>
      </c>
      <c r="T936" s="1" t="s">
        <v>81</v>
      </c>
      <c r="U936" s="8">
        <v>44134</v>
      </c>
      <c r="V936" s="1" t="s">
        <v>37</v>
      </c>
      <c r="W936" s="1" t="s">
        <v>38</v>
      </c>
      <c r="X936" s="1" t="s">
        <v>39</v>
      </c>
      <c r="Y936" t="str">
        <f t="shared" si="58"/>
        <v>OnTime</v>
      </c>
      <c r="Z936" t="str">
        <f t="shared" si="59"/>
        <v>Utilized</v>
      </c>
    </row>
    <row r="937" spans="1:26" x14ac:dyDescent="0.2">
      <c r="A937" s="15">
        <v>198.18</v>
      </c>
      <c r="B937" s="7">
        <f t="shared" si="56"/>
        <v>198.18</v>
      </c>
      <c r="C937" s="1" t="s">
        <v>20</v>
      </c>
      <c r="D937" s="1" t="s">
        <v>21</v>
      </c>
      <c r="E937" s="5">
        <v>3.96</v>
      </c>
      <c r="F937" s="5">
        <f t="shared" si="57"/>
        <v>3.96</v>
      </c>
      <c r="G937" s="1" t="s">
        <v>23</v>
      </c>
      <c r="H937" s="8">
        <v>44144</v>
      </c>
      <c r="I937" s="1" t="s">
        <v>25</v>
      </c>
      <c r="J937" s="1" t="s">
        <v>26</v>
      </c>
      <c r="K937" s="8">
        <v>44134.72216435185</v>
      </c>
      <c r="L937" s="1" t="s">
        <v>136</v>
      </c>
      <c r="M937" s="8">
        <v>44134</v>
      </c>
      <c r="N937" s="8">
        <v>44148</v>
      </c>
      <c r="O937" s="1" t="s">
        <v>1911</v>
      </c>
      <c r="P937" s="1" t="s">
        <v>32</v>
      </c>
      <c r="Q937" s="1" t="s">
        <v>33</v>
      </c>
      <c r="R937" s="1" t="s">
        <v>124</v>
      </c>
      <c r="S937" s="1" t="s">
        <v>35</v>
      </c>
      <c r="T937" s="1" t="s">
        <v>36</v>
      </c>
      <c r="U937" s="8">
        <v>44134</v>
      </c>
      <c r="V937" s="1" t="s">
        <v>37</v>
      </c>
      <c r="W937" s="1" t="s">
        <v>38</v>
      </c>
      <c r="X937" s="1" t="s">
        <v>39</v>
      </c>
      <c r="Y937" t="str">
        <f t="shared" si="58"/>
        <v>OnTime</v>
      </c>
      <c r="Z937" t="str">
        <f t="shared" si="59"/>
        <v>Utilized</v>
      </c>
    </row>
    <row r="938" spans="1:26" x14ac:dyDescent="0.2">
      <c r="A938" s="15">
        <v>198.18</v>
      </c>
      <c r="B938" s="7">
        <f t="shared" si="56"/>
        <v>198.18</v>
      </c>
      <c r="C938" s="1" t="s">
        <v>20</v>
      </c>
      <c r="D938" s="1" t="s">
        <v>21</v>
      </c>
      <c r="E938" s="5">
        <v>3.96</v>
      </c>
      <c r="F938" s="5">
        <f t="shared" si="57"/>
        <v>3.96</v>
      </c>
      <c r="G938" s="1" t="s">
        <v>23</v>
      </c>
      <c r="H938" s="8">
        <v>44144</v>
      </c>
      <c r="I938" s="1" t="s">
        <v>25</v>
      </c>
      <c r="J938" s="1" t="s">
        <v>26</v>
      </c>
      <c r="K938" s="8">
        <v>44134.722094907411</v>
      </c>
      <c r="L938" s="1" t="s">
        <v>28</v>
      </c>
      <c r="M938" s="8">
        <v>44134</v>
      </c>
      <c r="N938" s="8">
        <v>44148</v>
      </c>
      <c r="O938" s="1" t="s">
        <v>1913</v>
      </c>
      <c r="P938" s="1" t="s">
        <v>32</v>
      </c>
      <c r="Q938" s="1" t="s">
        <v>33</v>
      </c>
      <c r="R938" s="1" t="s">
        <v>124</v>
      </c>
      <c r="S938" s="1" t="s">
        <v>35</v>
      </c>
      <c r="T938" s="1" t="s">
        <v>36</v>
      </c>
      <c r="U938" s="8">
        <v>44134</v>
      </c>
      <c r="V938" s="1" t="s">
        <v>37</v>
      </c>
      <c r="W938" s="1" t="s">
        <v>38</v>
      </c>
      <c r="X938" s="1" t="s">
        <v>39</v>
      </c>
      <c r="Y938" t="str">
        <f t="shared" si="58"/>
        <v>OnTime</v>
      </c>
      <c r="Z938" t="str">
        <f t="shared" si="59"/>
        <v>Utilized</v>
      </c>
    </row>
    <row r="939" spans="1:26" x14ac:dyDescent="0.2">
      <c r="A939" s="15">
        <v>0</v>
      </c>
      <c r="B939" s="7">
        <f t="shared" si="56"/>
        <v>0</v>
      </c>
      <c r="C939" s="1" t="s">
        <v>20</v>
      </c>
      <c r="D939" s="1" t="s">
        <v>21</v>
      </c>
      <c r="E939" s="5">
        <v>0</v>
      </c>
      <c r="F939" s="5">
        <f t="shared" si="57"/>
        <v>0</v>
      </c>
      <c r="G939" s="1" t="s">
        <v>1574</v>
      </c>
      <c r="H939" s="8">
        <v>44144</v>
      </c>
      <c r="I939" s="1" t="s">
        <v>25</v>
      </c>
      <c r="K939" s="8">
        <v>44134.322546296295</v>
      </c>
      <c r="M939" s="8">
        <v>44134</v>
      </c>
      <c r="N939" s="8">
        <v>44164</v>
      </c>
      <c r="P939" s="1" t="s">
        <v>32</v>
      </c>
      <c r="Q939" s="1" t="s">
        <v>33</v>
      </c>
      <c r="R939" s="1" t="s">
        <v>124</v>
      </c>
      <c r="T939" s="1" t="s">
        <v>81</v>
      </c>
      <c r="U939" s="8">
        <v>44134</v>
      </c>
      <c r="V939" s="1" t="s">
        <v>1578</v>
      </c>
      <c r="W939" s="1" t="s">
        <v>4594</v>
      </c>
      <c r="X939" s="1" t="s">
        <v>39</v>
      </c>
      <c r="Y939" t="str">
        <f t="shared" si="58"/>
        <v>NoPayment</v>
      </c>
      <c r="Z939" t="str">
        <f t="shared" si="59"/>
        <v>Utilized</v>
      </c>
    </row>
    <row r="940" spans="1:26" x14ac:dyDescent="0.2">
      <c r="A940" s="15">
        <v>1</v>
      </c>
      <c r="B940" s="7">
        <f t="shared" si="56"/>
        <v>1</v>
      </c>
      <c r="C940" s="1" t="s">
        <v>20</v>
      </c>
      <c r="D940" s="1" t="s">
        <v>1362</v>
      </c>
      <c r="E940" s="5">
        <v>0.02</v>
      </c>
      <c r="F940" s="5">
        <f t="shared" si="57"/>
        <v>0.02</v>
      </c>
      <c r="G940" s="1" t="s">
        <v>1363</v>
      </c>
      <c r="H940" s="8">
        <v>44157</v>
      </c>
      <c r="I940" s="1" t="s">
        <v>25</v>
      </c>
      <c r="K940" s="8">
        <v>44127.278333333335</v>
      </c>
      <c r="L940" s="1" t="s">
        <v>28</v>
      </c>
      <c r="M940" s="8">
        <v>44127</v>
      </c>
      <c r="N940" s="8">
        <v>44137</v>
      </c>
      <c r="O940" s="1" t="s">
        <v>1919</v>
      </c>
      <c r="P940" s="1" t="s">
        <v>32</v>
      </c>
      <c r="R940" s="1" t="s">
        <v>1367</v>
      </c>
      <c r="T940" s="1" t="s">
        <v>1045</v>
      </c>
      <c r="U940" s="8">
        <v>44127</v>
      </c>
      <c r="V940" s="1" t="s">
        <v>1368</v>
      </c>
      <c r="W940" s="1" t="s">
        <v>3322</v>
      </c>
      <c r="X940" s="1" t="s">
        <v>39</v>
      </c>
      <c r="Y940" t="str">
        <f t="shared" si="58"/>
        <v>OnTime</v>
      </c>
      <c r="Z940" t="str">
        <f t="shared" si="59"/>
        <v>Utilized</v>
      </c>
    </row>
    <row r="941" spans="1:26" x14ac:dyDescent="0.2">
      <c r="A941" s="15">
        <v>100</v>
      </c>
      <c r="B941" s="7">
        <f t="shared" si="56"/>
        <v>100</v>
      </c>
      <c r="C941" s="1" t="s">
        <v>20</v>
      </c>
      <c r="D941" s="1" t="s">
        <v>1362</v>
      </c>
      <c r="E941" s="5">
        <v>2</v>
      </c>
      <c r="F941" s="5">
        <f t="shared" si="57"/>
        <v>2</v>
      </c>
      <c r="G941" s="1" t="s">
        <v>1363</v>
      </c>
      <c r="H941" s="8">
        <v>44157</v>
      </c>
      <c r="I941" s="1" t="s">
        <v>25</v>
      </c>
      <c r="K941" s="8">
        <v>44127.274884259263</v>
      </c>
      <c r="L941" s="1" t="s">
        <v>28</v>
      </c>
      <c r="M941" s="8">
        <v>44127</v>
      </c>
      <c r="N941" s="8">
        <v>44137</v>
      </c>
      <c r="O941" s="1" t="s">
        <v>1921</v>
      </c>
      <c r="P941" s="1" t="s">
        <v>32</v>
      </c>
      <c r="R941" s="1" t="s">
        <v>1367</v>
      </c>
      <c r="T941" s="1" t="s">
        <v>1045</v>
      </c>
      <c r="U941" s="8">
        <v>44127</v>
      </c>
      <c r="V941" s="1" t="s">
        <v>1368</v>
      </c>
      <c r="W941" s="1" t="s">
        <v>3322</v>
      </c>
      <c r="X941" s="1" t="s">
        <v>39</v>
      </c>
      <c r="Y941" t="str">
        <f t="shared" si="58"/>
        <v>OnTime</v>
      </c>
      <c r="Z941" t="str">
        <f t="shared" si="59"/>
        <v>Utilized</v>
      </c>
    </row>
    <row r="942" spans="1:26" x14ac:dyDescent="0.2">
      <c r="A942" s="15">
        <v>0</v>
      </c>
      <c r="B942" s="7">
        <f t="shared" si="56"/>
        <v>0</v>
      </c>
      <c r="C942" s="1" t="s">
        <v>20</v>
      </c>
      <c r="E942" s="5">
        <v>0</v>
      </c>
      <c r="F942" s="5">
        <f t="shared" si="57"/>
        <v>0</v>
      </c>
      <c r="I942" s="1" t="s">
        <v>25</v>
      </c>
      <c r="K942" s="8">
        <v>44125.359837962962</v>
      </c>
      <c r="M942" s="8">
        <v>44125</v>
      </c>
      <c r="N942" s="8">
        <v>44125</v>
      </c>
      <c r="P942" s="1" t="s">
        <v>46</v>
      </c>
      <c r="T942" s="1" t="s">
        <v>81</v>
      </c>
      <c r="U942" s="8">
        <v>44125</v>
      </c>
      <c r="X942" s="1" t="s">
        <v>39</v>
      </c>
      <c r="Y942" t="str">
        <f t="shared" si="58"/>
        <v>NoPayment</v>
      </c>
      <c r="Z942" t="str">
        <f t="shared" si="59"/>
        <v>No Discounts</v>
      </c>
    </row>
    <row r="943" spans="1:26" x14ac:dyDescent="0.2">
      <c r="A943" s="15">
        <v>2000</v>
      </c>
      <c r="B943" s="7">
        <f t="shared" si="56"/>
        <v>2000</v>
      </c>
      <c r="C943" s="1" t="s">
        <v>20</v>
      </c>
      <c r="D943" s="1" t="s">
        <v>1362</v>
      </c>
      <c r="E943" s="5">
        <v>40</v>
      </c>
      <c r="F943" s="5">
        <f t="shared" si="57"/>
        <v>40</v>
      </c>
      <c r="G943" s="1" t="s">
        <v>1363</v>
      </c>
      <c r="H943" s="8">
        <v>44155</v>
      </c>
      <c r="I943" s="1" t="s">
        <v>25</v>
      </c>
      <c r="K943" s="8">
        <v>44125.359768518516</v>
      </c>
      <c r="L943" s="1" t="s">
        <v>28</v>
      </c>
      <c r="M943" s="8">
        <v>44125</v>
      </c>
      <c r="N943" s="8">
        <v>44135</v>
      </c>
      <c r="O943" s="1" t="s">
        <v>1925</v>
      </c>
      <c r="P943" s="1" t="s">
        <v>46</v>
      </c>
      <c r="R943" s="1" t="s">
        <v>1367</v>
      </c>
      <c r="T943" s="1" t="s">
        <v>36</v>
      </c>
      <c r="U943" s="8">
        <v>44125</v>
      </c>
      <c r="V943" s="1" t="s">
        <v>1368</v>
      </c>
      <c r="W943" s="1" t="s">
        <v>3322</v>
      </c>
      <c r="X943" s="1" t="s">
        <v>39</v>
      </c>
      <c r="Y943" t="str">
        <f t="shared" si="58"/>
        <v>OnTime</v>
      </c>
      <c r="Z943" t="str">
        <f t="shared" si="59"/>
        <v>Utilized</v>
      </c>
    </row>
    <row r="944" spans="1:26" x14ac:dyDescent="0.2">
      <c r="A944" s="15">
        <v>0</v>
      </c>
      <c r="B944" s="7">
        <f t="shared" si="56"/>
        <v>0</v>
      </c>
      <c r="C944" s="1" t="s">
        <v>20</v>
      </c>
      <c r="E944" s="5">
        <v>0</v>
      </c>
      <c r="F944" s="5">
        <f t="shared" si="57"/>
        <v>0</v>
      </c>
      <c r="I944" s="1" t="s">
        <v>25</v>
      </c>
      <c r="K944" s="8">
        <v>44125.359699074077</v>
      </c>
      <c r="M944" s="8">
        <v>44125</v>
      </c>
      <c r="N944" s="8">
        <v>44125</v>
      </c>
      <c r="P944" s="1" t="s">
        <v>46</v>
      </c>
      <c r="T944" s="1" t="s">
        <v>81</v>
      </c>
      <c r="U944" s="8">
        <v>44125</v>
      </c>
      <c r="X944" s="1" t="s">
        <v>39</v>
      </c>
      <c r="Y944" t="str">
        <f t="shared" si="58"/>
        <v>NoPayment</v>
      </c>
      <c r="Z944" t="str">
        <f t="shared" si="59"/>
        <v>No Discounts</v>
      </c>
    </row>
    <row r="945" spans="1:26" x14ac:dyDescent="0.2">
      <c r="A945" s="15">
        <v>0</v>
      </c>
      <c r="B945" s="7">
        <f t="shared" si="56"/>
        <v>0</v>
      </c>
      <c r="C945" s="1" t="s">
        <v>20</v>
      </c>
      <c r="E945" s="5">
        <v>0</v>
      </c>
      <c r="F945" s="5">
        <f t="shared" si="57"/>
        <v>0</v>
      </c>
      <c r="I945" s="1" t="s">
        <v>25</v>
      </c>
      <c r="K945" s="8">
        <v>44125.359618055554</v>
      </c>
      <c r="M945" s="8">
        <v>44125</v>
      </c>
      <c r="N945" s="8">
        <v>44125</v>
      </c>
      <c r="P945" s="1" t="s">
        <v>46</v>
      </c>
      <c r="T945" s="1" t="s">
        <v>81</v>
      </c>
      <c r="U945" s="8">
        <v>44125</v>
      </c>
      <c r="X945" s="1" t="s">
        <v>39</v>
      </c>
      <c r="Y945" t="str">
        <f t="shared" si="58"/>
        <v>NoPayment</v>
      </c>
      <c r="Z945" t="str">
        <f t="shared" si="59"/>
        <v>No Discounts</v>
      </c>
    </row>
    <row r="946" spans="1:26" x14ac:dyDescent="0.2">
      <c r="A946" s="15">
        <v>121.75</v>
      </c>
      <c r="B946" s="7">
        <f t="shared" si="56"/>
        <v>121.75</v>
      </c>
      <c r="C946" s="1" t="s">
        <v>20</v>
      </c>
      <c r="D946" s="1" t="s">
        <v>21</v>
      </c>
      <c r="E946" s="5">
        <v>0</v>
      </c>
      <c r="F946" s="5">
        <f t="shared" si="57"/>
        <v>0</v>
      </c>
      <c r="G946" s="1" t="s">
        <v>23</v>
      </c>
      <c r="H946" s="8">
        <v>44134</v>
      </c>
      <c r="I946" s="1" t="s">
        <v>25</v>
      </c>
      <c r="K946" s="8">
        <v>44124.702685185184</v>
      </c>
      <c r="L946" s="1" t="s">
        <v>28</v>
      </c>
      <c r="M946" s="8">
        <v>44124</v>
      </c>
      <c r="N946" s="8">
        <v>44154</v>
      </c>
      <c r="O946" s="1" t="s">
        <v>1930</v>
      </c>
      <c r="P946" s="1" t="s">
        <v>1091</v>
      </c>
      <c r="Q946" s="1" t="s">
        <v>33</v>
      </c>
      <c r="R946" s="1" t="s">
        <v>124</v>
      </c>
      <c r="S946" s="1" t="s">
        <v>35</v>
      </c>
      <c r="T946" s="1" t="s">
        <v>36</v>
      </c>
      <c r="U946" s="8">
        <v>44124</v>
      </c>
      <c r="V946" s="1" t="s">
        <v>37</v>
      </c>
      <c r="W946" s="1" t="s">
        <v>38</v>
      </c>
      <c r="X946" s="1" t="s">
        <v>39</v>
      </c>
      <c r="Y946" t="str">
        <f t="shared" si="58"/>
        <v>OnTime</v>
      </c>
      <c r="Z946" t="str">
        <f t="shared" si="59"/>
        <v>Utilized</v>
      </c>
    </row>
    <row r="947" spans="1:26" x14ac:dyDescent="0.2">
      <c r="A947" s="15">
        <v>100</v>
      </c>
      <c r="B947" s="7">
        <f t="shared" si="56"/>
        <v>100</v>
      </c>
      <c r="C947" s="1" t="s">
        <v>20</v>
      </c>
      <c r="D947" s="1" t="s">
        <v>1362</v>
      </c>
      <c r="E947" s="5">
        <v>2</v>
      </c>
      <c r="F947" s="5">
        <f t="shared" si="57"/>
        <v>2</v>
      </c>
      <c r="G947" s="1" t="s">
        <v>1363</v>
      </c>
      <c r="H947" s="8">
        <v>44154</v>
      </c>
      <c r="I947" s="1" t="s">
        <v>25</v>
      </c>
      <c r="K947" s="8">
        <v>44124.278900462959</v>
      </c>
      <c r="L947" s="1" t="s">
        <v>28</v>
      </c>
      <c r="M947" s="8">
        <v>44124</v>
      </c>
      <c r="N947" s="8">
        <v>44134</v>
      </c>
      <c r="O947" s="1" t="s">
        <v>1932</v>
      </c>
      <c r="P947" s="1" t="s">
        <v>32</v>
      </c>
      <c r="R947" s="1" t="s">
        <v>1367</v>
      </c>
      <c r="T947" s="1" t="s">
        <v>36</v>
      </c>
      <c r="U947" s="8">
        <v>44124</v>
      </c>
      <c r="V947" s="1" t="s">
        <v>1368</v>
      </c>
      <c r="W947" s="1" t="s">
        <v>3322</v>
      </c>
      <c r="X947" s="1" t="s">
        <v>39</v>
      </c>
      <c r="Y947" t="str">
        <f t="shared" si="58"/>
        <v>OnTime</v>
      </c>
      <c r="Z947" t="str">
        <f t="shared" si="59"/>
        <v>Utilized</v>
      </c>
    </row>
    <row r="948" spans="1:26" x14ac:dyDescent="0.2">
      <c r="A948" s="15">
        <v>0</v>
      </c>
      <c r="B948" s="7">
        <f t="shared" si="56"/>
        <v>0</v>
      </c>
      <c r="C948" s="1" t="s">
        <v>20</v>
      </c>
      <c r="E948" s="5">
        <v>0</v>
      </c>
      <c r="F948" s="5">
        <f t="shared" si="57"/>
        <v>0</v>
      </c>
      <c r="I948" s="1" t="s">
        <v>25</v>
      </c>
      <c r="K948" s="8">
        <v>44124.278819444444</v>
      </c>
      <c r="M948" s="8">
        <v>44124</v>
      </c>
      <c r="N948" s="8">
        <v>44124</v>
      </c>
      <c r="P948" s="1" t="s">
        <v>32</v>
      </c>
      <c r="T948" s="1" t="s">
        <v>81</v>
      </c>
      <c r="U948" s="8">
        <v>44124</v>
      </c>
      <c r="X948" s="1" t="s">
        <v>39</v>
      </c>
      <c r="Y948" t="str">
        <f t="shared" si="58"/>
        <v>NoPayment</v>
      </c>
      <c r="Z948" t="str">
        <f t="shared" si="59"/>
        <v>No Discounts</v>
      </c>
    </row>
    <row r="949" spans="1:26" x14ac:dyDescent="0.2">
      <c r="A949" s="15">
        <v>0</v>
      </c>
      <c r="B949" s="7">
        <f t="shared" si="56"/>
        <v>0</v>
      </c>
      <c r="C949" s="1" t="s">
        <v>20</v>
      </c>
      <c r="E949" s="5">
        <v>0</v>
      </c>
      <c r="F949" s="5">
        <f t="shared" si="57"/>
        <v>0</v>
      </c>
      <c r="I949" s="1" t="s">
        <v>25</v>
      </c>
      <c r="K949" s="8">
        <v>44124.278738425928</v>
      </c>
      <c r="M949" s="8">
        <v>44124</v>
      </c>
      <c r="N949" s="8">
        <v>44124</v>
      </c>
      <c r="P949" s="1" t="s">
        <v>32</v>
      </c>
      <c r="T949" s="1" t="s">
        <v>81</v>
      </c>
      <c r="U949" s="8">
        <v>44124</v>
      </c>
      <c r="X949" s="1" t="s">
        <v>39</v>
      </c>
      <c r="Y949" t="str">
        <f t="shared" si="58"/>
        <v>NoPayment</v>
      </c>
      <c r="Z949" t="str">
        <f t="shared" si="59"/>
        <v>No Discounts</v>
      </c>
    </row>
    <row r="950" spans="1:26" x14ac:dyDescent="0.2">
      <c r="A950" s="15">
        <v>0</v>
      </c>
      <c r="B950" s="7">
        <f t="shared" si="56"/>
        <v>0</v>
      </c>
      <c r="C950" s="1" t="s">
        <v>20</v>
      </c>
      <c r="E950" s="5">
        <v>0</v>
      </c>
      <c r="F950" s="5">
        <f t="shared" si="57"/>
        <v>0</v>
      </c>
      <c r="I950" s="1" t="s">
        <v>25</v>
      </c>
      <c r="K950" s="8">
        <v>44124.278657407405</v>
      </c>
      <c r="M950" s="8">
        <v>44124</v>
      </c>
      <c r="N950" s="8">
        <v>44124</v>
      </c>
      <c r="P950" s="1" t="s">
        <v>32</v>
      </c>
      <c r="T950" s="1" t="s">
        <v>81</v>
      </c>
      <c r="U950" s="8">
        <v>44124</v>
      </c>
      <c r="X950" s="1" t="s">
        <v>39</v>
      </c>
      <c r="Y950" t="str">
        <f t="shared" si="58"/>
        <v>NoPayment</v>
      </c>
      <c r="Z950" t="str">
        <f t="shared" si="59"/>
        <v>No Discounts</v>
      </c>
    </row>
    <row r="951" spans="1:26" x14ac:dyDescent="0.2">
      <c r="A951" s="15">
        <v>0</v>
      </c>
      <c r="B951" s="7">
        <f t="shared" si="56"/>
        <v>0</v>
      </c>
      <c r="C951" s="1" t="s">
        <v>20</v>
      </c>
      <c r="E951" s="5">
        <v>0</v>
      </c>
      <c r="F951" s="5">
        <f t="shared" si="57"/>
        <v>0</v>
      </c>
      <c r="I951" s="1" t="s">
        <v>25</v>
      </c>
      <c r="K951" s="8">
        <v>44124.27857638889</v>
      </c>
      <c r="M951" s="8">
        <v>44124</v>
      </c>
      <c r="N951" s="8">
        <v>44124</v>
      </c>
      <c r="P951" s="1" t="s">
        <v>32</v>
      </c>
      <c r="T951" s="1" t="s">
        <v>81</v>
      </c>
      <c r="U951" s="8">
        <v>44124</v>
      </c>
      <c r="X951" s="1" t="s">
        <v>39</v>
      </c>
      <c r="Y951" t="str">
        <f t="shared" si="58"/>
        <v>NoPayment</v>
      </c>
      <c r="Z951" t="str">
        <f t="shared" si="59"/>
        <v>No Discounts</v>
      </c>
    </row>
    <row r="952" spans="1:26" x14ac:dyDescent="0.2">
      <c r="A952" s="15">
        <v>0</v>
      </c>
      <c r="B952" s="7">
        <f t="shared" si="56"/>
        <v>0</v>
      </c>
      <c r="C952" s="1" t="s">
        <v>20</v>
      </c>
      <c r="E952" s="5">
        <v>0</v>
      </c>
      <c r="F952" s="5">
        <f t="shared" si="57"/>
        <v>0</v>
      </c>
      <c r="I952" s="1" t="s">
        <v>25</v>
      </c>
      <c r="K952" s="8">
        <v>44124.278495370374</v>
      </c>
      <c r="M952" s="8">
        <v>44124</v>
      </c>
      <c r="N952" s="8">
        <v>44124</v>
      </c>
      <c r="P952" s="1" t="s">
        <v>32</v>
      </c>
      <c r="T952" s="1" t="s">
        <v>81</v>
      </c>
      <c r="U952" s="8">
        <v>44124</v>
      </c>
      <c r="X952" s="1" t="s">
        <v>39</v>
      </c>
      <c r="Y952" t="str">
        <f t="shared" si="58"/>
        <v>NoPayment</v>
      </c>
      <c r="Z952" t="str">
        <f t="shared" si="59"/>
        <v>No Discounts</v>
      </c>
    </row>
    <row r="953" spans="1:26" x14ac:dyDescent="0.2">
      <c r="A953" s="15">
        <v>0</v>
      </c>
      <c r="B953" s="7">
        <f t="shared" si="56"/>
        <v>0</v>
      </c>
      <c r="C953" s="1" t="s">
        <v>20</v>
      </c>
      <c r="E953" s="5">
        <v>0</v>
      </c>
      <c r="F953" s="5">
        <f t="shared" si="57"/>
        <v>0</v>
      </c>
      <c r="I953" s="1" t="s">
        <v>25</v>
      </c>
      <c r="K953" s="8">
        <v>44124.278414351851</v>
      </c>
      <c r="M953" s="8">
        <v>44124</v>
      </c>
      <c r="N953" s="8">
        <v>44124</v>
      </c>
      <c r="P953" s="1" t="s">
        <v>32</v>
      </c>
      <c r="T953" s="1" t="s">
        <v>81</v>
      </c>
      <c r="U953" s="8">
        <v>44124</v>
      </c>
      <c r="X953" s="1" t="s">
        <v>39</v>
      </c>
      <c r="Y953" t="str">
        <f t="shared" si="58"/>
        <v>NoPayment</v>
      </c>
      <c r="Z953" t="str">
        <f t="shared" si="59"/>
        <v>No Discounts</v>
      </c>
    </row>
    <row r="954" spans="1:26" x14ac:dyDescent="0.2">
      <c r="A954" s="15">
        <v>0</v>
      </c>
      <c r="B954" s="7">
        <f t="shared" si="56"/>
        <v>0</v>
      </c>
      <c r="C954" s="1" t="s">
        <v>20</v>
      </c>
      <c r="E954" s="5">
        <v>0</v>
      </c>
      <c r="F954" s="5">
        <f t="shared" si="57"/>
        <v>0</v>
      </c>
      <c r="I954" s="1" t="s">
        <v>25</v>
      </c>
      <c r="K954" s="8">
        <v>44124.278333333335</v>
      </c>
      <c r="M954" s="8">
        <v>44124</v>
      </c>
      <c r="N954" s="8">
        <v>44124</v>
      </c>
      <c r="P954" s="1" t="s">
        <v>32</v>
      </c>
      <c r="T954" s="1" t="s">
        <v>81</v>
      </c>
      <c r="U954" s="8">
        <v>44124</v>
      </c>
      <c r="X954" s="1" t="s">
        <v>39</v>
      </c>
      <c r="Y954" t="str">
        <f t="shared" si="58"/>
        <v>NoPayment</v>
      </c>
      <c r="Z954" t="str">
        <f t="shared" si="59"/>
        <v>No Discounts</v>
      </c>
    </row>
    <row r="955" spans="1:26" x14ac:dyDescent="0.2">
      <c r="A955" s="15">
        <v>0</v>
      </c>
      <c r="B955" s="7">
        <f t="shared" si="56"/>
        <v>0</v>
      </c>
      <c r="C955" s="1" t="s">
        <v>20</v>
      </c>
      <c r="E955" s="5">
        <v>0</v>
      </c>
      <c r="F955" s="5">
        <f t="shared" si="57"/>
        <v>0</v>
      </c>
      <c r="I955" s="1" t="s">
        <v>25</v>
      </c>
      <c r="K955" s="8">
        <v>44124.278240740743</v>
      </c>
      <c r="M955" s="8">
        <v>44124</v>
      </c>
      <c r="N955" s="8">
        <v>44124</v>
      </c>
      <c r="P955" s="1" t="s">
        <v>32</v>
      </c>
      <c r="T955" s="1" t="s">
        <v>81</v>
      </c>
      <c r="U955" s="8">
        <v>44124</v>
      </c>
      <c r="X955" s="1" t="s">
        <v>39</v>
      </c>
      <c r="Y955" t="str">
        <f t="shared" si="58"/>
        <v>NoPayment</v>
      </c>
      <c r="Z955" t="str">
        <f t="shared" si="59"/>
        <v>No Discounts</v>
      </c>
    </row>
    <row r="956" spans="1:26" x14ac:dyDescent="0.2">
      <c r="A956" s="15">
        <v>0</v>
      </c>
      <c r="B956" s="7">
        <f t="shared" si="56"/>
        <v>0</v>
      </c>
      <c r="C956" s="1" t="s">
        <v>20</v>
      </c>
      <c r="E956" s="5">
        <v>0</v>
      </c>
      <c r="F956" s="5">
        <f t="shared" si="57"/>
        <v>0</v>
      </c>
      <c r="I956" s="1" t="s">
        <v>25</v>
      </c>
      <c r="K956" s="8">
        <v>44124.278171296297</v>
      </c>
      <c r="M956" s="8">
        <v>44124</v>
      </c>
      <c r="N956" s="8">
        <v>44124</v>
      </c>
      <c r="P956" s="1" t="s">
        <v>32</v>
      </c>
      <c r="T956" s="1" t="s">
        <v>81</v>
      </c>
      <c r="U956" s="8">
        <v>44124</v>
      </c>
      <c r="X956" s="1" t="s">
        <v>39</v>
      </c>
      <c r="Y956" t="str">
        <f t="shared" si="58"/>
        <v>NoPayment</v>
      </c>
      <c r="Z956" t="str">
        <f t="shared" si="59"/>
        <v>No Discounts</v>
      </c>
    </row>
    <row r="957" spans="1:26" x14ac:dyDescent="0.2">
      <c r="A957" s="15">
        <v>0</v>
      </c>
      <c r="B957" s="7">
        <f t="shared" si="56"/>
        <v>0</v>
      </c>
      <c r="C957" s="1" t="s">
        <v>20</v>
      </c>
      <c r="E957" s="5">
        <v>0</v>
      </c>
      <c r="F957" s="5">
        <f t="shared" si="57"/>
        <v>0</v>
      </c>
      <c r="I957" s="1" t="s">
        <v>25</v>
      </c>
      <c r="K957" s="8">
        <v>44124.278078703705</v>
      </c>
      <c r="M957" s="8">
        <v>44124</v>
      </c>
      <c r="N957" s="8">
        <v>44124</v>
      </c>
      <c r="P957" s="1" t="s">
        <v>32</v>
      </c>
      <c r="T957" s="1" t="s">
        <v>81</v>
      </c>
      <c r="U957" s="8">
        <v>44124</v>
      </c>
      <c r="X957" s="1" t="s">
        <v>39</v>
      </c>
      <c r="Y957" t="str">
        <f t="shared" si="58"/>
        <v>NoPayment</v>
      </c>
      <c r="Z957" t="str">
        <f t="shared" si="59"/>
        <v>No Discounts</v>
      </c>
    </row>
    <row r="958" spans="1:26" x14ac:dyDescent="0.2">
      <c r="A958" s="15">
        <v>0</v>
      </c>
      <c r="B958" s="7">
        <f t="shared" si="56"/>
        <v>0</v>
      </c>
      <c r="C958" s="1" t="s">
        <v>20</v>
      </c>
      <c r="E958" s="5">
        <v>0</v>
      </c>
      <c r="F958" s="5">
        <f t="shared" si="57"/>
        <v>0</v>
      </c>
      <c r="I958" s="1" t="s">
        <v>25</v>
      </c>
      <c r="K958" s="8">
        <v>44124.277986111112</v>
      </c>
      <c r="M958" s="8">
        <v>44124</v>
      </c>
      <c r="N958" s="8">
        <v>44124</v>
      </c>
      <c r="P958" s="1" t="s">
        <v>32</v>
      </c>
      <c r="T958" s="1" t="s">
        <v>81</v>
      </c>
      <c r="U958" s="8">
        <v>44124</v>
      </c>
      <c r="X958" s="1" t="s">
        <v>39</v>
      </c>
      <c r="Y958" t="str">
        <f t="shared" si="58"/>
        <v>NoPayment</v>
      </c>
      <c r="Z958" t="str">
        <f t="shared" si="59"/>
        <v>No Discounts</v>
      </c>
    </row>
    <row r="959" spans="1:26" x14ac:dyDescent="0.2">
      <c r="A959" s="15">
        <v>0</v>
      </c>
      <c r="B959" s="7">
        <f t="shared" si="56"/>
        <v>0</v>
      </c>
      <c r="C959" s="1" t="s">
        <v>20</v>
      </c>
      <c r="E959" s="5">
        <v>0</v>
      </c>
      <c r="F959" s="5">
        <f t="shared" si="57"/>
        <v>0</v>
      </c>
      <c r="I959" s="1" t="s">
        <v>25</v>
      </c>
      <c r="K959" s="8">
        <v>44124.271793981483</v>
      </c>
      <c r="M959" s="8">
        <v>44124</v>
      </c>
      <c r="N959" s="8">
        <v>44124</v>
      </c>
      <c r="P959" s="1" t="s">
        <v>32</v>
      </c>
      <c r="T959" s="1" t="s">
        <v>81</v>
      </c>
      <c r="U959" s="8">
        <v>44124</v>
      </c>
      <c r="X959" s="1" t="s">
        <v>39</v>
      </c>
      <c r="Y959" t="str">
        <f t="shared" si="58"/>
        <v>NoPayment</v>
      </c>
      <c r="Z959" t="str">
        <f t="shared" si="59"/>
        <v>No Discounts</v>
      </c>
    </row>
    <row r="960" spans="1:26" x14ac:dyDescent="0.2">
      <c r="A960" s="15">
        <v>0</v>
      </c>
      <c r="B960" s="7">
        <f t="shared" si="56"/>
        <v>0</v>
      </c>
      <c r="C960" s="1" t="s">
        <v>20</v>
      </c>
      <c r="E960" s="5">
        <v>0</v>
      </c>
      <c r="F960" s="5">
        <f t="shared" si="57"/>
        <v>0</v>
      </c>
      <c r="I960" s="1" t="s">
        <v>25</v>
      </c>
      <c r="K960" s="8">
        <v>44124.271689814814</v>
      </c>
      <c r="M960" s="8">
        <v>44124</v>
      </c>
      <c r="N960" s="8">
        <v>44124</v>
      </c>
      <c r="P960" s="1" t="s">
        <v>32</v>
      </c>
      <c r="T960" s="1" t="s">
        <v>81</v>
      </c>
      <c r="U960" s="8">
        <v>44124</v>
      </c>
      <c r="X960" s="1" t="s">
        <v>39</v>
      </c>
      <c r="Y960" t="str">
        <f t="shared" si="58"/>
        <v>NoPayment</v>
      </c>
      <c r="Z960" t="str">
        <f t="shared" si="59"/>
        <v>No Discounts</v>
      </c>
    </row>
    <row r="961" spans="1:26" x14ac:dyDescent="0.2">
      <c r="A961" s="15">
        <v>0</v>
      </c>
      <c r="B961" s="7">
        <f t="shared" si="56"/>
        <v>0</v>
      </c>
      <c r="C961" s="1" t="s">
        <v>20</v>
      </c>
      <c r="E961" s="5">
        <v>0</v>
      </c>
      <c r="F961" s="5">
        <f t="shared" si="57"/>
        <v>0</v>
      </c>
      <c r="I961" s="1" t="s">
        <v>25</v>
      </c>
      <c r="K961" s="8">
        <v>44124.271574074075</v>
      </c>
      <c r="M961" s="8">
        <v>44124</v>
      </c>
      <c r="N961" s="8">
        <v>44124</v>
      </c>
      <c r="P961" s="1" t="s">
        <v>32</v>
      </c>
      <c r="T961" s="1" t="s">
        <v>81</v>
      </c>
      <c r="U961" s="8">
        <v>44124</v>
      </c>
      <c r="X961" s="1" t="s">
        <v>39</v>
      </c>
      <c r="Y961" t="str">
        <f t="shared" si="58"/>
        <v>NoPayment</v>
      </c>
      <c r="Z961" t="str">
        <f t="shared" si="59"/>
        <v>No Discounts</v>
      </c>
    </row>
    <row r="962" spans="1:26" x14ac:dyDescent="0.2">
      <c r="A962" s="15">
        <v>0</v>
      </c>
      <c r="B962" s="7">
        <f t="shared" si="56"/>
        <v>0</v>
      </c>
      <c r="C962" s="1" t="s">
        <v>20</v>
      </c>
      <c r="E962" s="5">
        <v>0</v>
      </c>
      <c r="F962" s="5">
        <f t="shared" si="57"/>
        <v>0</v>
      </c>
      <c r="I962" s="1" t="s">
        <v>25</v>
      </c>
      <c r="K962" s="8">
        <v>44124.271157407406</v>
      </c>
      <c r="M962" s="8">
        <v>44124</v>
      </c>
      <c r="N962" s="8">
        <v>44124</v>
      </c>
      <c r="P962" s="1" t="s">
        <v>32</v>
      </c>
      <c r="T962" s="1" t="s">
        <v>81</v>
      </c>
      <c r="U962" s="8">
        <v>44124</v>
      </c>
      <c r="X962" s="1" t="s">
        <v>39</v>
      </c>
      <c r="Y962" t="str">
        <f t="shared" si="58"/>
        <v>NoPayment</v>
      </c>
      <c r="Z962" t="str">
        <f t="shared" si="59"/>
        <v>No Discounts</v>
      </c>
    </row>
    <row r="963" spans="1:26" x14ac:dyDescent="0.2">
      <c r="A963" s="15">
        <v>0</v>
      </c>
      <c r="B963" s="7">
        <f t="shared" ref="B963:B1026" si="60">A963</f>
        <v>0</v>
      </c>
      <c r="C963" s="1" t="s">
        <v>20</v>
      </c>
      <c r="E963" s="5">
        <v>0</v>
      </c>
      <c r="F963" s="5">
        <f t="shared" ref="F963:F1026" si="61">E963</f>
        <v>0</v>
      </c>
      <c r="I963" s="1" t="s">
        <v>25</v>
      </c>
      <c r="K963" s="8">
        <v>44124.270949074074</v>
      </c>
      <c r="M963" s="8">
        <v>44124</v>
      </c>
      <c r="N963" s="8">
        <v>44124</v>
      </c>
      <c r="P963" s="1" t="s">
        <v>32</v>
      </c>
      <c r="T963" s="1" t="s">
        <v>81</v>
      </c>
      <c r="U963" s="8">
        <v>44124</v>
      </c>
      <c r="X963" s="1" t="s">
        <v>39</v>
      </c>
      <c r="Y963" t="str">
        <f t="shared" ref="Y963:Y1026" si="62">IF(U963&gt;N963,"Late",IF(A963=0,"NoPayment","OnTime"))</f>
        <v>NoPayment</v>
      </c>
      <c r="Z963" t="str">
        <f t="shared" ref="Z963:Z1026" si="63">IF(U963&lt;H963,"Utilized",IF(ISBLANK(H963),"No Discounts","Lost"))</f>
        <v>No Discounts</v>
      </c>
    </row>
    <row r="964" spans="1:26" x14ac:dyDescent="0.2">
      <c r="A964" s="15">
        <v>0</v>
      </c>
      <c r="B964" s="7">
        <f t="shared" si="60"/>
        <v>0</v>
      </c>
      <c r="C964" s="1" t="s">
        <v>20</v>
      </c>
      <c r="E964" s="5">
        <v>0</v>
      </c>
      <c r="F964" s="5">
        <f t="shared" si="61"/>
        <v>0</v>
      </c>
      <c r="I964" s="1" t="s">
        <v>25</v>
      </c>
      <c r="K964" s="8">
        <v>44124.270787037036</v>
      </c>
      <c r="M964" s="8">
        <v>44124</v>
      </c>
      <c r="N964" s="8">
        <v>44124</v>
      </c>
      <c r="P964" s="1" t="s">
        <v>32</v>
      </c>
      <c r="T964" s="1" t="s">
        <v>81</v>
      </c>
      <c r="U964" s="8">
        <v>44124</v>
      </c>
      <c r="X964" s="1" t="s">
        <v>39</v>
      </c>
      <c r="Y964" t="str">
        <f t="shared" si="62"/>
        <v>NoPayment</v>
      </c>
      <c r="Z964" t="str">
        <f t="shared" si="63"/>
        <v>No Discounts</v>
      </c>
    </row>
    <row r="965" spans="1:26" x14ac:dyDescent="0.2">
      <c r="A965" s="15">
        <v>0</v>
      </c>
      <c r="B965" s="7">
        <f t="shared" si="60"/>
        <v>0</v>
      </c>
      <c r="C965" s="1" t="s">
        <v>20</v>
      </c>
      <c r="E965" s="5">
        <v>0</v>
      </c>
      <c r="F965" s="5">
        <f t="shared" si="61"/>
        <v>0</v>
      </c>
      <c r="I965" s="1" t="s">
        <v>25</v>
      </c>
      <c r="K965" s="8">
        <v>44124.270613425928</v>
      </c>
      <c r="M965" s="8">
        <v>44124</v>
      </c>
      <c r="N965" s="8">
        <v>44124</v>
      </c>
      <c r="P965" s="1" t="s">
        <v>32</v>
      </c>
      <c r="T965" s="1" t="s">
        <v>81</v>
      </c>
      <c r="U965" s="8">
        <v>44124</v>
      </c>
      <c r="X965" s="1" t="s">
        <v>39</v>
      </c>
      <c r="Y965" t="str">
        <f t="shared" si="62"/>
        <v>NoPayment</v>
      </c>
      <c r="Z965" t="str">
        <f t="shared" si="63"/>
        <v>No Discounts</v>
      </c>
    </row>
    <row r="966" spans="1:26" x14ac:dyDescent="0.2">
      <c r="A966" s="15">
        <v>0</v>
      </c>
      <c r="B966" s="7">
        <f t="shared" si="60"/>
        <v>0</v>
      </c>
      <c r="C966" s="1" t="s">
        <v>20</v>
      </c>
      <c r="E966" s="5">
        <v>0</v>
      </c>
      <c r="F966" s="5">
        <f t="shared" si="61"/>
        <v>0</v>
      </c>
      <c r="I966" s="1" t="s">
        <v>25</v>
      </c>
      <c r="K966" s="8">
        <v>44124.270497685182</v>
      </c>
      <c r="M966" s="8">
        <v>44124</v>
      </c>
      <c r="N966" s="8">
        <v>44124</v>
      </c>
      <c r="P966" s="1" t="s">
        <v>32</v>
      </c>
      <c r="T966" s="1" t="s">
        <v>81</v>
      </c>
      <c r="U966" s="8">
        <v>44124</v>
      </c>
      <c r="X966" s="1" t="s">
        <v>39</v>
      </c>
      <c r="Y966" t="str">
        <f t="shared" si="62"/>
        <v>NoPayment</v>
      </c>
      <c r="Z966" t="str">
        <f t="shared" si="63"/>
        <v>No Discounts</v>
      </c>
    </row>
    <row r="967" spans="1:26" x14ac:dyDescent="0.2">
      <c r="A967" s="15">
        <v>0</v>
      </c>
      <c r="B967" s="7">
        <f t="shared" si="60"/>
        <v>0</v>
      </c>
      <c r="C967" s="1" t="s">
        <v>20</v>
      </c>
      <c r="E967" s="5">
        <v>0</v>
      </c>
      <c r="F967" s="5">
        <f t="shared" si="61"/>
        <v>0</v>
      </c>
      <c r="I967" s="1" t="s">
        <v>25</v>
      </c>
      <c r="K967" s="8">
        <v>44124.270358796297</v>
      </c>
      <c r="M967" s="8">
        <v>44124</v>
      </c>
      <c r="N967" s="8">
        <v>44124</v>
      </c>
      <c r="P967" s="1" t="s">
        <v>32</v>
      </c>
      <c r="T967" s="1" t="s">
        <v>81</v>
      </c>
      <c r="U967" s="8">
        <v>44124</v>
      </c>
      <c r="X967" s="1" t="s">
        <v>39</v>
      </c>
      <c r="Y967" t="str">
        <f t="shared" si="62"/>
        <v>NoPayment</v>
      </c>
      <c r="Z967" t="str">
        <f t="shared" si="63"/>
        <v>No Discounts</v>
      </c>
    </row>
    <row r="968" spans="1:26" x14ac:dyDescent="0.2">
      <c r="A968" s="15">
        <v>0</v>
      </c>
      <c r="B968" s="7">
        <f t="shared" si="60"/>
        <v>0</v>
      </c>
      <c r="C968" s="1" t="s">
        <v>20</v>
      </c>
      <c r="E968" s="5">
        <v>0</v>
      </c>
      <c r="F968" s="5">
        <f t="shared" si="61"/>
        <v>0</v>
      </c>
      <c r="I968" s="1" t="s">
        <v>25</v>
      </c>
      <c r="K968" s="8">
        <v>44124.270173611112</v>
      </c>
      <c r="M968" s="8">
        <v>44124</v>
      </c>
      <c r="N968" s="8">
        <v>44124</v>
      </c>
      <c r="P968" s="1" t="s">
        <v>32</v>
      </c>
      <c r="T968" s="1" t="s">
        <v>81</v>
      </c>
      <c r="U968" s="8">
        <v>44124</v>
      </c>
      <c r="X968" s="1" t="s">
        <v>39</v>
      </c>
      <c r="Y968" t="str">
        <f t="shared" si="62"/>
        <v>NoPayment</v>
      </c>
      <c r="Z968" t="str">
        <f t="shared" si="63"/>
        <v>No Discounts</v>
      </c>
    </row>
    <row r="969" spans="1:26" x14ac:dyDescent="0.2">
      <c r="A969" s="15">
        <v>0</v>
      </c>
      <c r="B969" s="7">
        <f t="shared" si="60"/>
        <v>0</v>
      </c>
      <c r="C969" s="1" t="s">
        <v>20</v>
      </c>
      <c r="E969" s="5">
        <v>0</v>
      </c>
      <c r="F969" s="5">
        <f t="shared" si="61"/>
        <v>0</v>
      </c>
      <c r="I969" s="1" t="s">
        <v>25</v>
      </c>
      <c r="K969" s="8">
        <v>44124.270011574074</v>
      </c>
      <c r="M969" s="8">
        <v>44124</v>
      </c>
      <c r="N969" s="8">
        <v>44124</v>
      </c>
      <c r="P969" s="1" t="s">
        <v>32</v>
      </c>
      <c r="T969" s="1" t="s">
        <v>81</v>
      </c>
      <c r="U969" s="8">
        <v>44124</v>
      </c>
      <c r="X969" s="1" t="s">
        <v>39</v>
      </c>
      <c r="Y969" t="str">
        <f t="shared" si="62"/>
        <v>NoPayment</v>
      </c>
      <c r="Z969" t="str">
        <f t="shared" si="63"/>
        <v>No Discounts</v>
      </c>
    </row>
    <row r="970" spans="1:26" x14ac:dyDescent="0.2">
      <c r="A970" s="15">
        <v>0</v>
      </c>
      <c r="B970" s="7">
        <f t="shared" si="60"/>
        <v>0</v>
      </c>
      <c r="C970" s="1" t="s">
        <v>20</v>
      </c>
      <c r="E970" s="5">
        <v>0</v>
      </c>
      <c r="F970" s="5">
        <f t="shared" si="61"/>
        <v>0</v>
      </c>
      <c r="I970" s="1" t="s">
        <v>25</v>
      </c>
      <c r="K970" s="8">
        <v>44124.269884259258</v>
      </c>
      <c r="M970" s="8">
        <v>44124</v>
      </c>
      <c r="N970" s="8">
        <v>44124</v>
      </c>
      <c r="P970" s="1" t="s">
        <v>32</v>
      </c>
      <c r="T970" s="1" t="s">
        <v>81</v>
      </c>
      <c r="U970" s="8">
        <v>44124</v>
      </c>
      <c r="X970" s="1" t="s">
        <v>39</v>
      </c>
      <c r="Y970" t="str">
        <f t="shared" si="62"/>
        <v>NoPayment</v>
      </c>
      <c r="Z970" t="str">
        <f t="shared" si="63"/>
        <v>No Discounts</v>
      </c>
    </row>
    <row r="971" spans="1:26" x14ac:dyDescent="0.2">
      <c r="A971" s="15">
        <v>0</v>
      </c>
      <c r="B971" s="7">
        <f t="shared" si="60"/>
        <v>0</v>
      </c>
      <c r="C971" s="1" t="s">
        <v>20</v>
      </c>
      <c r="E971" s="5">
        <v>0</v>
      </c>
      <c r="F971" s="5">
        <f t="shared" si="61"/>
        <v>0</v>
      </c>
      <c r="I971" s="1" t="s">
        <v>25</v>
      </c>
      <c r="K971" s="8">
        <v>44124.269745370373</v>
      </c>
      <c r="M971" s="8">
        <v>44124</v>
      </c>
      <c r="N971" s="8">
        <v>44124</v>
      </c>
      <c r="P971" s="1" t="s">
        <v>32</v>
      </c>
      <c r="T971" s="1" t="s">
        <v>81</v>
      </c>
      <c r="U971" s="8">
        <v>44124</v>
      </c>
      <c r="X971" s="1" t="s">
        <v>39</v>
      </c>
      <c r="Y971" t="str">
        <f t="shared" si="62"/>
        <v>NoPayment</v>
      </c>
      <c r="Z971" t="str">
        <f t="shared" si="63"/>
        <v>No Discounts</v>
      </c>
    </row>
    <row r="972" spans="1:26" x14ac:dyDescent="0.2">
      <c r="A972" s="15">
        <v>0</v>
      </c>
      <c r="B972" s="7">
        <f t="shared" si="60"/>
        <v>0</v>
      </c>
      <c r="C972" s="1" t="s">
        <v>20</v>
      </c>
      <c r="E972" s="5">
        <v>0</v>
      </c>
      <c r="F972" s="5">
        <f t="shared" si="61"/>
        <v>0</v>
      </c>
      <c r="I972" s="1" t="s">
        <v>25</v>
      </c>
      <c r="K972" s="8">
        <v>44124.269618055558</v>
      </c>
      <c r="M972" s="8">
        <v>44124</v>
      </c>
      <c r="N972" s="8">
        <v>44124</v>
      </c>
      <c r="P972" s="1" t="s">
        <v>32</v>
      </c>
      <c r="T972" s="1" t="s">
        <v>81</v>
      </c>
      <c r="U972" s="8">
        <v>44124</v>
      </c>
      <c r="X972" s="1" t="s">
        <v>39</v>
      </c>
      <c r="Y972" t="str">
        <f t="shared" si="62"/>
        <v>NoPayment</v>
      </c>
      <c r="Z972" t="str">
        <f t="shared" si="63"/>
        <v>No Discounts</v>
      </c>
    </row>
    <row r="973" spans="1:26" x14ac:dyDescent="0.2">
      <c r="A973" s="15">
        <v>0</v>
      </c>
      <c r="B973" s="7">
        <f t="shared" si="60"/>
        <v>0</v>
      </c>
      <c r="C973" s="1" t="s">
        <v>20</v>
      </c>
      <c r="E973" s="5">
        <v>0</v>
      </c>
      <c r="F973" s="5">
        <f t="shared" si="61"/>
        <v>0</v>
      </c>
      <c r="I973" s="1" t="s">
        <v>25</v>
      </c>
      <c r="K973" s="8">
        <v>44124.269456018519</v>
      </c>
      <c r="M973" s="8">
        <v>44124</v>
      </c>
      <c r="N973" s="8">
        <v>44124</v>
      </c>
      <c r="P973" s="1" t="s">
        <v>32</v>
      </c>
      <c r="T973" s="1" t="s">
        <v>81</v>
      </c>
      <c r="U973" s="8">
        <v>44124</v>
      </c>
      <c r="X973" s="1" t="s">
        <v>39</v>
      </c>
      <c r="Y973" t="str">
        <f t="shared" si="62"/>
        <v>NoPayment</v>
      </c>
      <c r="Z973" t="str">
        <f t="shared" si="63"/>
        <v>No Discounts</v>
      </c>
    </row>
    <row r="974" spans="1:26" x14ac:dyDescent="0.2">
      <c r="A974" s="15">
        <v>121.75</v>
      </c>
      <c r="B974" s="7">
        <f t="shared" si="60"/>
        <v>121.75</v>
      </c>
      <c r="C974" s="1" t="s">
        <v>20</v>
      </c>
      <c r="D974" s="1" t="s">
        <v>21</v>
      </c>
      <c r="E974" s="5">
        <v>0</v>
      </c>
      <c r="F974" s="5">
        <f t="shared" si="61"/>
        <v>0</v>
      </c>
      <c r="G974" s="1" t="s">
        <v>23</v>
      </c>
      <c r="H974" s="8">
        <v>44133</v>
      </c>
      <c r="I974" s="1" t="s">
        <v>25</v>
      </c>
      <c r="K974" s="8">
        <v>44123.956793981481</v>
      </c>
      <c r="L974" s="1" t="s">
        <v>28</v>
      </c>
      <c r="M974" s="8">
        <v>44123</v>
      </c>
      <c r="N974" s="8">
        <v>44153</v>
      </c>
      <c r="O974" s="1" t="s">
        <v>1962</v>
      </c>
      <c r="P974" s="1" t="s">
        <v>1091</v>
      </c>
      <c r="Q974" s="1" t="s">
        <v>33</v>
      </c>
      <c r="R974" s="1" t="s">
        <v>124</v>
      </c>
      <c r="S974" s="1" t="s">
        <v>35</v>
      </c>
      <c r="T974" s="1" t="s">
        <v>36</v>
      </c>
      <c r="U974" s="8">
        <v>44123</v>
      </c>
      <c r="V974" s="1" t="s">
        <v>37</v>
      </c>
      <c r="W974" s="1" t="s">
        <v>38</v>
      </c>
      <c r="X974" s="1" t="s">
        <v>39</v>
      </c>
      <c r="Y974" t="str">
        <f t="shared" si="62"/>
        <v>OnTime</v>
      </c>
      <c r="Z974" t="str">
        <f t="shared" si="63"/>
        <v>Utilized</v>
      </c>
    </row>
    <row r="975" spans="1:26" x14ac:dyDescent="0.2">
      <c r="A975" s="15">
        <v>365.25</v>
      </c>
      <c r="B975" s="7">
        <f t="shared" si="60"/>
        <v>365.25</v>
      </c>
      <c r="C975" s="1" t="s">
        <v>20</v>
      </c>
      <c r="D975" s="1" t="s">
        <v>21</v>
      </c>
      <c r="E975" s="5">
        <v>7.31</v>
      </c>
      <c r="F975" s="5">
        <f t="shared" si="61"/>
        <v>7.31</v>
      </c>
      <c r="G975" s="1" t="s">
        <v>23</v>
      </c>
      <c r="H975" s="8">
        <v>44185</v>
      </c>
      <c r="I975" s="1" t="s">
        <v>25</v>
      </c>
      <c r="J975" s="1" t="s">
        <v>26</v>
      </c>
      <c r="K975" s="8">
        <v>44123.945879629631</v>
      </c>
      <c r="L975" s="1" t="s">
        <v>28</v>
      </c>
      <c r="M975" s="8">
        <v>44175</v>
      </c>
      <c r="N975" s="8">
        <v>44205</v>
      </c>
      <c r="O975" s="1" t="s">
        <v>1964</v>
      </c>
      <c r="P975" s="1" t="s">
        <v>32</v>
      </c>
      <c r="Q975" s="1" t="s">
        <v>33</v>
      </c>
      <c r="R975" s="1" t="s">
        <v>124</v>
      </c>
      <c r="S975" s="1" t="s">
        <v>35</v>
      </c>
      <c r="T975" s="1" t="s">
        <v>81</v>
      </c>
      <c r="U975" s="8">
        <v>44175</v>
      </c>
      <c r="V975" s="1" t="s">
        <v>37</v>
      </c>
      <c r="W975" s="1" t="s">
        <v>38</v>
      </c>
      <c r="X975" s="1" t="s">
        <v>39</v>
      </c>
      <c r="Y975" t="str">
        <f t="shared" si="62"/>
        <v>OnTime</v>
      </c>
      <c r="Z975" t="str">
        <f t="shared" si="63"/>
        <v>Utilized</v>
      </c>
    </row>
    <row r="976" spans="1:26" x14ac:dyDescent="0.2">
      <c r="A976" s="15">
        <v>0</v>
      </c>
      <c r="B976" s="7">
        <f t="shared" si="60"/>
        <v>0</v>
      </c>
      <c r="C976" s="1" t="s">
        <v>20</v>
      </c>
      <c r="E976" s="5">
        <v>0</v>
      </c>
      <c r="F976" s="5">
        <f t="shared" si="61"/>
        <v>0</v>
      </c>
      <c r="I976" s="1" t="s">
        <v>25</v>
      </c>
      <c r="K976" s="8">
        <v>44123.696087962962</v>
      </c>
      <c r="M976" s="8">
        <v>44123</v>
      </c>
      <c r="N976" s="8">
        <v>44123</v>
      </c>
      <c r="P976" s="1" t="s">
        <v>1091</v>
      </c>
      <c r="T976" s="1" t="s">
        <v>1516</v>
      </c>
      <c r="U976" s="8">
        <v>44123</v>
      </c>
      <c r="X976" s="1" t="s">
        <v>39</v>
      </c>
      <c r="Y976" t="str">
        <f t="shared" si="62"/>
        <v>NoPayment</v>
      </c>
      <c r="Z976" t="str">
        <f t="shared" si="63"/>
        <v>No Discounts</v>
      </c>
    </row>
    <row r="977" spans="1:26" x14ac:dyDescent="0.2">
      <c r="A977" s="15">
        <v>121.75</v>
      </c>
      <c r="B977" s="7">
        <f t="shared" si="60"/>
        <v>121.75</v>
      </c>
      <c r="C977" s="1" t="s">
        <v>20</v>
      </c>
      <c r="D977" s="1" t="s">
        <v>21</v>
      </c>
      <c r="E977" s="5">
        <v>0</v>
      </c>
      <c r="F977" s="5">
        <f t="shared" si="61"/>
        <v>0</v>
      </c>
      <c r="G977" s="1" t="s">
        <v>23</v>
      </c>
      <c r="H977" s="8">
        <v>44132</v>
      </c>
      <c r="I977" s="1" t="s">
        <v>25</v>
      </c>
      <c r="K977" s="8">
        <v>44122.954247685186</v>
      </c>
      <c r="L977" s="1" t="s">
        <v>28</v>
      </c>
      <c r="M977" s="8">
        <v>44122</v>
      </c>
      <c r="N977" s="8">
        <v>44152</v>
      </c>
      <c r="O977" s="1" t="s">
        <v>1969</v>
      </c>
      <c r="P977" s="1" t="s">
        <v>1091</v>
      </c>
      <c r="Q977" s="1" t="s">
        <v>33</v>
      </c>
      <c r="R977" s="1" t="s">
        <v>124</v>
      </c>
      <c r="S977" s="1" t="s">
        <v>35</v>
      </c>
      <c r="T977" s="1" t="s">
        <v>36</v>
      </c>
      <c r="U977" s="8">
        <v>44122</v>
      </c>
      <c r="V977" s="1" t="s">
        <v>37</v>
      </c>
      <c r="W977" s="1" t="s">
        <v>38</v>
      </c>
      <c r="X977" s="1" t="s">
        <v>39</v>
      </c>
      <c r="Y977" t="str">
        <f t="shared" si="62"/>
        <v>OnTime</v>
      </c>
      <c r="Z977" t="str">
        <f t="shared" si="63"/>
        <v>Utilized</v>
      </c>
    </row>
    <row r="978" spans="1:26" x14ac:dyDescent="0.2">
      <c r="A978" s="15">
        <v>121.75</v>
      </c>
      <c r="B978" s="7">
        <f t="shared" si="60"/>
        <v>121.75</v>
      </c>
      <c r="C978" s="1" t="s">
        <v>20</v>
      </c>
      <c r="D978" s="1" t="s">
        <v>21</v>
      </c>
      <c r="E978" s="5">
        <v>0</v>
      </c>
      <c r="F978" s="5">
        <f t="shared" si="61"/>
        <v>0</v>
      </c>
      <c r="G978" s="1" t="s">
        <v>23</v>
      </c>
      <c r="H978" s="8">
        <v>44132</v>
      </c>
      <c r="I978" s="1" t="s">
        <v>25</v>
      </c>
      <c r="K978" s="8">
        <v>44122.706064814818</v>
      </c>
      <c r="L978" s="1" t="s">
        <v>28</v>
      </c>
      <c r="M978" s="8">
        <v>44122</v>
      </c>
      <c r="N978" s="8">
        <v>44152</v>
      </c>
      <c r="O978" s="1" t="s">
        <v>1971</v>
      </c>
      <c r="P978" s="1" t="s">
        <v>1091</v>
      </c>
      <c r="Q978" s="1" t="s">
        <v>33</v>
      </c>
      <c r="R978" s="1" t="s">
        <v>124</v>
      </c>
      <c r="S978" s="1" t="s">
        <v>35</v>
      </c>
      <c r="T978" s="1" t="s">
        <v>36</v>
      </c>
      <c r="U978" s="8">
        <v>44122</v>
      </c>
      <c r="V978" s="1" t="s">
        <v>37</v>
      </c>
      <c r="W978" s="1" t="s">
        <v>38</v>
      </c>
      <c r="X978" s="1" t="s">
        <v>39</v>
      </c>
      <c r="Y978" t="str">
        <f t="shared" si="62"/>
        <v>OnTime</v>
      </c>
      <c r="Z978" t="str">
        <f t="shared" si="63"/>
        <v>Utilized</v>
      </c>
    </row>
    <row r="979" spans="1:26" x14ac:dyDescent="0.2">
      <c r="A979" s="15">
        <v>121.75</v>
      </c>
      <c r="B979" s="7">
        <f t="shared" si="60"/>
        <v>121.75</v>
      </c>
      <c r="C979" s="1" t="s">
        <v>20</v>
      </c>
      <c r="D979" s="1" t="s">
        <v>21</v>
      </c>
      <c r="E979" s="5">
        <v>0</v>
      </c>
      <c r="F979" s="5">
        <f t="shared" si="61"/>
        <v>0</v>
      </c>
      <c r="G979" s="1" t="s">
        <v>23</v>
      </c>
      <c r="H979" s="8">
        <v>44131</v>
      </c>
      <c r="I979" s="1" t="s">
        <v>25</v>
      </c>
      <c r="K979" s="8">
        <v>44121.950486111113</v>
      </c>
      <c r="L979" s="1" t="s">
        <v>28</v>
      </c>
      <c r="M979" s="8">
        <v>44121</v>
      </c>
      <c r="N979" s="8">
        <v>44151</v>
      </c>
      <c r="O979" s="1" t="s">
        <v>1975</v>
      </c>
      <c r="P979" s="1" t="s">
        <v>1091</v>
      </c>
      <c r="Q979" s="1" t="s">
        <v>33</v>
      </c>
      <c r="R979" s="1" t="s">
        <v>124</v>
      </c>
      <c r="S979" s="1" t="s">
        <v>35</v>
      </c>
      <c r="T979" s="1" t="s">
        <v>36</v>
      </c>
      <c r="U979" s="8">
        <v>44121</v>
      </c>
      <c r="V979" s="1" t="s">
        <v>37</v>
      </c>
      <c r="W979" s="1" t="s">
        <v>38</v>
      </c>
      <c r="X979" s="1" t="s">
        <v>39</v>
      </c>
      <c r="Y979" t="str">
        <f t="shared" si="62"/>
        <v>OnTime</v>
      </c>
      <c r="Z979" t="str">
        <f t="shared" si="63"/>
        <v>Utilized</v>
      </c>
    </row>
    <row r="980" spans="1:26" x14ac:dyDescent="0.2">
      <c r="A980" s="15">
        <v>121.75</v>
      </c>
      <c r="B980" s="7">
        <f t="shared" si="60"/>
        <v>121.75</v>
      </c>
      <c r="C980" s="1" t="s">
        <v>20</v>
      </c>
      <c r="D980" s="1" t="s">
        <v>21</v>
      </c>
      <c r="E980" s="5">
        <v>0</v>
      </c>
      <c r="F980" s="5">
        <f t="shared" si="61"/>
        <v>0</v>
      </c>
      <c r="G980" s="1" t="s">
        <v>23</v>
      </c>
      <c r="H980" s="8">
        <v>44131</v>
      </c>
      <c r="I980" s="1" t="s">
        <v>25</v>
      </c>
      <c r="K980" s="8">
        <v>44121.707916666666</v>
      </c>
      <c r="L980" s="1" t="s">
        <v>28</v>
      </c>
      <c r="M980" s="8">
        <v>44121</v>
      </c>
      <c r="N980" s="8">
        <v>44151</v>
      </c>
      <c r="O980" s="1" t="s">
        <v>1977</v>
      </c>
      <c r="P980" s="1" t="s">
        <v>1091</v>
      </c>
      <c r="Q980" s="1" t="s">
        <v>33</v>
      </c>
      <c r="R980" s="1" t="s">
        <v>124</v>
      </c>
      <c r="S980" s="1" t="s">
        <v>35</v>
      </c>
      <c r="T980" s="1" t="s">
        <v>49</v>
      </c>
      <c r="U980" s="8">
        <v>44121</v>
      </c>
      <c r="V980" s="1" t="s">
        <v>37</v>
      </c>
      <c r="W980" s="1" t="s">
        <v>38</v>
      </c>
      <c r="X980" s="1" t="s">
        <v>39</v>
      </c>
      <c r="Y980" t="str">
        <f t="shared" si="62"/>
        <v>OnTime</v>
      </c>
      <c r="Z980" t="str">
        <f t="shared" si="63"/>
        <v>Utilized</v>
      </c>
    </row>
    <row r="981" spans="1:26" x14ac:dyDescent="0.2">
      <c r="A981" s="15">
        <v>121.75</v>
      </c>
      <c r="B981" s="7">
        <f t="shared" si="60"/>
        <v>121.75</v>
      </c>
      <c r="C981" s="1" t="s">
        <v>20</v>
      </c>
      <c r="D981" s="1" t="s">
        <v>21</v>
      </c>
      <c r="E981" s="5">
        <v>0</v>
      </c>
      <c r="F981" s="5">
        <f t="shared" si="61"/>
        <v>0</v>
      </c>
      <c r="G981" s="1" t="s">
        <v>23</v>
      </c>
      <c r="H981" s="8">
        <v>44130</v>
      </c>
      <c r="I981" s="1" t="s">
        <v>25</v>
      </c>
      <c r="K981" s="8">
        <v>44120.954108796293</v>
      </c>
      <c r="L981" s="1" t="s">
        <v>28</v>
      </c>
      <c r="M981" s="8">
        <v>44120</v>
      </c>
      <c r="N981" s="8">
        <v>44150</v>
      </c>
      <c r="O981" s="1" t="s">
        <v>1981</v>
      </c>
      <c r="P981" s="1" t="s">
        <v>1091</v>
      </c>
      <c r="Q981" s="1" t="s">
        <v>33</v>
      </c>
      <c r="R981" s="1" t="s">
        <v>124</v>
      </c>
      <c r="S981" s="1" t="s">
        <v>35</v>
      </c>
      <c r="T981" s="1" t="s">
        <v>36</v>
      </c>
      <c r="U981" s="8">
        <v>44120</v>
      </c>
      <c r="V981" s="1" t="s">
        <v>37</v>
      </c>
      <c r="W981" s="1" t="s">
        <v>38</v>
      </c>
      <c r="X981" s="1" t="s">
        <v>39</v>
      </c>
      <c r="Y981" t="str">
        <f t="shared" si="62"/>
        <v>OnTime</v>
      </c>
      <c r="Z981" t="str">
        <f t="shared" si="63"/>
        <v>Utilized</v>
      </c>
    </row>
    <row r="982" spans="1:26" x14ac:dyDescent="0.2">
      <c r="A982" s="15">
        <v>121.75</v>
      </c>
      <c r="B982" s="7">
        <f t="shared" si="60"/>
        <v>121.75</v>
      </c>
      <c r="C982" s="1" t="s">
        <v>20</v>
      </c>
      <c r="D982" s="1" t="s">
        <v>21</v>
      </c>
      <c r="E982" s="5">
        <v>0</v>
      </c>
      <c r="F982" s="5">
        <f t="shared" si="61"/>
        <v>0</v>
      </c>
      <c r="G982" s="1" t="s">
        <v>23</v>
      </c>
      <c r="H982" s="8">
        <v>44130</v>
      </c>
      <c r="I982" s="1" t="s">
        <v>25</v>
      </c>
      <c r="K982" s="8">
        <v>44120.705636574072</v>
      </c>
      <c r="L982" s="1" t="s">
        <v>28</v>
      </c>
      <c r="M982" s="8">
        <v>44120</v>
      </c>
      <c r="N982" s="8">
        <v>44150</v>
      </c>
      <c r="O982" s="1" t="s">
        <v>1983</v>
      </c>
      <c r="P982" s="1" t="s">
        <v>1091</v>
      </c>
      <c r="Q982" s="1" t="s">
        <v>33</v>
      </c>
      <c r="R982" s="1" t="s">
        <v>124</v>
      </c>
      <c r="S982" s="1" t="s">
        <v>35</v>
      </c>
      <c r="T982" s="1" t="s">
        <v>36</v>
      </c>
      <c r="U982" s="8">
        <v>44120</v>
      </c>
      <c r="V982" s="1" t="s">
        <v>37</v>
      </c>
      <c r="W982" s="1" t="s">
        <v>38</v>
      </c>
      <c r="X982" s="1" t="s">
        <v>39</v>
      </c>
      <c r="Y982" t="str">
        <f t="shared" si="62"/>
        <v>OnTime</v>
      </c>
      <c r="Z982" t="str">
        <f t="shared" si="63"/>
        <v>Utilized</v>
      </c>
    </row>
    <row r="983" spans="1:26" x14ac:dyDescent="0.2">
      <c r="A983" s="15">
        <v>121.75</v>
      </c>
      <c r="B983" s="7">
        <f t="shared" si="60"/>
        <v>121.75</v>
      </c>
      <c r="C983" s="1" t="s">
        <v>20</v>
      </c>
      <c r="D983" s="1" t="s">
        <v>21</v>
      </c>
      <c r="E983" s="5">
        <v>0</v>
      </c>
      <c r="F983" s="5">
        <f t="shared" si="61"/>
        <v>0</v>
      </c>
      <c r="G983" s="1" t="s">
        <v>23</v>
      </c>
      <c r="H983" s="8">
        <v>44129</v>
      </c>
      <c r="I983" s="1" t="s">
        <v>25</v>
      </c>
      <c r="K983" s="8">
        <v>44119.976921296293</v>
      </c>
      <c r="L983" s="1" t="s">
        <v>28</v>
      </c>
      <c r="M983" s="8">
        <v>44119</v>
      </c>
      <c r="N983" s="8">
        <v>44149</v>
      </c>
      <c r="O983" s="1" t="s">
        <v>1987</v>
      </c>
      <c r="P983" s="1" t="s">
        <v>1091</v>
      </c>
      <c r="Q983" s="1" t="s">
        <v>33</v>
      </c>
      <c r="R983" s="1" t="s">
        <v>124</v>
      </c>
      <c r="S983" s="1" t="s">
        <v>35</v>
      </c>
      <c r="T983" s="1" t="s">
        <v>36</v>
      </c>
      <c r="U983" s="8">
        <v>44119</v>
      </c>
      <c r="V983" s="1" t="s">
        <v>37</v>
      </c>
      <c r="W983" s="1" t="s">
        <v>38</v>
      </c>
      <c r="X983" s="1" t="s">
        <v>39</v>
      </c>
      <c r="Y983" t="str">
        <f t="shared" si="62"/>
        <v>OnTime</v>
      </c>
      <c r="Z983" t="str">
        <f t="shared" si="63"/>
        <v>Utilized</v>
      </c>
    </row>
    <row r="984" spans="1:26" x14ac:dyDescent="0.2">
      <c r="A984" s="15">
        <v>0</v>
      </c>
      <c r="B984" s="7">
        <f t="shared" si="60"/>
        <v>0</v>
      </c>
      <c r="C984" s="1" t="s">
        <v>20</v>
      </c>
      <c r="E984" s="5">
        <v>0</v>
      </c>
      <c r="F984" s="5">
        <f t="shared" si="61"/>
        <v>0</v>
      </c>
      <c r="I984" s="1" t="s">
        <v>25</v>
      </c>
      <c r="K984" s="8">
        <v>44119.696747685186</v>
      </c>
      <c r="M984" s="8">
        <v>44119</v>
      </c>
      <c r="N984" s="8">
        <v>44119</v>
      </c>
      <c r="P984" s="1" t="s">
        <v>1091</v>
      </c>
      <c r="T984" s="1" t="s">
        <v>1516</v>
      </c>
      <c r="U984" s="8">
        <v>44119</v>
      </c>
      <c r="X984" s="1" t="s">
        <v>39</v>
      </c>
      <c r="Y984" t="str">
        <f t="shared" si="62"/>
        <v>NoPayment</v>
      </c>
      <c r="Z984" t="str">
        <f t="shared" si="63"/>
        <v>No Discounts</v>
      </c>
    </row>
    <row r="985" spans="1:26" x14ac:dyDescent="0.2">
      <c r="A985" s="15">
        <v>121.75</v>
      </c>
      <c r="B985" s="7">
        <f t="shared" si="60"/>
        <v>121.75</v>
      </c>
      <c r="C985" s="1" t="s">
        <v>20</v>
      </c>
      <c r="D985" s="1" t="s">
        <v>21</v>
      </c>
      <c r="E985" s="5">
        <v>0</v>
      </c>
      <c r="F985" s="5">
        <f t="shared" si="61"/>
        <v>0</v>
      </c>
      <c r="G985" s="1" t="s">
        <v>23</v>
      </c>
      <c r="H985" s="8">
        <v>44128</v>
      </c>
      <c r="I985" s="1" t="s">
        <v>25</v>
      </c>
      <c r="K985" s="8">
        <v>44118.949502314812</v>
      </c>
      <c r="L985" s="1" t="s">
        <v>28</v>
      </c>
      <c r="M985" s="8">
        <v>44118</v>
      </c>
      <c r="N985" s="8">
        <v>44148</v>
      </c>
      <c r="O985" s="1" t="s">
        <v>1992</v>
      </c>
      <c r="P985" s="1" t="s">
        <v>1091</v>
      </c>
      <c r="Q985" s="1" t="s">
        <v>33</v>
      </c>
      <c r="R985" s="1" t="s">
        <v>124</v>
      </c>
      <c r="S985" s="1" t="s">
        <v>35</v>
      </c>
      <c r="T985" s="1" t="s">
        <v>36</v>
      </c>
      <c r="U985" s="8">
        <v>44118</v>
      </c>
      <c r="V985" s="1" t="s">
        <v>37</v>
      </c>
      <c r="W985" s="1" t="s">
        <v>38</v>
      </c>
      <c r="X985" s="1" t="s">
        <v>39</v>
      </c>
      <c r="Y985" t="str">
        <f t="shared" si="62"/>
        <v>OnTime</v>
      </c>
      <c r="Z985" t="str">
        <f t="shared" si="63"/>
        <v>Utilized</v>
      </c>
    </row>
    <row r="986" spans="1:26" x14ac:dyDescent="0.2">
      <c r="A986" s="15">
        <v>121.75</v>
      </c>
      <c r="B986" s="7">
        <f t="shared" si="60"/>
        <v>121.75</v>
      </c>
      <c r="C986" s="1" t="s">
        <v>20</v>
      </c>
      <c r="D986" s="1" t="s">
        <v>21</v>
      </c>
      <c r="E986" s="5">
        <v>0</v>
      </c>
      <c r="F986" s="5">
        <f t="shared" si="61"/>
        <v>0</v>
      </c>
      <c r="G986" s="1" t="s">
        <v>23</v>
      </c>
      <c r="H986" s="8">
        <v>44128</v>
      </c>
      <c r="I986" s="1" t="s">
        <v>25</v>
      </c>
      <c r="K986" s="8">
        <v>44118.699340277781</v>
      </c>
      <c r="L986" s="1" t="s">
        <v>28</v>
      </c>
      <c r="M986" s="8">
        <v>44118</v>
      </c>
      <c r="N986" s="8">
        <v>44148</v>
      </c>
      <c r="O986" s="1" t="s">
        <v>1994</v>
      </c>
      <c r="P986" s="1" t="s">
        <v>1091</v>
      </c>
      <c r="Q986" s="1" t="s">
        <v>33</v>
      </c>
      <c r="R986" s="1" t="s">
        <v>124</v>
      </c>
      <c r="S986" s="1" t="s">
        <v>35</v>
      </c>
      <c r="T986" s="1" t="s">
        <v>36</v>
      </c>
      <c r="U986" s="8">
        <v>44118</v>
      </c>
      <c r="V986" s="1" t="s">
        <v>37</v>
      </c>
      <c r="W986" s="1" t="s">
        <v>38</v>
      </c>
      <c r="X986" s="1" t="s">
        <v>39</v>
      </c>
      <c r="Y986" t="str">
        <f t="shared" si="62"/>
        <v>OnTime</v>
      </c>
      <c r="Z986" t="str">
        <f t="shared" si="63"/>
        <v>Utilized</v>
      </c>
    </row>
    <row r="987" spans="1:26" x14ac:dyDescent="0.2">
      <c r="A987" s="15">
        <v>121.75</v>
      </c>
      <c r="B987" s="7">
        <f t="shared" si="60"/>
        <v>121.75</v>
      </c>
      <c r="C987" s="1" t="s">
        <v>20</v>
      </c>
      <c r="D987" s="1" t="s">
        <v>21</v>
      </c>
      <c r="E987" s="5">
        <v>0</v>
      </c>
      <c r="F987" s="5">
        <f t="shared" si="61"/>
        <v>0</v>
      </c>
      <c r="G987" s="1" t="s">
        <v>23</v>
      </c>
      <c r="H987" s="8">
        <v>44127</v>
      </c>
      <c r="I987" s="1" t="s">
        <v>25</v>
      </c>
      <c r="K987" s="8">
        <v>44117.95385416667</v>
      </c>
      <c r="L987" s="1" t="s">
        <v>28</v>
      </c>
      <c r="M987" s="8">
        <v>44117</v>
      </c>
      <c r="N987" s="8">
        <v>44147</v>
      </c>
      <c r="O987" s="1" t="s">
        <v>1997</v>
      </c>
      <c r="P987" s="1" t="s">
        <v>1091</v>
      </c>
      <c r="Q987" s="1" t="s">
        <v>33</v>
      </c>
      <c r="R987" s="1" t="s">
        <v>124</v>
      </c>
      <c r="S987" s="1" t="s">
        <v>35</v>
      </c>
      <c r="T987" s="1" t="s">
        <v>36</v>
      </c>
      <c r="U987" s="8">
        <v>44117</v>
      </c>
      <c r="V987" s="1" t="s">
        <v>37</v>
      </c>
      <c r="W987" s="1" t="s">
        <v>38</v>
      </c>
      <c r="X987" s="1" t="s">
        <v>39</v>
      </c>
      <c r="Y987" t="str">
        <f t="shared" si="62"/>
        <v>OnTime</v>
      </c>
      <c r="Z987" t="str">
        <f t="shared" si="63"/>
        <v>Utilized</v>
      </c>
    </row>
    <row r="988" spans="1:26" x14ac:dyDescent="0.2">
      <c r="A988" s="15">
        <v>121.75</v>
      </c>
      <c r="B988" s="7">
        <f t="shared" si="60"/>
        <v>121.75</v>
      </c>
      <c r="C988" s="1" t="s">
        <v>20</v>
      </c>
      <c r="D988" s="1" t="s">
        <v>21</v>
      </c>
      <c r="E988" s="5">
        <v>0</v>
      </c>
      <c r="F988" s="5">
        <f t="shared" si="61"/>
        <v>0</v>
      </c>
      <c r="G988" s="1" t="s">
        <v>23</v>
      </c>
      <c r="H988" s="8">
        <v>44127</v>
      </c>
      <c r="I988" s="1" t="s">
        <v>25</v>
      </c>
      <c r="K988" s="8">
        <v>44117.707372685189</v>
      </c>
      <c r="L988" s="1" t="s">
        <v>28</v>
      </c>
      <c r="M988" s="8">
        <v>44117</v>
      </c>
      <c r="N988" s="8">
        <v>44147</v>
      </c>
      <c r="O988" s="1" t="s">
        <v>1999</v>
      </c>
      <c r="P988" s="1" t="s">
        <v>1091</v>
      </c>
      <c r="Q988" s="1" t="s">
        <v>33</v>
      </c>
      <c r="R988" s="1" t="s">
        <v>124</v>
      </c>
      <c r="S988" s="1" t="s">
        <v>35</v>
      </c>
      <c r="T988" s="1" t="s">
        <v>36</v>
      </c>
      <c r="U988" s="8">
        <v>44117</v>
      </c>
      <c r="V988" s="1" t="s">
        <v>37</v>
      </c>
      <c r="W988" s="1" t="s">
        <v>38</v>
      </c>
      <c r="X988" s="1" t="s">
        <v>39</v>
      </c>
      <c r="Y988" t="str">
        <f t="shared" si="62"/>
        <v>OnTime</v>
      </c>
      <c r="Z988" t="str">
        <f t="shared" si="63"/>
        <v>Utilized</v>
      </c>
    </row>
    <row r="989" spans="1:26" x14ac:dyDescent="0.2">
      <c r="A989" s="15">
        <v>121.75</v>
      </c>
      <c r="B989" s="7">
        <f t="shared" si="60"/>
        <v>121.75</v>
      </c>
      <c r="C989" s="1" t="s">
        <v>20</v>
      </c>
      <c r="D989" s="1" t="s">
        <v>21</v>
      </c>
      <c r="E989" s="5">
        <v>0</v>
      </c>
      <c r="F989" s="5">
        <f t="shared" si="61"/>
        <v>0</v>
      </c>
      <c r="G989" s="1" t="s">
        <v>23</v>
      </c>
      <c r="H989" s="8">
        <v>44126</v>
      </c>
      <c r="I989" s="1" t="s">
        <v>25</v>
      </c>
      <c r="K989" s="8">
        <v>44116.951886574076</v>
      </c>
      <c r="L989" s="1" t="s">
        <v>28</v>
      </c>
      <c r="M989" s="8">
        <v>44116</v>
      </c>
      <c r="N989" s="8">
        <v>44146</v>
      </c>
      <c r="O989" s="1" t="s">
        <v>2003</v>
      </c>
      <c r="P989" s="1" t="s">
        <v>1091</v>
      </c>
      <c r="Q989" s="1" t="s">
        <v>33</v>
      </c>
      <c r="R989" s="1" t="s">
        <v>124</v>
      </c>
      <c r="S989" s="1" t="s">
        <v>35</v>
      </c>
      <c r="T989" s="1" t="s">
        <v>36</v>
      </c>
      <c r="U989" s="8">
        <v>44116</v>
      </c>
      <c r="V989" s="1" t="s">
        <v>37</v>
      </c>
      <c r="W989" s="1" t="s">
        <v>38</v>
      </c>
      <c r="X989" s="1" t="s">
        <v>39</v>
      </c>
      <c r="Y989" t="str">
        <f t="shared" si="62"/>
        <v>OnTime</v>
      </c>
      <c r="Z989" t="str">
        <f t="shared" si="63"/>
        <v>Utilized</v>
      </c>
    </row>
    <row r="990" spans="1:26" x14ac:dyDescent="0.2">
      <c r="A990" s="15">
        <v>121.75</v>
      </c>
      <c r="B990" s="7">
        <f t="shared" si="60"/>
        <v>121.75</v>
      </c>
      <c r="C990" s="1" t="s">
        <v>20</v>
      </c>
      <c r="D990" s="1" t="s">
        <v>21</v>
      </c>
      <c r="E990" s="5">
        <v>0</v>
      </c>
      <c r="F990" s="5">
        <f t="shared" si="61"/>
        <v>0</v>
      </c>
      <c r="G990" s="1" t="s">
        <v>23</v>
      </c>
      <c r="H990" s="8">
        <v>44126</v>
      </c>
      <c r="I990" s="1" t="s">
        <v>25</v>
      </c>
      <c r="K990" s="8">
        <v>44116.699305555558</v>
      </c>
      <c r="L990" s="1" t="s">
        <v>28</v>
      </c>
      <c r="M990" s="8">
        <v>44116</v>
      </c>
      <c r="N990" s="8">
        <v>44146</v>
      </c>
      <c r="O990" s="1" t="s">
        <v>2005</v>
      </c>
      <c r="P990" s="1" t="s">
        <v>1091</v>
      </c>
      <c r="Q990" s="1" t="s">
        <v>33</v>
      </c>
      <c r="R990" s="1" t="s">
        <v>124</v>
      </c>
      <c r="S990" s="1" t="s">
        <v>35</v>
      </c>
      <c r="T990" s="1" t="s">
        <v>36</v>
      </c>
      <c r="U990" s="8">
        <v>44116</v>
      </c>
      <c r="V990" s="1" t="s">
        <v>37</v>
      </c>
      <c r="W990" s="1" t="s">
        <v>38</v>
      </c>
      <c r="X990" s="1" t="s">
        <v>39</v>
      </c>
      <c r="Y990" t="str">
        <f t="shared" si="62"/>
        <v>OnTime</v>
      </c>
      <c r="Z990" t="str">
        <f t="shared" si="63"/>
        <v>Utilized</v>
      </c>
    </row>
    <row r="991" spans="1:26" x14ac:dyDescent="0.2">
      <c r="A991" s="15">
        <v>121.75</v>
      </c>
      <c r="B991" s="7">
        <f t="shared" si="60"/>
        <v>121.75</v>
      </c>
      <c r="C991" s="1" t="s">
        <v>20</v>
      </c>
      <c r="D991" s="1" t="s">
        <v>21</v>
      </c>
      <c r="E991" s="5">
        <v>0</v>
      </c>
      <c r="F991" s="5">
        <f t="shared" si="61"/>
        <v>0</v>
      </c>
      <c r="G991" s="1" t="s">
        <v>23</v>
      </c>
      <c r="H991" s="8">
        <v>44125</v>
      </c>
      <c r="I991" s="1" t="s">
        <v>25</v>
      </c>
      <c r="K991" s="8">
        <v>44115.951099537036</v>
      </c>
      <c r="L991" s="1" t="s">
        <v>28</v>
      </c>
      <c r="M991" s="8">
        <v>44115</v>
      </c>
      <c r="N991" s="8">
        <v>44145</v>
      </c>
      <c r="O991" s="1" t="s">
        <v>2008</v>
      </c>
      <c r="P991" s="1" t="s">
        <v>1091</v>
      </c>
      <c r="Q991" s="1" t="s">
        <v>33</v>
      </c>
      <c r="R991" s="1" t="s">
        <v>124</v>
      </c>
      <c r="S991" s="1" t="s">
        <v>35</v>
      </c>
      <c r="T991" s="1" t="s">
        <v>36</v>
      </c>
      <c r="U991" s="8">
        <v>44115</v>
      </c>
      <c r="V991" s="1" t="s">
        <v>37</v>
      </c>
      <c r="W991" s="1" t="s">
        <v>38</v>
      </c>
      <c r="X991" s="1" t="s">
        <v>39</v>
      </c>
      <c r="Y991" t="str">
        <f t="shared" si="62"/>
        <v>OnTime</v>
      </c>
      <c r="Z991" t="str">
        <f t="shared" si="63"/>
        <v>Utilized</v>
      </c>
    </row>
    <row r="992" spans="1:26" x14ac:dyDescent="0.2">
      <c r="A992" s="15">
        <v>121.75</v>
      </c>
      <c r="B992" s="7">
        <f t="shared" si="60"/>
        <v>121.75</v>
      </c>
      <c r="C992" s="1" t="s">
        <v>20</v>
      </c>
      <c r="D992" s="1" t="s">
        <v>21</v>
      </c>
      <c r="E992" s="5">
        <v>0</v>
      </c>
      <c r="F992" s="5">
        <f t="shared" si="61"/>
        <v>0</v>
      </c>
      <c r="G992" s="1" t="s">
        <v>23</v>
      </c>
      <c r="H992" s="8">
        <v>44125</v>
      </c>
      <c r="I992" s="1" t="s">
        <v>25</v>
      </c>
      <c r="K992" s="8">
        <v>44115.702569444446</v>
      </c>
      <c r="L992" s="1" t="s">
        <v>28</v>
      </c>
      <c r="M992" s="8">
        <v>44115</v>
      </c>
      <c r="N992" s="8">
        <v>44145</v>
      </c>
      <c r="O992" s="1" t="s">
        <v>2010</v>
      </c>
      <c r="P992" s="1" t="s">
        <v>1091</v>
      </c>
      <c r="Q992" s="1" t="s">
        <v>33</v>
      </c>
      <c r="R992" s="1" t="s">
        <v>124</v>
      </c>
      <c r="S992" s="1" t="s">
        <v>35</v>
      </c>
      <c r="T992" s="1" t="s">
        <v>36</v>
      </c>
      <c r="U992" s="8">
        <v>44115</v>
      </c>
      <c r="V992" s="1" t="s">
        <v>37</v>
      </c>
      <c r="W992" s="1" t="s">
        <v>38</v>
      </c>
      <c r="X992" s="1" t="s">
        <v>39</v>
      </c>
      <c r="Y992" t="str">
        <f t="shared" si="62"/>
        <v>OnTime</v>
      </c>
      <c r="Z992" t="str">
        <f t="shared" si="63"/>
        <v>Utilized</v>
      </c>
    </row>
    <row r="993" spans="1:26" x14ac:dyDescent="0.2">
      <c r="A993" s="15">
        <v>121.75</v>
      </c>
      <c r="B993" s="7">
        <f t="shared" si="60"/>
        <v>121.75</v>
      </c>
      <c r="C993" s="1" t="s">
        <v>20</v>
      </c>
      <c r="D993" s="1" t="s">
        <v>21</v>
      </c>
      <c r="E993" s="5">
        <v>0</v>
      </c>
      <c r="F993" s="5">
        <f t="shared" si="61"/>
        <v>0</v>
      </c>
      <c r="G993" s="1" t="s">
        <v>23</v>
      </c>
      <c r="H993" s="8">
        <v>44124</v>
      </c>
      <c r="I993" s="1" t="s">
        <v>25</v>
      </c>
      <c r="K993" s="8">
        <v>44114.950138888889</v>
      </c>
      <c r="L993" s="1" t="s">
        <v>28</v>
      </c>
      <c r="M993" s="8">
        <v>44114</v>
      </c>
      <c r="N993" s="8">
        <v>44144</v>
      </c>
      <c r="O993" s="1" t="s">
        <v>2013</v>
      </c>
      <c r="P993" s="1" t="s">
        <v>1091</v>
      </c>
      <c r="Q993" s="1" t="s">
        <v>33</v>
      </c>
      <c r="R993" s="1" t="s">
        <v>124</v>
      </c>
      <c r="S993" s="1" t="s">
        <v>35</v>
      </c>
      <c r="T993" s="1" t="s">
        <v>36</v>
      </c>
      <c r="U993" s="8">
        <v>44114</v>
      </c>
      <c r="V993" s="1" t="s">
        <v>37</v>
      </c>
      <c r="W993" s="1" t="s">
        <v>38</v>
      </c>
      <c r="X993" s="1" t="s">
        <v>39</v>
      </c>
      <c r="Y993" t="str">
        <f t="shared" si="62"/>
        <v>OnTime</v>
      </c>
      <c r="Z993" t="str">
        <f t="shared" si="63"/>
        <v>Utilized</v>
      </c>
    </row>
    <row r="994" spans="1:26" x14ac:dyDescent="0.2">
      <c r="A994" s="15">
        <v>121.75</v>
      </c>
      <c r="B994" s="7">
        <f t="shared" si="60"/>
        <v>121.75</v>
      </c>
      <c r="C994" s="1" t="s">
        <v>20</v>
      </c>
      <c r="D994" s="1" t="s">
        <v>21</v>
      </c>
      <c r="E994" s="5">
        <v>0</v>
      </c>
      <c r="F994" s="5">
        <f t="shared" si="61"/>
        <v>0</v>
      </c>
      <c r="G994" s="1" t="s">
        <v>23</v>
      </c>
      <c r="H994" s="8">
        <v>44124</v>
      </c>
      <c r="I994" s="1" t="s">
        <v>25</v>
      </c>
      <c r="K994" s="8">
        <v>44114.701782407406</v>
      </c>
      <c r="L994" s="1" t="s">
        <v>28</v>
      </c>
      <c r="M994" s="8">
        <v>44114</v>
      </c>
      <c r="N994" s="8">
        <v>44144</v>
      </c>
      <c r="O994" s="1" t="s">
        <v>2015</v>
      </c>
      <c r="P994" s="1" t="s">
        <v>1091</v>
      </c>
      <c r="Q994" s="1" t="s">
        <v>33</v>
      </c>
      <c r="R994" s="1" t="s">
        <v>124</v>
      </c>
      <c r="S994" s="1" t="s">
        <v>35</v>
      </c>
      <c r="T994" s="1" t="s">
        <v>193</v>
      </c>
      <c r="U994" s="8">
        <v>44114</v>
      </c>
      <c r="V994" s="1" t="s">
        <v>37</v>
      </c>
      <c r="W994" s="1" t="s">
        <v>38</v>
      </c>
      <c r="X994" s="1" t="s">
        <v>39</v>
      </c>
      <c r="Y994" t="str">
        <f t="shared" si="62"/>
        <v>OnTime</v>
      </c>
      <c r="Z994" t="str">
        <f t="shared" si="63"/>
        <v>Utilized</v>
      </c>
    </row>
    <row r="995" spans="1:26" x14ac:dyDescent="0.2">
      <c r="A995" s="15">
        <v>121.75</v>
      </c>
      <c r="B995" s="7">
        <f t="shared" si="60"/>
        <v>121.75</v>
      </c>
      <c r="C995" s="1" t="s">
        <v>20</v>
      </c>
      <c r="D995" s="1" t="s">
        <v>21</v>
      </c>
      <c r="E995" s="5">
        <v>0</v>
      </c>
      <c r="F995" s="5">
        <f t="shared" si="61"/>
        <v>0</v>
      </c>
      <c r="G995" s="1" t="s">
        <v>23</v>
      </c>
      <c r="H995" s="8">
        <v>44123</v>
      </c>
      <c r="I995" s="1" t="s">
        <v>25</v>
      </c>
      <c r="K995" s="8">
        <v>44113.950624999998</v>
      </c>
      <c r="L995" s="1" t="s">
        <v>28</v>
      </c>
      <c r="M995" s="8">
        <v>44113</v>
      </c>
      <c r="N995" s="8">
        <v>44143</v>
      </c>
      <c r="O995" s="1" t="s">
        <v>2019</v>
      </c>
      <c r="P995" s="1" t="s">
        <v>1091</v>
      </c>
      <c r="Q995" s="1" t="s">
        <v>33</v>
      </c>
      <c r="R995" s="1" t="s">
        <v>124</v>
      </c>
      <c r="S995" s="1" t="s">
        <v>35</v>
      </c>
      <c r="T995" s="1" t="s">
        <v>193</v>
      </c>
      <c r="U995" s="8">
        <v>44113</v>
      </c>
      <c r="V995" s="1" t="s">
        <v>37</v>
      </c>
      <c r="W995" s="1" t="s">
        <v>38</v>
      </c>
      <c r="X995" s="1" t="s">
        <v>39</v>
      </c>
      <c r="Y995" t="str">
        <f t="shared" si="62"/>
        <v>OnTime</v>
      </c>
      <c r="Z995" t="str">
        <f t="shared" si="63"/>
        <v>Utilized</v>
      </c>
    </row>
    <row r="996" spans="1:26" x14ac:dyDescent="0.2">
      <c r="A996" s="15">
        <v>121.75</v>
      </c>
      <c r="B996" s="7">
        <f t="shared" si="60"/>
        <v>121.75</v>
      </c>
      <c r="C996" s="1" t="s">
        <v>20</v>
      </c>
      <c r="D996" s="1" t="s">
        <v>21</v>
      </c>
      <c r="E996" s="5">
        <v>0</v>
      </c>
      <c r="F996" s="5">
        <f t="shared" si="61"/>
        <v>0</v>
      </c>
      <c r="G996" s="1" t="s">
        <v>23</v>
      </c>
      <c r="H996" s="8">
        <v>44123</v>
      </c>
      <c r="I996" s="1" t="s">
        <v>25</v>
      </c>
      <c r="K996" s="8">
        <v>44113.701678240737</v>
      </c>
      <c r="L996" s="1" t="s">
        <v>28</v>
      </c>
      <c r="M996" s="8">
        <v>44113</v>
      </c>
      <c r="N996" s="8">
        <v>44143</v>
      </c>
      <c r="O996" s="1" t="s">
        <v>2021</v>
      </c>
      <c r="P996" s="1" t="s">
        <v>1091</v>
      </c>
      <c r="Q996" s="1" t="s">
        <v>33</v>
      </c>
      <c r="R996" s="1" t="s">
        <v>124</v>
      </c>
      <c r="S996" s="1" t="s">
        <v>35</v>
      </c>
      <c r="T996" s="1" t="s">
        <v>36</v>
      </c>
      <c r="U996" s="8">
        <v>44113</v>
      </c>
      <c r="V996" s="1" t="s">
        <v>37</v>
      </c>
      <c r="W996" s="1" t="s">
        <v>38</v>
      </c>
      <c r="X996" s="1" t="s">
        <v>39</v>
      </c>
      <c r="Y996" t="str">
        <f t="shared" si="62"/>
        <v>OnTime</v>
      </c>
      <c r="Z996" t="str">
        <f t="shared" si="63"/>
        <v>Utilized</v>
      </c>
    </row>
    <row r="997" spans="1:26" x14ac:dyDescent="0.2">
      <c r="A997" s="15">
        <v>0</v>
      </c>
      <c r="B997" s="7">
        <f t="shared" si="60"/>
        <v>0</v>
      </c>
      <c r="C997" s="1" t="s">
        <v>20</v>
      </c>
      <c r="E997" s="5">
        <v>0</v>
      </c>
      <c r="F997" s="5">
        <f t="shared" si="61"/>
        <v>0</v>
      </c>
      <c r="I997" s="1" t="s">
        <v>25</v>
      </c>
      <c r="K997" s="8">
        <v>44113.254513888889</v>
      </c>
      <c r="M997" s="8">
        <v>44113</v>
      </c>
      <c r="N997" s="8">
        <v>44113</v>
      </c>
      <c r="P997" s="1" t="s">
        <v>32</v>
      </c>
      <c r="T997" s="1" t="s">
        <v>81</v>
      </c>
      <c r="U997" s="8">
        <v>44113</v>
      </c>
      <c r="X997" s="1" t="s">
        <v>39</v>
      </c>
      <c r="Y997" t="str">
        <f t="shared" si="62"/>
        <v>NoPayment</v>
      </c>
      <c r="Z997" t="str">
        <f t="shared" si="63"/>
        <v>No Discounts</v>
      </c>
    </row>
    <row r="998" spans="1:26" x14ac:dyDescent="0.2">
      <c r="A998" s="15">
        <v>100</v>
      </c>
      <c r="B998" s="7">
        <f t="shared" si="60"/>
        <v>100</v>
      </c>
      <c r="C998" s="1" t="s">
        <v>20</v>
      </c>
      <c r="D998" s="1" t="s">
        <v>1362</v>
      </c>
      <c r="E998" s="5">
        <v>2</v>
      </c>
      <c r="F998" s="5">
        <f t="shared" si="61"/>
        <v>2</v>
      </c>
      <c r="G998" s="1" t="s">
        <v>1363</v>
      </c>
      <c r="H998" s="8">
        <v>44143</v>
      </c>
      <c r="I998" s="1" t="s">
        <v>25</v>
      </c>
      <c r="K998" s="8">
        <v>44113.254363425927</v>
      </c>
      <c r="L998" s="1" t="s">
        <v>28</v>
      </c>
      <c r="M998" s="8">
        <v>44113</v>
      </c>
      <c r="N998" s="8">
        <v>44123</v>
      </c>
      <c r="O998" s="1" t="s">
        <v>2024</v>
      </c>
      <c r="P998" s="1" t="s">
        <v>32</v>
      </c>
      <c r="Q998" s="1" t="s">
        <v>33</v>
      </c>
      <c r="R998" s="1" t="s">
        <v>1367</v>
      </c>
      <c r="T998" s="1" t="s">
        <v>81</v>
      </c>
      <c r="U998" s="8">
        <v>44113</v>
      </c>
      <c r="V998" s="1" t="s">
        <v>1368</v>
      </c>
      <c r="W998" s="1" t="s">
        <v>3322</v>
      </c>
      <c r="X998" s="1" t="s">
        <v>39</v>
      </c>
      <c r="Y998" t="str">
        <f t="shared" si="62"/>
        <v>OnTime</v>
      </c>
      <c r="Z998" t="str">
        <f t="shared" si="63"/>
        <v>Utilized</v>
      </c>
    </row>
    <row r="999" spans="1:26" x14ac:dyDescent="0.2">
      <c r="A999" s="15">
        <v>100</v>
      </c>
      <c r="B999" s="7">
        <f t="shared" si="60"/>
        <v>100</v>
      </c>
      <c r="C999" s="1" t="s">
        <v>20</v>
      </c>
      <c r="D999" s="1" t="s">
        <v>1362</v>
      </c>
      <c r="E999" s="5">
        <v>2</v>
      </c>
      <c r="F999" s="5">
        <f t="shared" si="61"/>
        <v>2</v>
      </c>
      <c r="G999" s="1" t="s">
        <v>1363</v>
      </c>
      <c r="H999" s="8">
        <v>44143</v>
      </c>
      <c r="I999" s="1" t="s">
        <v>25</v>
      </c>
      <c r="K999" s="8">
        <v>44113.254259259258</v>
      </c>
      <c r="L999" s="1" t="s">
        <v>28</v>
      </c>
      <c r="M999" s="8">
        <v>44113</v>
      </c>
      <c r="N999" s="8">
        <v>44123</v>
      </c>
      <c r="O999" s="1" t="s">
        <v>2026</v>
      </c>
      <c r="P999" s="1" t="s">
        <v>32</v>
      </c>
      <c r="Q999" s="1" t="s">
        <v>33</v>
      </c>
      <c r="R999" s="1" t="s">
        <v>1367</v>
      </c>
      <c r="T999" s="1" t="s">
        <v>81</v>
      </c>
      <c r="U999" s="8">
        <v>44113</v>
      </c>
      <c r="V999" s="1" t="s">
        <v>1368</v>
      </c>
      <c r="W999" s="1" t="s">
        <v>3322</v>
      </c>
      <c r="X999" s="1" t="s">
        <v>39</v>
      </c>
      <c r="Y999" t="str">
        <f t="shared" si="62"/>
        <v>OnTime</v>
      </c>
      <c r="Z999" t="str">
        <f t="shared" si="63"/>
        <v>Utilized</v>
      </c>
    </row>
    <row r="1000" spans="1:26" x14ac:dyDescent="0.2">
      <c r="A1000" s="15">
        <v>0</v>
      </c>
      <c r="B1000" s="7">
        <f t="shared" si="60"/>
        <v>0</v>
      </c>
      <c r="C1000" s="1" t="s">
        <v>20</v>
      </c>
      <c r="E1000" s="5">
        <v>0</v>
      </c>
      <c r="F1000" s="5">
        <f t="shared" si="61"/>
        <v>0</v>
      </c>
      <c r="I1000" s="1" t="s">
        <v>25</v>
      </c>
      <c r="K1000" s="8">
        <v>44113.254120370373</v>
      </c>
      <c r="M1000" s="8">
        <v>44113</v>
      </c>
      <c r="N1000" s="8">
        <v>44113</v>
      </c>
      <c r="P1000" s="1" t="s">
        <v>32</v>
      </c>
      <c r="T1000" s="1" t="s">
        <v>81</v>
      </c>
      <c r="U1000" s="8">
        <v>44113</v>
      </c>
      <c r="X1000" s="1" t="s">
        <v>39</v>
      </c>
      <c r="Y1000" t="str">
        <f t="shared" si="62"/>
        <v>NoPayment</v>
      </c>
      <c r="Z1000" t="str">
        <f t="shared" si="63"/>
        <v>No Discounts</v>
      </c>
    </row>
    <row r="1001" spans="1:26" x14ac:dyDescent="0.2">
      <c r="A1001" s="15">
        <v>100</v>
      </c>
      <c r="B1001" s="7">
        <f t="shared" si="60"/>
        <v>100</v>
      </c>
      <c r="C1001" s="1" t="s">
        <v>20</v>
      </c>
      <c r="E1001" s="5">
        <v>1</v>
      </c>
      <c r="F1001" s="5">
        <f t="shared" si="61"/>
        <v>1</v>
      </c>
      <c r="G1001" s="1" t="s">
        <v>2028</v>
      </c>
      <c r="H1001" s="8">
        <v>44120</v>
      </c>
      <c r="I1001" s="1" t="s">
        <v>25</v>
      </c>
      <c r="K1001" s="8">
        <v>44113.254004629627</v>
      </c>
      <c r="L1001" s="1" t="s">
        <v>28</v>
      </c>
      <c r="M1001" s="8">
        <v>44113</v>
      </c>
      <c r="N1001" s="8">
        <v>44143</v>
      </c>
      <c r="O1001" s="1" t="s">
        <v>2030</v>
      </c>
      <c r="P1001" s="1" t="s">
        <v>32</v>
      </c>
      <c r="Q1001" s="1" t="s">
        <v>33</v>
      </c>
      <c r="R1001" s="1" t="s">
        <v>124</v>
      </c>
      <c r="T1001" s="1" t="s">
        <v>81</v>
      </c>
      <c r="U1001" s="8">
        <v>44113</v>
      </c>
      <c r="V1001" s="1" t="s">
        <v>2031</v>
      </c>
      <c r="W1001" s="1" t="s">
        <v>2032</v>
      </c>
      <c r="X1001" s="1" t="s">
        <v>39</v>
      </c>
      <c r="Y1001" t="str">
        <f t="shared" si="62"/>
        <v>OnTime</v>
      </c>
      <c r="Z1001" t="str">
        <f t="shared" si="63"/>
        <v>Utilized</v>
      </c>
    </row>
    <row r="1002" spans="1:26" x14ac:dyDescent="0.2">
      <c r="A1002" s="15">
        <v>0</v>
      </c>
      <c r="B1002" s="7">
        <f t="shared" si="60"/>
        <v>0</v>
      </c>
      <c r="C1002" s="1" t="s">
        <v>20</v>
      </c>
      <c r="E1002" s="5">
        <v>0</v>
      </c>
      <c r="F1002" s="5">
        <f t="shared" si="61"/>
        <v>0</v>
      </c>
      <c r="I1002" s="1" t="s">
        <v>25</v>
      </c>
      <c r="K1002" s="8">
        <v>44113.253923611112</v>
      </c>
      <c r="M1002" s="8">
        <v>44113</v>
      </c>
      <c r="N1002" s="8">
        <v>44113</v>
      </c>
      <c r="P1002" s="1" t="s">
        <v>32</v>
      </c>
      <c r="T1002" s="1" t="s">
        <v>81</v>
      </c>
      <c r="U1002" s="8">
        <v>44113</v>
      </c>
      <c r="X1002" s="1" t="s">
        <v>39</v>
      </c>
      <c r="Y1002" t="str">
        <f t="shared" si="62"/>
        <v>NoPayment</v>
      </c>
      <c r="Z1002" t="str">
        <f t="shared" si="63"/>
        <v>No Discounts</v>
      </c>
    </row>
    <row r="1003" spans="1:26" x14ac:dyDescent="0.2">
      <c r="A1003" s="15">
        <v>0</v>
      </c>
      <c r="B1003" s="7">
        <f t="shared" si="60"/>
        <v>0</v>
      </c>
      <c r="C1003" s="1" t="s">
        <v>20</v>
      </c>
      <c r="E1003" s="5">
        <v>0</v>
      </c>
      <c r="F1003" s="5">
        <f t="shared" si="61"/>
        <v>0</v>
      </c>
      <c r="I1003" s="1" t="s">
        <v>25</v>
      </c>
      <c r="K1003" s="8">
        <v>44113.253831018519</v>
      </c>
      <c r="M1003" s="8">
        <v>44113</v>
      </c>
      <c r="N1003" s="8">
        <v>44113</v>
      </c>
      <c r="P1003" s="1" t="s">
        <v>1091</v>
      </c>
      <c r="T1003" s="1" t="s">
        <v>81</v>
      </c>
      <c r="U1003" s="8">
        <v>44113</v>
      </c>
      <c r="X1003" s="1" t="s">
        <v>39</v>
      </c>
      <c r="Y1003" t="str">
        <f t="shared" si="62"/>
        <v>NoPayment</v>
      </c>
      <c r="Z1003" t="str">
        <f t="shared" si="63"/>
        <v>No Discounts</v>
      </c>
    </row>
    <row r="1004" spans="1:26" x14ac:dyDescent="0.2">
      <c r="A1004" s="15">
        <v>0</v>
      </c>
      <c r="B1004" s="7">
        <f t="shared" si="60"/>
        <v>0</v>
      </c>
      <c r="C1004" s="1" t="s">
        <v>20</v>
      </c>
      <c r="E1004" s="5">
        <v>0</v>
      </c>
      <c r="F1004" s="5">
        <f t="shared" si="61"/>
        <v>0</v>
      </c>
      <c r="I1004" s="1" t="s">
        <v>25</v>
      </c>
      <c r="K1004" s="8">
        <v>44113.253738425927</v>
      </c>
      <c r="M1004" s="8">
        <v>44113</v>
      </c>
      <c r="N1004" s="8">
        <v>44113</v>
      </c>
      <c r="P1004" s="1" t="s">
        <v>1091</v>
      </c>
      <c r="T1004" s="1" t="s">
        <v>81</v>
      </c>
      <c r="U1004" s="8">
        <v>44113</v>
      </c>
      <c r="X1004" s="1" t="s">
        <v>39</v>
      </c>
      <c r="Y1004" t="str">
        <f t="shared" si="62"/>
        <v>NoPayment</v>
      </c>
      <c r="Z1004" t="str">
        <f t="shared" si="63"/>
        <v>No Discounts</v>
      </c>
    </row>
    <row r="1005" spans="1:26" x14ac:dyDescent="0.2">
      <c r="A1005" s="15">
        <v>0</v>
      </c>
      <c r="B1005" s="7">
        <f t="shared" si="60"/>
        <v>0</v>
      </c>
      <c r="C1005" s="1" t="s">
        <v>20</v>
      </c>
      <c r="E1005" s="5">
        <v>0</v>
      </c>
      <c r="F1005" s="5">
        <f t="shared" si="61"/>
        <v>0</v>
      </c>
      <c r="I1005" s="1" t="s">
        <v>25</v>
      </c>
      <c r="K1005" s="8">
        <v>44113.253634259258</v>
      </c>
      <c r="M1005" s="8">
        <v>44113</v>
      </c>
      <c r="N1005" s="8">
        <v>44113</v>
      </c>
      <c r="P1005" s="1" t="s">
        <v>1091</v>
      </c>
      <c r="T1005" s="1" t="s">
        <v>81</v>
      </c>
      <c r="U1005" s="8">
        <v>44113</v>
      </c>
      <c r="X1005" s="1" t="s">
        <v>39</v>
      </c>
      <c r="Y1005" t="str">
        <f t="shared" si="62"/>
        <v>NoPayment</v>
      </c>
      <c r="Z1005" t="str">
        <f t="shared" si="63"/>
        <v>No Discounts</v>
      </c>
    </row>
    <row r="1006" spans="1:26" x14ac:dyDescent="0.2">
      <c r="A1006" s="15">
        <v>0</v>
      </c>
      <c r="B1006" s="7">
        <f t="shared" si="60"/>
        <v>0</v>
      </c>
      <c r="C1006" s="1" t="s">
        <v>20</v>
      </c>
      <c r="E1006" s="5">
        <v>0</v>
      </c>
      <c r="F1006" s="5">
        <f t="shared" si="61"/>
        <v>0</v>
      </c>
      <c r="I1006" s="1" t="s">
        <v>25</v>
      </c>
      <c r="K1006" s="8">
        <v>44113.253553240742</v>
      </c>
      <c r="M1006" s="8">
        <v>44113</v>
      </c>
      <c r="N1006" s="8">
        <v>44113</v>
      </c>
      <c r="P1006" s="1" t="s">
        <v>1091</v>
      </c>
      <c r="T1006" s="1" t="s">
        <v>81</v>
      </c>
      <c r="U1006" s="8">
        <v>44113</v>
      </c>
      <c r="X1006" s="1" t="s">
        <v>39</v>
      </c>
      <c r="Y1006" t="str">
        <f t="shared" si="62"/>
        <v>NoPayment</v>
      </c>
      <c r="Z1006" t="str">
        <f t="shared" si="63"/>
        <v>No Discounts</v>
      </c>
    </row>
    <row r="1007" spans="1:26" x14ac:dyDescent="0.2">
      <c r="A1007" s="15">
        <v>100</v>
      </c>
      <c r="B1007" s="7">
        <f t="shared" si="60"/>
        <v>100</v>
      </c>
      <c r="C1007" s="1" t="s">
        <v>20</v>
      </c>
      <c r="D1007" s="1" t="s">
        <v>1362</v>
      </c>
      <c r="E1007" s="5">
        <v>0</v>
      </c>
      <c r="F1007" s="5">
        <f t="shared" si="61"/>
        <v>0</v>
      </c>
      <c r="G1007" s="1" t="s">
        <v>1363</v>
      </c>
      <c r="H1007" s="8">
        <v>44143</v>
      </c>
      <c r="I1007" s="1" t="s">
        <v>25</v>
      </c>
      <c r="K1007" s="8">
        <v>44113.23133101852</v>
      </c>
      <c r="L1007" s="1" t="s">
        <v>28</v>
      </c>
      <c r="M1007" s="8">
        <v>44113</v>
      </c>
      <c r="N1007" s="8">
        <v>44123</v>
      </c>
      <c r="O1007" s="1" t="s">
        <v>2039</v>
      </c>
      <c r="P1007" s="1" t="s">
        <v>1091</v>
      </c>
      <c r="R1007" s="1" t="s">
        <v>1367</v>
      </c>
      <c r="T1007" s="1" t="s">
        <v>49</v>
      </c>
      <c r="U1007" s="8">
        <v>44113</v>
      </c>
      <c r="V1007" s="1" t="s">
        <v>1368</v>
      </c>
      <c r="W1007" s="1" t="s">
        <v>3322</v>
      </c>
      <c r="X1007" s="1" t="s">
        <v>39</v>
      </c>
      <c r="Y1007" t="str">
        <f t="shared" si="62"/>
        <v>OnTime</v>
      </c>
      <c r="Z1007" t="str">
        <f t="shared" si="63"/>
        <v>Utilized</v>
      </c>
    </row>
    <row r="1008" spans="1:26" x14ac:dyDescent="0.2">
      <c r="A1008" s="15">
        <v>121.75</v>
      </c>
      <c r="B1008" s="7">
        <f t="shared" si="60"/>
        <v>121.75</v>
      </c>
      <c r="C1008" s="1" t="s">
        <v>20</v>
      </c>
      <c r="D1008" s="1" t="s">
        <v>21</v>
      </c>
      <c r="E1008" s="5">
        <v>0</v>
      </c>
      <c r="F1008" s="5">
        <f t="shared" si="61"/>
        <v>0</v>
      </c>
      <c r="G1008" s="1" t="s">
        <v>23</v>
      </c>
      <c r="H1008" s="8">
        <v>44122</v>
      </c>
      <c r="I1008" s="1" t="s">
        <v>25</v>
      </c>
      <c r="K1008" s="8">
        <v>44112.949444444443</v>
      </c>
      <c r="L1008" s="1" t="s">
        <v>28</v>
      </c>
      <c r="M1008" s="8">
        <v>44112</v>
      </c>
      <c r="N1008" s="8">
        <v>44142</v>
      </c>
      <c r="O1008" s="1" t="s">
        <v>2043</v>
      </c>
      <c r="P1008" s="1" t="s">
        <v>1091</v>
      </c>
      <c r="Q1008" s="1" t="s">
        <v>33</v>
      </c>
      <c r="R1008" s="1" t="s">
        <v>124</v>
      </c>
      <c r="S1008" s="1" t="s">
        <v>35</v>
      </c>
      <c r="T1008" s="1" t="s">
        <v>36</v>
      </c>
      <c r="U1008" s="8">
        <v>44112</v>
      </c>
      <c r="V1008" s="1" t="s">
        <v>37</v>
      </c>
      <c r="W1008" s="1" t="s">
        <v>38</v>
      </c>
      <c r="X1008" s="1" t="s">
        <v>39</v>
      </c>
      <c r="Y1008" t="str">
        <f t="shared" si="62"/>
        <v>OnTime</v>
      </c>
      <c r="Z1008" t="str">
        <f t="shared" si="63"/>
        <v>Utilized</v>
      </c>
    </row>
    <row r="1009" spans="1:26" x14ac:dyDescent="0.2">
      <c r="A1009" s="15">
        <v>198.18</v>
      </c>
      <c r="B1009" s="7">
        <f t="shared" si="60"/>
        <v>198.18</v>
      </c>
      <c r="C1009" s="1" t="s">
        <v>20</v>
      </c>
      <c r="D1009" s="1" t="s">
        <v>1362</v>
      </c>
      <c r="E1009" s="5">
        <v>3.96</v>
      </c>
      <c r="F1009" s="5">
        <f t="shared" si="61"/>
        <v>3.96</v>
      </c>
      <c r="G1009" s="1" t="s">
        <v>1363</v>
      </c>
      <c r="H1009" s="8">
        <v>44143</v>
      </c>
      <c r="I1009" s="1" t="s">
        <v>25</v>
      </c>
      <c r="J1009" s="1" t="s">
        <v>26</v>
      </c>
      <c r="K1009" s="8">
        <v>44112.705277777779</v>
      </c>
      <c r="L1009" s="1" t="s">
        <v>28</v>
      </c>
      <c r="M1009" s="8">
        <v>44113</v>
      </c>
      <c r="N1009" s="8">
        <v>44135</v>
      </c>
      <c r="O1009" s="1" t="s">
        <v>2045</v>
      </c>
      <c r="P1009" s="1" t="s">
        <v>1091</v>
      </c>
      <c r="R1009" s="1" t="s">
        <v>1367</v>
      </c>
      <c r="S1009" s="1" t="s">
        <v>35</v>
      </c>
      <c r="T1009" s="1" t="s">
        <v>81</v>
      </c>
      <c r="U1009" s="8">
        <v>44113</v>
      </c>
      <c r="V1009" s="1" t="s">
        <v>1368</v>
      </c>
      <c r="W1009" s="1" t="s">
        <v>3322</v>
      </c>
      <c r="X1009" s="1" t="s">
        <v>39</v>
      </c>
      <c r="Y1009" t="str">
        <f t="shared" si="62"/>
        <v>OnTime</v>
      </c>
      <c r="Z1009" t="str">
        <f t="shared" si="63"/>
        <v>Utilized</v>
      </c>
    </row>
    <row r="1010" spans="1:26" x14ac:dyDescent="0.2">
      <c r="A1010" s="15">
        <v>0</v>
      </c>
      <c r="B1010" s="7">
        <f t="shared" si="60"/>
        <v>0</v>
      </c>
      <c r="C1010" s="1" t="s">
        <v>20</v>
      </c>
      <c r="E1010" s="5">
        <v>0</v>
      </c>
      <c r="F1010" s="5">
        <f t="shared" si="61"/>
        <v>0</v>
      </c>
      <c r="I1010" s="1" t="s">
        <v>25</v>
      </c>
      <c r="K1010" s="8">
        <v>44112.696400462963</v>
      </c>
      <c r="M1010" s="8">
        <v>44112</v>
      </c>
      <c r="N1010" s="8">
        <v>44112</v>
      </c>
      <c r="P1010" s="1" t="s">
        <v>1091</v>
      </c>
      <c r="T1010" s="1" t="s">
        <v>1516</v>
      </c>
      <c r="U1010" s="8">
        <v>44112</v>
      </c>
      <c r="X1010" s="1" t="s">
        <v>39</v>
      </c>
      <c r="Y1010" t="str">
        <f t="shared" si="62"/>
        <v>NoPayment</v>
      </c>
      <c r="Z1010" t="str">
        <f t="shared" si="63"/>
        <v>No Discounts</v>
      </c>
    </row>
    <row r="1011" spans="1:26" x14ac:dyDescent="0.2">
      <c r="A1011" s="15">
        <v>0</v>
      </c>
      <c r="B1011" s="7">
        <f t="shared" si="60"/>
        <v>0</v>
      </c>
      <c r="C1011" s="1" t="s">
        <v>20</v>
      </c>
      <c r="E1011" s="5">
        <v>0</v>
      </c>
      <c r="F1011" s="5">
        <f t="shared" si="61"/>
        <v>0</v>
      </c>
      <c r="I1011" s="1" t="s">
        <v>25</v>
      </c>
      <c r="K1011" s="8">
        <v>44112.427719907406</v>
      </c>
      <c r="M1011" s="8">
        <v>44112</v>
      </c>
      <c r="N1011" s="8">
        <v>44112</v>
      </c>
      <c r="P1011" s="1" t="s">
        <v>32</v>
      </c>
      <c r="T1011" s="1" t="s">
        <v>81</v>
      </c>
      <c r="U1011" s="8">
        <v>44112</v>
      </c>
      <c r="X1011" s="1" t="s">
        <v>39</v>
      </c>
      <c r="Y1011" t="str">
        <f t="shared" si="62"/>
        <v>NoPayment</v>
      </c>
      <c r="Z1011" t="str">
        <f t="shared" si="63"/>
        <v>No Discounts</v>
      </c>
    </row>
    <row r="1012" spans="1:26" x14ac:dyDescent="0.2">
      <c r="A1012" s="15">
        <v>0</v>
      </c>
      <c r="B1012" s="7">
        <f t="shared" si="60"/>
        <v>0</v>
      </c>
      <c r="C1012" s="1" t="s">
        <v>20</v>
      </c>
      <c r="E1012" s="5">
        <v>0</v>
      </c>
      <c r="F1012" s="5">
        <f t="shared" si="61"/>
        <v>0</v>
      </c>
      <c r="I1012" s="1" t="s">
        <v>25</v>
      </c>
      <c r="K1012" s="8">
        <v>44112.427627314813</v>
      </c>
      <c r="M1012" s="8">
        <v>44112</v>
      </c>
      <c r="N1012" s="8">
        <v>44112</v>
      </c>
      <c r="P1012" s="1" t="s">
        <v>32</v>
      </c>
      <c r="T1012" s="1" t="s">
        <v>81</v>
      </c>
      <c r="U1012" s="8">
        <v>44112</v>
      </c>
      <c r="X1012" s="1" t="s">
        <v>39</v>
      </c>
      <c r="Y1012" t="str">
        <f t="shared" si="62"/>
        <v>NoPayment</v>
      </c>
      <c r="Z1012" t="str">
        <f t="shared" si="63"/>
        <v>No Discounts</v>
      </c>
    </row>
    <row r="1013" spans="1:26" x14ac:dyDescent="0.2">
      <c r="A1013" s="15">
        <v>0</v>
      </c>
      <c r="B1013" s="7">
        <f t="shared" si="60"/>
        <v>0</v>
      </c>
      <c r="C1013" s="1" t="s">
        <v>20</v>
      </c>
      <c r="E1013" s="5">
        <v>0</v>
      </c>
      <c r="F1013" s="5">
        <f t="shared" si="61"/>
        <v>0</v>
      </c>
      <c r="I1013" s="1" t="s">
        <v>25</v>
      </c>
      <c r="K1013" s="8">
        <v>44112.427546296298</v>
      </c>
      <c r="M1013" s="8">
        <v>44112</v>
      </c>
      <c r="N1013" s="8">
        <v>44112</v>
      </c>
      <c r="P1013" s="1" t="s">
        <v>32</v>
      </c>
      <c r="T1013" s="1" t="s">
        <v>81</v>
      </c>
      <c r="U1013" s="8">
        <v>44112</v>
      </c>
      <c r="X1013" s="1" t="s">
        <v>39</v>
      </c>
      <c r="Y1013" t="str">
        <f t="shared" si="62"/>
        <v>NoPayment</v>
      </c>
      <c r="Z1013" t="str">
        <f t="shared" si="63"/>
        <v>No Discounts</v>
      </c>
    </row>
    <row r="1014" spans="1:26" x14ac:dyDescent="0.2">
      <c r="A1014" s="15">
        <v>0</v>
      </c>
      <c r="B1014" s="7">
        <f t="shared" si="60"/>
        <v>0</v>
      </c>
      <c r="C1014" s="1" t="s">
        <v>20</v>
      </c>
      <c r="E1014" s="5">
        <v>0</v>
      </c>
      <c r="F1014" s="5">
        <f t="shared" si="61"/>
        <v>0</v>
      </c>
      <c r="I1014" s="1" t="s">
        <v>25</v>
      </c>
      <c r="K1014" s="8">
        <v>44112.427453703705</v>
      </c>
      <c r="M1014" s="8">
        <v>44112</v>
      </c>
      <c r="N1014" s="8">
        <v>44112</v>
      </c>
      <c r="P1014" s="1" t="s">
        <v>32</v>
      </c>
      <c r="T1014" s="1" t="s">
        <v>81</v>
      </c>
      <c r="U1014" s="8">
        <v>44112</v>
      </c>
      <c r="X1014" s="1" t="s">
        <v>39</v>
      </c>
      <c r="Y1014" t="str">
        <f t="shared" si="62"/>
        <v>NoPayment</v>
      </c>
      <c r="Z1014" t="str">
        <f t="shared" si="63"/>
        <v>No Discounts</v>
      </c>
    </row>
    <row r="1015" spans="1:26" x14ac:dyDescent="0.2">
      <c r="A1015" s="15">
        <v>0</v>
      </c>
      <c r="B1015" s="7">
        <f t="shared" si="60"/>
        <v>0</v>
      </c>
      <c r="C1015" s="1" t="s">
        <v>20</v>
      </c>
      <c r="E1015" s="5">
        <v>0</v>
      </c>
      <c r="F1015" s="5">
        <f t="shared" si="61"/>
        <v>0</v>
      </c>
      <c r="I1015" s="1" t="s">
        <v>25</v>
      </c>
      <c r="K1015" s="8">
        <v>44112.427349537036</v>
      </c>
      <c r="M1015" s="8">
        <v>44112</v>
      </c>
      <c r="N1015" s="8">
        <v>44112</v>
      </c>
      <c r="P1015" s="1" t="s">
        <v>32</v>
      </c>
      <c r="T1015" s="1" t="s">
        <v>81</v>
      </c>
      <c r="U1015" s="8">
        <v>44112</v>
      </c>
      <c r="X1015" s="1" t="s">
        <v>39</v>
      </c>
      <c r="Y1015" t="str">
        <f t="shared" si="62"/>
        <v>NoPayment</v>
      </c>
      <c r="Z1015" t="str">
        <f t="shared" si="63"/>
        <v>No Discounts</v>
      </c>
    </row>
    <row r="1016" spans="1:26" x14ac:dyDescent="0.2">
      <c r="A1016" s="15">
        <v>0</v>
      </c>
      <c r="B1016" s="7">
        <f t="shared" si="60"/>
        <v>0</v>
      </c>
      <c r="C1016" s="1" t="s">
        <v>20</v>
      </c>
      <c r="E1016" s="5">
        <v>0</v>
      </c>
      <c r="F1016" s="5">
        <f t="shared" si="61"/>
        <v>0</v>
      </c>
      <c r="I1016" s="1" t="s">
        <v>25</v>
      </c>
      <c r="K1016" s="8">
        <v>44112.427268518521</v>
      </c>
      <c r="M1016" s="8">
        <v>44112</v>
      </c>
      <c r="N1016" s="8">
        <v>44112</v>
      </c>
      <c r="P1016" s="1" t="s">
        <v>32</v>
      </c>
      <c r="T1016" s="1" t="s">
        <v>81</v>
      </c>
      <c r="U1016" s="8">
        <v>44112</v>
      </c>
      <c r="X1016" s="1" t="s">
        <v>39</v>
      </c>
      <c r="Y1016" t="str">
        <f t="shared" si="62"/>
        <v>NoPayment</v>
      </c>
      <c r="Z1016" t="str">
        <f t="shared" si="63"/>
        <v>No Discounts</v>
      </c>
    </row>
    <row r="1017" spans="1:26" x14ac:dyDescent="0.2">
      <c r="A1017" s="15">
        <v>0</v>
      </c>
      <c r="B1017" s="7">
        <f t="shared" si="60"/>
        <v>0</v>
      </c>
      <c r="C1017" s="1" t="s">
        <v>20</v>
      </c>
      <c r="E1017" s="5">
        <v>0</v>
      </c>
      <c r="F1017" s="5">
        <f t="shared" si="61"/>
        <v>0</v>
      </c>
      <c r="I1017" s="1" t="s">
        <v>25</v>
      </c>
      <c r="K1017" s="8">
        <v>44112.427175925928</v>
      </c>
      <c r="M1017" s="8">
        <v>44112</v>
      </c>
      <c r="N1017" s="8">
        <v>44112</v>
      </c>
      <c r="P1017" s="1" t="s">
        <v>32</v>
      </c>
      <c r="T1017" s="1" t="s">
        <v>81</v>
      </c>
      <c r="U1017" s="8">
        <v>44112</v>
      </c>
      <c r="X1017" s="1" t="s">
        <v>39</v>
      </c>
      <c r="Y1017" t="str">
        <f t="shared" si="62"/>
        <v>NoPayment</v>
      </c>
      <c r="Z1017" t="str">
        <f t="shared" si="63"/>
        <v>No Discounts</v>
      </c>
    </row>
    <row r="1018" spans="1:26" x14ac:dyDescent="0.2">
      <c r="A1018" s="15">
        <v>0</v>
      </c>
      <c r="B1018" s="7">
        <f t="shared" si="60"/>
        <v>0</v>
      </c>
      <c r="C1018" s="1" t="s">
        <v>20</v>
      </c>
      <c r="E1018" s="5">
        <v>0</v>
      </c>
      <c r="F1018" s="5">
        <f t="shared" si="61"/>
        <v>0</v>
      </c>
      <c r="I1018" s="1" t="s">
        <v>25</v>
      </c>
      <c r="K1018" s="8">
        <v>44112.418217592596</v>
      </c>
      <c r="M1018" s="8">
        <v>44112</v>
      </c>
      <c r="N1018" s="8">
        <v>44112</v>
      </c>
      <c r="P1018" s="1" t="s">
        <v>32</v>
      </c>
      <c r="T1018" s="1" t="s">
        <v>81</v>
      </c>
      <c r="U1018" s="8">
        <v>44112</v>
      </c>
      <c r="X1018" s="1" t="s">
        <v>39</v>
      </c>
      <c r="Y1018" t="str">
        <f t="shared" si="62"/>
        <v>NoPayment</v>
      </c>
      <c r="Z1018" t="str">
        <f t="shared" si="63"/>
        <v>No Discounts</v>
      </c>
    </row>
    <row r="1019" spans="1:26" x14ac:dyDescent="0.2">
      <c r="A1019" s="15">
        <v>0</v>
      </c>
      <c r="B1019" s="7">
        <f t="shared" si="60"/>
        <v>0</v>
      </c>
      <c r="C1019" s="1" t="s">
        <v>20</v>
      </c>
      <c r="E1019" s="5">
        <v>0</v>
      </c>
      <c r="F1019" s="5">
        <f t="shared" si="61"/>
        <v>0</v>
      </c>
      <c r="I1019" s="1" t="s">
        <v>25</v>
      </c>
      <c r="K1019" s="8">
        <v>44112.418124999997</v>
      </c>
      <c r="M1019" s="8">
        <v>44112</v>
      </c>
      <c r="N1019" s="8">
        <v>44112</v>
      </c>
      <c r="P1019" s="1" t="s">
        <v>32</v>
      </c>
      <c r="T1019" s="1" t="s">
        <v>81</v>
      </c>
      <c r="U1019" s="8">
        <v>44112</v>
      </c>
      <c r="X1019" s="1" t="s">
        <v>39</v>
      </c>
      <c r="Y1019" t="str">
        <f t="shared" si="62"/>
        <v>NoPayment</v>
      </c>
      <c r="Z1019" t="str">
        <f t="shared" si="63"/>
        <v>No Discounts</v>
      </c>
    </row>
    <row r="1020" spans="1:26" x14ac:dyDescent="0.2">
      <c r="A1020" s="15">
        <v>0</v>
      </c>
      <c r="B1020" s="7">
        <f t="shared" si="60"/>
        <v>0</v>
      </c>
      <c r="C1020" s="1" t="s">
        <v>20</v>
      </c>
      <c r="E1020" s="5">
        <v>0</v>
      </c>
      <c r="F1020" s="5">
        <f t="shared" si="61"/>
        <v>0</v>
      </c>
      <c r="I1020" s="1" t="s">
        <v>25</v>
      </c>
      <c r="K1020" s="8">
        <v>44112.418032407404</v>
      </c>
      <c r="M1020" s="8">
        <v>44112</v>
      </c>
      <c r="N1020" s="8">
        <v>44112</v>
      </c>
      <c r="P1020" s="1" t="s">
        <v>32</v>
      </c>
      <c r="T1020" s="1" t="s">
        <v>81</v>
      </c>
      <c r="U1020" s="8">
        <v>44112</v>
      </c>
      <c r="X1020" s="1" t="s">
        <v>39</v>
      </c>
      <c r="Y1020" t="str">
        <f t="shared" si="62"/>
        <v>NoPayment</v>
      </c>
      <c r="Z1020" t="str">
        <f t="shared" si="63"/>
        <v>No Discounts</v>
      </c>
    </row>
    <row r="1021" spans="1:26" x14ac:dyDescent="0.2">
      <c r="A1021" s="15">
        <v>0</v>
      </c>
      <c r="B1021" s="7">
        <f t="shared" si="60"/>
        <v>0</v>
      </c>
      <c r="C1021" s="1" t="s">
        <v>20</v>
      </c>
      <c r="E1021" s="5">
        <v>0</v>
      </c>
      <c r="F1021" s="5">
        <f t="shared" si="61"/>
        <v>0</v>
      </c>
      <c r="I1021" s="1" t="s">
        <v>25</v>
      </c>
      <c r="K1021" s="8">
        <v>44112.23028935185</v>
      </c>
      <c r="M1021" s="8">
        <v>44112</v>
      </c>
      <c r="N1021" s="8">
        <v>44112</v>
      </c>
      <c r="P1021" s="1" t="s">
        <v>32</v>
      </c>
      <c r="T1021" s="1" t="s">
        <v>81</v>
      </c>
      <c r="U1021" s="8">
        <v>44112</v>
      </c>
      <c r="X1021" s="1" t="s">
        <v>39</v>
      </c>
      <c r="Y1021" t="str">
        <f t="shared" si="62"/>
        <v>NoPayment</v>
      </c>
      <c r="Z1021" t="str">
        <f t="shared" si="63"/>
        <v>No Discounts</v>
      </c>
    </row>
    <row r="1022" spans="1:26" x14ac:dyDescent="0.2">
      <c r="A1022" s="15">
        <v>0</v>
      </c>
      <c r="B1022" s="7">
        <f t="shared" si="60"/>
        <v>0</v>
      </c>
      <c r="C1022" s="1" t="s">
        <v>20</v>
      </c>
      <c r="E1022" s="5">
        <v>0</v>
      </c>
      <c r="F1022" s="5">
        <f t="shared" si="61"/>
        <v>0</v>
      </c>
      <c r="I1022" s="1" t="s">
        <v>25</v>
      </c>
      <c r="K1022" s="8">
        <v>44112.230208333334</v>
      </c>
      <c r="M1022" s="8">
        <v>44112</v>
      </c>
      <c r="N1022" s="8">
        <v>44112</v>
      </c>
      <c r="P1022" s="1" t="s">
        <v>32</v>
      </c>
      <c r="T1022" s="1" t="s">
        <v>81</v>
      </c>
      <c r="U1022" s="8">
        <v>44112</v>
      </c>
      <c r="X1022" s="1" t="s">
        <v>39</v>
      </c>
      <c r="Y1022" t="str">
        <f t="shared" si="62"/>
        <v>NoPayment</v>
      </c>
      <c r="Z1022" t="str">
        <f t="shared" si="63"/>
        <v>No Discounts</v>
      </c>
    </row>
    <row r="1023" spans="1:26" x14ac:dyDescent="0.2">
      <c r="A1023" s="15">
        <v>0</v>
      </c>
      <c r="B1023" s="7">
        <f t="shared" si="60"/>
        <v>0</v>
      </c>
      <c r="C1023" s="1" t="s">
        <v>20</v>
      </c>
      <c r="E1023" s="5">
        <v>0</v>
      </c>
      <c r="F1023" s="5">
        <f t="shared" si="61"/>
        <v>0</v>
      </c>
      <c r="I1023" s="1" t="s">
        <v>25</v>
      </c>
      <c r="K1023" s="8">
        <v>44112.230115740742</v>
      </c>
      <c r="M1023" s="8">
        <v>44112</v>
      </c>
      <c r="N1023" s="8">
        <v>44112</v>
      </c>
      <c r="P1023" s="1" t="s">
        <v>32</v>
      </c>
      <c r="T1023" s="1" t="s">
        <v>81</v>
      </c>
      <c r="U1023" s="8">
        <v>44112</v>
      </c>
      <c r="X1023" s="1" t="s">
        <v>39</v>
      </c>
      <c r="Y1023" t="str">
        <f t="shared" si="62"/>
        <v>NoPayment</v>
      </c>
      <c r="Z1023" t="str">
        <f t="shared" si="63"/>
        <v>No Discounts</v>
      </c>
    </row>
    <row r="1024" spans="1:26" x14ac:dyDescent="0.2">
      <c r="A1024" s="15">
        <v>0</v>
      </c>
      <c r="B1024" s="7">
        <f t="shared" si="60"/>
        <v>0</v>
      </c>
      <c r="C1024" s="1" t="s">
        <v>20</v>
      </c>
      <c r="E1024" s="5">
        <v>0</v>
      </c>
      <c r="F1024" s="5">
        <f t="shared" si="61"/>
        <v>0</v>
      </c>
      <c r="I1024" s="1" t="s">
        <v>25</v>
      </c>
      <c r="K1024" s="8">
        <v>44112.230034722219</v>
      </c>
      <c r="M1024" s="8">
        <v>44112</v>
      </c>
      <c r="N1024" s="8">
        <v>44112</v>
      </c>
      <c r="P1024" s="1" t="s">
        <v>32</v>
      </c>
      <c r="T1024" s="1" t="s">
        <v>81</v>
      </c>
      <c r="U1024" s="8">
        <v>44112</v>
      </c>
      <c r="X1024" s="1" t="s">
        <v>39</v>
      </c>
      <c r="Y1024" t="str">
        <f t="shared" si="62"/>
        <v>NoPayment</v>
      </c>
      <c r="Z1024" t="str">
        <f t="shared" si="63"/>
        <v>No Discounts</v>
      </c>
    </row>
    <row r="1025" spans="1:26" x14ac:dyDescent="0.2">
      <c r="A1025" s="15">
        <v>0</v>
      </c>
      <c r="B1025" s="7">
        <f t="shared" si="60"/>
        <v>0</v>
      </c>
      <c r="C1025" s="1" t="s">
        <v>20</v>
      </c>
      <c r="E1025" s="5">
        <v>0</v>
      </c>
      <c r="F1025" s="5">
        <f t="shared" si="61"/>
        <v>0</v>
      </c>
      <c r="I1025" s="1" t="s">
        <v>25</v>
      </c>
      <c r="K1025" s="8">
        <v>44112.229953703703</v>
      </c>
      <c r="M1025" s="8">
        <v>44112</v>
      </c>
      <c r="N1025" s="8">
        <v>44112</v>
      </c>
      <c r="P1025" s="1" t="s">
        <v>32</v>
      </c>
      <c r="T1025" s="1" t="s">
        <v>81</v>
      </c>
      <c r="U1025" s="8">
        <v>44112</v>
      </c>
      <c r="X1025" s="1" t="s">
        <v>39</v>
      </c>
      <c r="Y1025" t="str">
        <f t="shared" si="62"/>
        <v>NoPayment</v>
      </c>
      <c r="Z1025" t="str">
        <f t="shared" si="63"/>
        <v>No Discounts</v>
      </c>
    </row>
    <row r="1026" spans="1:26" x14ac:dyDescent="0.2">
      <c r="A1026" s="15">
        <v>0</v>
      </c>
      <c r="B1026" s="7">
        <f t="shared" si="60"/>
        <v>0</v>
      </c>
      <c r="C1026" s="1" t="s">
        <v>20</v>
      </c>
      <c r="E1026" s="5">
        <v>0</v>
      </c>
      <c r="F1026" s="5">
        <f t="shared" si="61"/>
        <v>0</v>
      </c>
      <c r="I1026" s="1" t="s">
        <v>25</v>
      </c>
      <c r="K1026" s="8">
        <v>44112.229872685188</v>
      </c>
      <c r="M1026" s="8">
        <v>44112</v>
      </c>
      <c r="N1026" s="8">
        <v>44112</v>
      </c>
      <c r="P1026" s="1" t="s">
        <v>1091</v>
      </c>
      <c r="T1026" s="1" t="s">
        <v>81</v>
      </c>
      <c r="U1026" s="8">
        <v>44112</v>
      </c>
      <c r="X1026" s="1" t="s">
        <v>39</v>
      </c>
      <c r="Y1026" t="str">
        <f t="shared" si="62"/>
        <v>NoPayment</v>
      </c>
      <c r="Z1026" t="str">
        <f t="shared" si="63"/>
        <v>No Discounts</v>
      </c>
    </row>
    <row r="1027" spans="1:26" x14ac:dyDescent="0.2">
      <c r="A1027" s="15">
        <v>0</v>
      </c>
      <c r="B1027" s="7">
        <f t="shared" ref="B1027:B1090" si="64">A1027</f>
        <v>0</v>
      </c>
      <c r="C1027" s="1" t="s">
        <v>20</v>
      </c>
      <c r="E1027" s="5">
        <v>0</v>
      </c>
      <c r="F1027" s="5">
        <f t="shared" ref="F1027:F1090" si="65">E1027</f>
        <v>0</v>
      </c>
      <c r="I1027" s="1" t="s">
        <v>25</v>
      </c>
      <c r="K1027" s="8">
        <v>44112.229780092595</v>
      </c>
      <c r="M1027" s="8">
        <v>44112</v>
      </c>
      <c r="N1027" s="8">
        <v>44112</v>
      </c>
      <c r="P1027" s="1" t="s">
        <v>1091</v>
      </c>
      <c r="T1027" s="1" t="s">
        <v>81</v>
      </c>
      <c r="U1027" s="8">
        <v>44112</v>
      </c>
      <c r="X1027" s="1" t="s">
        <v>39</v>
      </c>
      <c r="Y1027" t="str">
        <f t="shared" ref="Y1027:Y1090" si="66">IF(U1027&gt;N1027,"Late",IF(A1027=0,"NoPayment","OnTime"))</f>
        <v>NoPayment</v>
      </c>
      <c r="Z1027" t="str">
        <f t="shared" ref="Z1027:Z1090" si="67">IF(U1027&lt;H1027,"Utilized",IF(ISBLANK(H1027),"No Discounts","Lost"))</f>
        <v>No Discounts</v>
      </c>
    </row>
    <row r="1028" spans="1:26" x14ac:dyDescent="0.2">
      <c r="A1028" s="15">
        <v>0</v>
      </c>
      <c r="B1028" s="7">
        <f t="shared" si="64"/>
        <v>0</v>
      </c>
      <c r="C1028" s="1" t="s">
        <v>20</v>
      </c>
      <c r="E1028" s="5">
        <v>0</v>
      </c>
      <c r="F1028" s="5">
        <f t="shared" si="65"/>
        <v>0</v>
      </c>
      <c r="I1028" s="1" t="s">
        <v>25</v>
      </c>
      <c r="K1028" s="8">
        <v>44112.229687500003</v>
      </c>
      <c r="M1028" s="8">
        <v>44112</v>
      </c>
      <c r="N1028" s="8">
        <v>44112</v>
      </c>
      <c r="P1028" s="1" t="s">
        <v>1091</v>
      </c>
      <c r="T1028" s="1" t="s">
        <v>81</v>
      </c>
      <c r="U1028" s="8">
        <v>44112</v>
      </c>
      <c r="X1028" s="1" t="s">
        <v>39</v>
      </c>
      <c r="Y1028" t="str">
        <f t="shared" si="66"/>
        <v>NoPayment</v>
      </c>
      <c r="Z1028" t="str">
        <f t="shared" si="67"/>
        <v>No Discounts</v>
      </c>
    </row>
    <row r="1029" spans="1:26" x14ac:dyDescent="0.2">
      <c r="A1029" s="15">
        <v>0</v>
      </c>
      <c r="B1029" s="7">
        <f t="shared" si="64"/>
        <v>0</v>
      </c>
      <c r="C1029" s="1" t="s">
        <v>20</v>
      </c>
      <c r="E1029" s="5">
        <v>0</v>
      </c>
      <c r="F1029" s="5">
        <f t="shared" si="65"/>
        <v>0</v>
      </c>
      <c r="I1029" s="1" t="s">
        <v>25</v>
      </c>
      <c r="K1029" s="8">
        <v>44112.22960648148</v>
      </c>
      <c r="M1029" s="8">
        <v>44112</v>
      </c>
      <c r="N1029" s="8">
        <v>44112</v>
      </c>
      <c r="P1029" s="1" t="s">
        <v>1091</v>
      </c>
      <c r="T1029" s="1" t="s">
        <v>81</v>
      </c>
      <c r="U1029" s="8">
        <v>44112</v>
      </c>
      <c r="X1029" s="1" t="s">
        <v>39</v>
      </c>
      <c r="Y1029" t="str">
        <f t="shared" si="66"/>
        <v>NoPayment</v>
      </c>
      <c r="Z1029" t="str">
        <f t="shared" si="67"/>
        <v>No Discounts</v>
      </c>
    </row>
    <row r="1030" spans="1:26" x14ac:dyDescent="0.2">
      <c r="A1030" s="15">
        <v>121.75</v>
      </c>
      <c r="B1030" s="7">
        <f t="shared" si="64"/>
        <v>121.75</v>
      </c>
      <c r="C1030" s="1" t="s">
        <v>20</v>
      </c>
      <c r="D1030" s="1" t="s">
        <v>21</v>
      </c>
      <c r="E1030" s="5">
        <v>0</v>
      </c>
      <c r="F1030" s="5">
        <f t="shared" si="65"/>
        <v>0</v>
      </c>
      <c r="G1030" s="1" t="s">
        <v>23</v>
      </c>
      <c r="H1030" s="8">
        <v>44121</v>
      </c>
      <c r="I1030" s="1" t="s">
        <v>25</v>
      </c>
      <c r="K1030" s="8">
        <v>44111.954201388886</v>
      </c>
      <c r="L1030" s="1" t="s">
        <v>28</v>
      </c>
      <c r="M1030" s="8">
        <v>44111</v>
      </c>
      <c r="N1030" s="8">
        <v>44141</v>
      </c>
      <c r="O1030" s="1" t="s">
        <v>2069</v>
      </c>
      <c r="P1030" s="1" t="s">
        <v>1091</v>
      </c>
      <c r="Q1030" s="1" t="s">
        <v>33</v>
      </c>
      <c r="R1030" s="1" t="s">
        <v>124</v>
      </c>
      <c r="S1030" s="1" t="s">
        <v>35</v>
      </c>
      <c r="T1030" s="1" t="s">
        <v>36</v>
      </c>
      <c r="U1030" s="8">
        <v>44111</v>
      </c>
      <c r="V1030" s="1" t="s">
        <v>37</v>
      </c>
      <c r="W1030" s="1" t="s">
        <v>38</v>
      </c>
      <c r="X1030" s="1" t="s">
        <v>39</v>
      </c>
      <c r="Y1030" t="str">
        <f t="shared" si="66"/>
        <v>OnTime</v>
      </c>
      <c r="Z1030" t="str">
        <f t="shared" si="67"/>
        <v>Utilized</v>
      </c>
    </row>
    <row r="1031" spans="1:26" x14ac:dyDescent="0.2">
      <c r="A1031" s="15">
        <v>121.75</v>
      </c>
      <c r="B1031" s="7">
        <f t="shared" si="64"/>
        <v>121.75</v>
      </c>
      <c r="C1031" s="1" t="s">
        <v>20</v>
      </c>
      <c r="D1031" s="1" t="s">
        <v>21</v>
      </c>
      <c r="E1031" s="5">
        <v>0</v>
      </c>
      <c r="F1031" s="5">
        <f t="shared" si="65"/>
        <v>0</v>
      </c>
      <c r="G1031" s="1" t="s">
        <v>23</v>
      </c>
      <c r="H1031" s="8">
        <v>44121</v>
      </c>
      <c r="I1031" s="1" t="s">
        <v>25</v>
      </c>
      <c r="K1031" s="8">
        <v>44111.706689814811</v>
      </c>
      <c r="L1031" s="1" t="s">
        <v>28</v>
      </c>
      <c r="M1031" s="8">
        <v>44111</v>
      </c>
      <c r="N1031" s="8">
        <v>44141</v>
      </c>
      <c r="O1031" s="1" t="s">
        <v>2071</v>
      </c>
      <c r="P1031" s="1" t="s">
        <v>1091</v>
      </c>
      <c r="Q1031" s="1" t="s">
        <v>33</v>
      </c>
      <c r="R1031" s="1" t="s">
        <v>124</v>
      </c>
      <c r="S1031" s="1" t="s">
        <v>35</v>
      </c>
      <c r="T1031" s="1" t="s">
        <v>36</v>
      </c>
      <c r="U1031" s="8">
        <v>44111</v>
      </c>
      <c r="V1031" s="1" t="s">
        <v>37</v>
      </c>
      <c r="W1031" s="1" t="s">
        <v>38</v>
      </c>
      <c r="X1031" s="1" t="s">
        <v>39</v>
      </c>
      <c r="Y1031" t="str">
        <f t="shared" si="66"/>
        <v>OnTime</v>
      </c>
      <c r="Z1031" t="str">
        <f t="shared" si="67"/>
        <v>Utilized</v>
      </c>
    </row>
    <row r="1032" spans="1:26" x14ac:dyDescent="0.2">
      <c r="A1032" s="15">
        <v>0</v>
      </c>
      <c r="B1032" s="7">
        <f t="shared" si="64"/>
        <v>0</v>
      </c>
      <c r="C1032" s="1" t="s">
        <v>20</v>
      </c>
      <c r="E1032" s="5">
        <v>0</v>
      </c>
      <c r="F1032" s="5">
        <f t="shared" si="65"/>
        <v>0</v>
      </c>
      <c r="I1032" s="1" t="s">
        <v>25</v>
      </c>
      <c r="K1032" s="8">
        <v>44111.332175925927</v>
      </c>
      <c r="M1032" s="8">
        <v>44111</v>
      </c>
      <c r="N1032" s="8">
        <v>44111</v>
      </c>
      <c r="P1032" s="1" t="s">
        <v>32</v>
      </c>
      <c r="T1032" s="1" t="s">
        <v>81</v>
      </c>
      <c r="U1032" s="8">
        <v>44111</v>
      </c>
      <c r="X1032" s="1" t="s">
        <v>39</v>
      </c>
      <c r="Y1032" t="str">
        <f t="shared" si="66"/>
        <v>NoPayment</v>
      </c>
      <c r="Z1032" t="str">
        <f t="shared" si="67"/>
        <v>No Discounts</v>
      </c>
    </row>
    <row r="1033" spans="1:26" x14ac:dyDescent="0.2">
      <c r="A1033" s="15">
        <v>0</v>
      </c>
      <c r="B1033" s="7">
        <f t="shared" si="64"/>
        <v>0</v>
      </c>
      <c r="C1033" s="1" t="s">
        <v>20</v>
      </c>
      <c r="E1033" s="5">
        <v>0</v>
      </c>
      <c r="F1033" s="5">
        <f t="shared" si="65"/>
        <v>0</v>
      </c>
      <c r="I1033" s="1" t="s">
        <v>25</v>
      </c>
      <c r="K1033" s="8">
        <v>44111.332083333335</v>
      </c>
      <c r="M1033" s="8">
        <v>44111</v>
      </c>
      <c r="N1033" s="8">
        <v>44111</v>
      </c>
      <c r="P1033" s="1" t="s">
        <v>32</v>
      </c>
      <c r="T1033" s="1" t="s">
        <v>81</v>
      </c>
      <c r="U1033" s="8">
        <v>44111</v>
      </c>
      <c r="X1033" s="1" t="s">
        <v>39</v>
      </c>
      <c r="Y1033" t="str">
        <f t="shared" si="66"/>
        <v>NoPayment</v>
      </c>
      <c r="Z1033" t="str">
        <f t="shared" si="67"/>
        <v>No Discounts</v>
      </c>
    </row>
    <row r="1034" spans="1:26" x14ac:dyDescent="0.2">
      <c r="A1034" s="15">
        <v>0</v>
      </c>
      <c r="B1034" s="7">
        <f t="shared" si="64"/>
        <v>0</v>
      </c>
      <c r="C1034" s="1" t="s">
        <v>20</v>
      </c>
      <c r="E1034" s="5">
        <v>0</v>
      </c>
      <c r="F1034" s="5">
        <f t="shared" si="65"/>
        <v>0</v>
      </c>
      <c r="I1034" s="1" t="s">
        <v>25</v>
      </c>
      <c r="K1034" s="8">
        <v>44111.332002314812</v>
      </c>
      <c r="M1034" s="8">
        <v>44111</v>
      </c>
      <c r="N1034" s="8">
        <v>44111</v>
      </c>
      <c r="P1034" s="1" t="s">
        <v>32</v>
      </c>
      <c r="T1034" s="1" t="s">
        <v>81</v>
      </c>
      <c r="U1034" s="8">
        <v>44111</v>
      </c>
      <c r="X1034" s="1" t="s">
        <v>39</v>
      </c>
      <c r="Y1034" t="str">
        <f t="shared" si="66"/>
        <v>NoPayment</v>
      </c>
      <c r="Z1034" t="str">
        <f t="shared" si="67"/>
        <v>No Discounts</v>
      </c>
    </row>
    <row r="1035" spans="1:26" x14ac:dyDescent="0.2">
      <c r="A1035" s="15">
        <v>0</v>
      </c>
      <c r="B1035" s="7">
        <f t="shared" si="64"/>
        <v>0</v>
      </c>
      <c r="C1035" s="1" t="s">
        <v>20</v>
      </c>
      <c r="E1035" s="5">
        <v>0</v>
      </c>
      <c r="F1035" s="5">
        <f t="shared" si="65"/>
        <v>0</v>
      </c>
      <c r="I1035" s="1" t="s">
        <v>25</v>
      </c>
      <c r="K1035" s="8">
        <v>44111.331921296296</v>
      </c>
      <c r="M1035" s="8">
        <v>44111</v>
      </c>
      <c r="N1035" s="8">
        <v>44111</v>
      </c>
      <c r="P1035" s="1" t="s">
        <v>32</v>
      </c>
      <c r="T1035" s="1" t="s">
        <v>81</v>
      </c>
      <c r="U1035" s="8">
        <v>44111</v>
      </c>
      <c r="X1035" s="1" t="s">
        <v>39</v>
      </c>
      <c r="Y1035" t="str">
        <f t="shared" si="66"/>
        <v>NoPayment</v>
      </c>
      <c r="Z1035" t="str">
        <f t="shared" si="67"/>
        <v>No Discounts</v>
      </c>
    </row>
    <row r="1036" spans="1:26" x14ac:dyDescent="0.2">
      <c r="A1036" s="15">
        <v>0</v>
      </c>
      <c r="B1036" s="7">
        <f t="shared" si="64"/>
        <v>0</v>
      </c>
      <c r="C1036" s="1" t="s">
        <v>20</v>
      </c>
      <c r="E1036" s="5">
        <v>0</v>
      </c>
      <c r="F1036" s="5">
        <f t="shared" si="65"/>
        <v>0</v>
      </c>
      <c r="I1036" s="1" t="s">
        <v>25</v>
      </c>
      <c r="K1036" s="8">
        <v>44111.331805555557</v>
      </c>
      <c r="M1036" s="8">
        <v>44111</v>
      </c>
      <c r="N1036" s="8">
        <v>44111</v>
      </c>
      <c r="P1036" s="1" t="s">
        <v>32</v>
      </c>
      <c r="T1036" s="1" t="s">
        <v>81</v>
      </c>
      <c r="U1036" s="8">
        <v>44111</v>
      </c>
      <c r="X1036" s="1" t="s">
        <v>39</v>
      </c>
      <c r="Y1036" t="str">
        <f t="shared" si="66"/>
        <v>NoPayment</v>
      </c>
      <c r="Z1036" t="str">
        <f t="shared" si="67"/>
        <v>No Discounts</v>
      </c>
    </row>
    <row r="1037" spans="1:26" x14ac:dyDescent="0.2">
      <c r="A1037" s="15">
        <v>0</v>
      </c>
      <c r="B1037" s="7">
        <f t="shared" si="64"/>
        <v>0</v>
      </c>
      <c r="C1037" s="1" t="s">
        <v>20</v>
      </c>
      <c r="E1037" s="5">
        <v>0</v>
      </c>
      <c r="F1037" s="5">
        <f t="shared" si="65"/>
        <v>0</v>
      </c>
      <c r="I1037" s="1" t="s">
        <v>25</v>
      </c>
      <c r="K1037" s="8">
        <v>44111.331724537034</v>
      </c>
      <c r="M1037" s="8">
        <v>44111</v>
      </c>
      <c r="N1037" s="8">
        <v>44111</v>
      </c>
      <c r="P1037" s="1" t="s">
        <v>32</v>
      </c>
      <c r="T1037" s="1" t="s">
        <v>81</v>
      </c>
      <c r="U1037" s="8">
        <v>44111</v>
      </c>
      <c r="X1037" s="1" t="s">
        <v>39</v>
      </c>
      <c r="Y1037" t="str">
        <f t="shared" si="66"/>
        <v>NoPayment</v>
      </c>
      <c r="Z1037" t="str">
        <f t="shared" si="67"/>
        <v>No Discounts</v>
      </c>
    </row>
    <row r="1038" spans="1:26" x14ac:dyDescent="0.2">
      <c r="A1038" s="15">
        <v>80</v>
      </c>
      <c r="B1038" s="7">
        <f t="shared" si="64"/>
        <v>80</v>
      </c>
      <c r="C1038" s="1" t="s">
        <v>20</v>
      </c>
      <c r="D1038" s="1" t="s">
        <v>1362</v>
      </c>
      <c r="E1038" s="5">
        <v>1.6</v>
      </c>
      <c r="F1038" s="5">
        <f t="shared" si="65"/>
        <v>1.6</v>
      </c>
      <c r="G1038" s="1" t="s">
        <v>1363</v>
      </c>
      <c r="H1038" s="8">
        <v>44141</v>
      </c>
      <c r="I1038" s="1" t="s">
        <v>25</v>
      </c>
      <c r="K1038" s="8">
        <v>44111.331643518519</v>
      </c>
      <c r="L1038" s="1" t="s">
        <v>28</v>
      </c>
      <c r="M1038" s="8">
        <v>44111</v>
      </c>
      <c r="N1038" s="8">
        <v>44121</v>
      </c>
      <c r="O1038" s="1" t="s">
        <v>2080</v>
      </c>
      <c r="P1038" s="1" t="s">
        <v>32</v>
      </c>
      <c r="R1038" s="1" t="s">
        <v>1367</v>
      </c>
      <c r="T1038" s="1" t="s">
        <v>81</v>
      </c>
      <c r="U1038" s="8">
        <v>44111</v>
      </c>
      <c r="V1038" s="1" t="s">
        <v>1368</v>
      </c>
      <c r="W1038" s="1" t="s">
        <v>3322</v>
      </c>
      <c r="X1038" s="1" t="s">
        <v>39</v>
      </c>
      <c r="Y1038" t="str">
        <f t="shared" si="66"/>
        <v>OnTime</v>
      </c>
      <c r="Z1038" t="str">
        <f t="shared" si="67"/>
        <v>Utilized</v>
      </c>
    </row>
    <row r="1039" spans="1:26" x14ac:dyDescent="0.2">
      <c r="A1039" s="15">
        <v>0</v>
      </c>
      <c r="B1039" s="7">
        <f t="shared" si="64"/>
        <v>0</v>
      </c>
      <c r="C1039" s="1" t="s">
        <v>20</v>
      </c>
      <c r="E1039" s="5">
        <v>0</v>
      </c>
      <c r="F1039" s="5">
        <f t="shared" si="65"/>
        <v>0</v>
      </c>
      <c r="I1039" s="1" t="s">
        <v>25</v>
      </c>
      <c r="K1039" s="8">
        <v>44111.331550925926</v>
      </c>
      <c r="M1039" s="8">
        <v>44111</v>
      </c>
      <c r="N1039" s="8">
        <v>44111</v>
      </c>
      <c r="P1039" s="1" t="s">
        <v>32</v>
      </c>
      <c r="T1039" s="1" t="s">
        <v>81</v>
      </c>
      <c r="U1039" s="8">
        <v>44111</v>
      </c>
      <c r="X1039" s="1" t="s">
        <v>39</v>
      </c>
      <c r="Y1039" t="str">
        <f t="shared" si="66"/>
        <v>NoPayment</v>
      </c>
      <c r="Z1039" t="str">
        <f t="shared" si="67"/>
        <v>No Discounts</v>
      </c>
    </row>
    <row r="1040" spans="1:26" x14ac:dyDescent="0.2">
      <c r="A1040" s="15">
        <v>0</v>
      </c>
      <c r="B1040" s="7">
        <f t="shared" si="64"/>
        <v>0</v>
      </c>
      <c r="C1040" s="1" t="s">
        <v>20</v>
      </c>
      <c r="E1040" s="5">
        <v>0</v>
      </c>
      <c r="F1040" s="5">
        <f t="shared" si="65"/>
        <v>0</v>
      </c>
      <c r="I1040" s="1" t="s">
        <v>25</v>
      </c>
      <c r="K1040" s="8">
        <v>44111.331469907411</v>
      </c>
      <c r="M1040" s="8">
        <v>44111</v>
      </c>
      <c r="N1040" s="8">
        <v>44111</v>
      </c>
      <c r="P1040" s="1" t="s">
        <v>32</v>
      </c>
      <c r="T1040" s="1" t="s">
        <v>81</v>
      </c>
      <c r="U1040" s="8">
        <v>44111</v>
      </c>
      <c r="X1040" s="1" t="s">
        <v>39</v>
      </c>
      <c r="Y1040" t="str">
        <f t="shared" si="66"/>
        <v>NoPayment</v>
      </c>
      <c r="Z1040" t="str">
        <f t="shared" si="67"/>
        <v>No Discounts</v>
      </c>
    </row>
    <row r="1041" spans="1:26" x14ac:dyDescent="0.2">
      <c r="A1041" s="15">
        <v>0</v>
      </c>
      <c r="B1041" s="7">
        <f t="shared" si="64"/>
        <v>0</v>
      </c>
      <c r="C1041" s="1" t="s">
        <v>20</v>
      </c>
      <c r="E1041" s="5">
        <v>0</v>
      </c>
      <c r="F1041" s="5">
        <f t="shared" si="65"/>
        <v>0</v>
      </c>
      <c r="I1041" s="1" t="s">
        <v>25</v>
      </c>
      <c r="K1041" s="8">
        <v>44111.331388888888</v>
      </c>
      <c r="M1041" s="8">
        <v>44111</v>
      </c>
      <c r="N1041" s="8">
        <v>44111</v>
      </c>
      <c r="P1041" s="1" t="s">
        <v>32</v>
      </c>
      <c r="T1041" s="1" t="s">
        <v>81</v>
      </c>
      <c r="U1041" s="8">
        <v>44111</v>
      </c>
      <c r="X1041" s="1" t="s">
        <v>39</v>
      </c>
      <c r="Y1041" t="str">
        <f t="shared" si="66"/>
        <v>NoPayment</v>
      </c>
      <c r="Z1041" t="str">
        <f t="shared" si="67"/>
        <v>No Discounts</v>
      </c>
    </row>
    <row r="1042" spans="1:26" x14ac:dyDescent="0.2">
      <c r="A1042" s="15">
        <v>0</v>
      </c>
      <c r="B1042" s="7">
        <f t="shared" si="64"/>
        <v>0</v>
      </c>
      <c r="C1042" s="1" t="s">
        <v>20</v>
      </c>
      <c r="E1042" s="5">
        <v>0</v>
      </c>
      <c r="F1042" s="5">
        <f t="shared" si="65"/>
        <v>0</v>
      </c>
      <c r="I1042" s="1" t="s">
        <v>25</v>
      </c>
      <c r="K1042" s="8">
        <v>44111.331307870372</v>
      </c>
      <c r="M1042" s="8">
        <v>44111</v>
      </c>
      <c r="N1042" s="8">
        <v>44111</v>
      </c>
      <c r="P1042" s="1" t="s">
        <v>32</v>
      </c>
      <c r="T1042" s="1" t="s">
        <v>81</v>
      </c>
      <c r="U1042" s="8">
        <v>44111</v>
      </c>
      <c r="X1042" s="1" t="s">
        <v>39</v>
      </c>
      <c r="Y1042" t="str">
        <f t="shared" si="66"/>
        <v>NoPayment</v>
      </c>
      <c r="Z1042" t="str">
        <f t="shared" si="67"/>
        <v>No Discounts</v>
      </c>
    </row>
    <row r="1043" spans="1:26" x14ac:dyDescent="0.2">
      <c r="A1043" s="15">
        <v>80</v>
      </c>
      <c r="B1043" s="7">
        <f t="shared" si="64"/>
        <v>80</v>
      </c>
      <c r="C1043" s="1" t="s">
        <v>20</v>
      </c>
      <c r="D1043" s="1" t="s">
        <v>1362</v>
      </c>
      <c r="E1043" s="5">
        <v>1.6</v>
      </c>
      <c r="F1043" s="5">
        <f t="shared" si="65"/>
        <v>1.6</v>
      </c>
      <c r="G1043" s="1" t="s">
        <v>1363</v>
      </c>
      <c r="H1043" s="8">
        <v>44141</v>
      </c>
      <c r="I1043" s="1" t="s">
        <v>25</v>
      </c>
      <c r="K1043" s="8">
        <v>44111.33121527778</v>
      </c>
      <c r="L1043" s="1" t="s">
        <v>28</v>
      </c>
      <c r="M1043" s="8">
        <v>44111</v>
      </c>
      <c r="N1043" s="8">
        <v>44121</v>
      </c>
      <c r="O1043" s="1" t="s">
        <v>2086</v>
      </c>
      <c r="P1043" s="1" t="s">
        <v>32</v>
      </c>
      <c r="R1043" s="1" t="s">
        <v>1367</v>
      </c>
      <c r="T1043" s="1" t="s">
        <v>81</v>
      </c>
      <c r="U1043" s="8">
        <v>44111</v>
      </c>
      <c r="V1043" s="1" t="s">
        <v>1368</v>
      </c>
      <c r="W1043" s="1" t="s">
        <v>3322</v>
      </c>
      <c r="X1043" s="1" t="s">
        <v>39</v>
      </c>
      <c r="Y1043" t="str">
        <f t="shared" si="66"/>
        <v>OnTime</v>
      </c>
      <c r="Z1043" t="str">
        <f t="shared" si="67"/>
        <v>Utilized</v>
      </c>
    </row>
    <row r="1044" spans="1:26" x14ac:dyDescent="0.2">
      <c r="A1044" s="15">
        <v>0</v>
      </c>
      <c r="B1044" s="7">
        <f t="shared" si="64"/>
        <v>0</v>
      </c>
      <c r="C1044" s="1" t="s">
        <v>20</v>
      </c>
      <c r="E1044" s="5">
        <v>0</v>
      </c>
      <c r="F1044" s="5">
        <f t="shared" si="65"/>
        <v>0</v>
      </c>
      <c r="I1044" s="1" t="s">
        <v>25</v>
      </c>
      <c r="K1044" s="8">
        <v>44111.330601851849</v>
      </c>
      <c r="M1044" s="8">
        <v>44111</v>
      </c>
      <c r="N1044" s="8">
        <v>44111</v>
      </c>
      <c r="P1044" s="1" t="s">
        <v>1091</v>
      </c>
      <c r="T1044" s="1" t="s">
        <v>81</v>
      </c>
      <c r="U1044" s="8">
        <v>44111</v>
      </c>
      <c r="X1044" s="1" t="s">
        <v>39</v>
      </c>
      <c r="Y1044" t="str">
        <f t="shared" si="66"/>
        <v>NoPayment</v>
      </c>
      <c r="Z1044" t="str">
        <f t="shared" si="67"/>
        <v>No Discounts</v>
      </c>
    </row>
    <row r="1045" spans="1:26" x14ac:dyDescent="0.2">
      <c r="A1045" s="15">
        <v>0</v>
      </c>
      <c r="B1045" s="7">
        <f t="shared" si="64"/>
        <v>0</v>
      </c>
      <c r="C1045" s="1" t="s">
        <v>20</v>
      </c>
      <c r="E1045" s="5">
        <v>0</v>
      </c>
      <c r="F1045" s="5">
        <f t="shared" si="65"/>
        <v>0</v>
      </c>
      <c r="I1045" s="1" t="s">
        <v>25</v>
      </c>
      <c r="K1045" s="8">
        <v>44111.330520833333</v>
      </c>
      <c r="M1045" s="8">
        <v>44111</v>
      </c>
      <c r="N1045" s="8">
        <v>44111</v>
      </c>
      <c r="P1045" s="1" t="s">
        <v>1091</v>
      </c>
      <c r="T1045" s="1" t="s">
        <v>81</v>
      </c>
      <c r="U1045" s="8">
        <v>44111</v>
      </c>
      <c r="X1045" s="1" t="s">
        <v>39</v>
      </c>
      <c r="Y1045" t="str">
        <f t="shared" si="66"/>
        <v>NoPayment</v>
      </c>
      <c r="Z1045" t="str">
        <f t="shared" si="67"/>
        <v>No Discounts</v>
      </c>
    </row>
    <row r="1046" spans="1:26" x14ac:dyDescent="0.2">
      <c r="A1046" s="15">
        <v>0</v>
      </c>
      <c r="B1046" s="7">
        <f t="shared" si="64"/>
        <v>0</v>
      </c>
      <c r="C1046" s="1" t="s">
        <v>20</v>
      </c>
      <c r="E1046" s="5">
        <v>0</v>
      </c>
      <c r="F1046" s="5">
        <f t="shared" si="65"/>
        <v>0</v>
      </c>
      <c r="I1046" s="1" t="s">
        <v>25</v>
      </c>
      <c r="K1046" s="8">
        <v>44111.330393518518</v>
      </c>
      <c r="M1046" s="8">
        <v>44111</v>
      </c>
      <c r="N1046" s="8">
        <v>44111</v>
      </c>
      <c r="P1046" s="1" t="s">
        <v>1091</v>
      </c>
      <c r="T1046" s="1" t="s">
        <v>81</v>
      </c>
      <c r="U1046" s="8">
        <v>44111</v>
      </c>
      <c r="X1046" s="1" t="s">
        <v>39</v>
      </c>
      <c r="Y1046" t="str">
        <f t="shared" si="66"/>
        <v>NoPayment</v>
      </c>
      <c r="Z1046" t="str">
        <f t="shared" si="67"/>
        <v>No Discounts</v>
      </c>
    </row>
    <row r="1047" spans="1:26" x14ac:dyDescent="0.2">
      <c r="A1047" s="15">
        <v>0</v>
      </c>
      <c r="B1047" s="7">
        <f t="shared" si="64"/>
        <v>0</v>
      </c>
      <c r="C1047" s="1" t="s">
        <v>20</v>
      </c>
      <c r="E1047" s="5">
        <v>0</v>
      </c>
      <c r="F1047" s="5">
        <f t="shared" si="65"/>
        <v>0</v>
      </c>
      <c r="I1047" s="1" t="s">
        <v>25</v>
      </c>
      <c r="K1047" s="8">
        <v>44111.330312500002</v>
      </c>
      <c r="M1047" s="8">
        <v>44111</v>
      </c>
      <c r="N1047" s="8">
        <v>44111</v>
      </c>
      <c r="P1047" s="1" t="s">
        <v>1091</v>
      </c>
      <c r="T1047" s="1" t="s">
        <v>81</v>
      </c>
      <c r="U1047" s="8">
        <v>44111</v>
      </c>
      <c r="X1047" s="1" t="s">
        <v>39</v>
      </c>
      <c r="Y1047" t="str">
        <f t="shared" si="66"/>
        <v>NoPayment</v>
      </c>
      <c r="Z1047" t="str">
        <f t="shared" si="67"/>
        <v>No Discounts</v>
      </c>
    </row>
    <row r="1048" spans="1:26" x14ac:dyDescent="0.2">
      <c r="A1048" s="15">
        <v>0</v>
      </c>
      <c r="B1048" s="7">
        <f t="shared" si="64"/>
        <v>0</v>
      </c>
      <c r="C1048" s="1" t="s">
        <v>20</v>
      </c>
      <c r="E1048" s="5">
        <v>0</v>
      </c>
      <c r="F1048" s="5">
        <f t="shared" si="65"/>
        <v>0</v>
      </c>
      <c r="I1048" s="1" t="s">
        <v>25</v>
      </c>
      <c r="K1048" s="8">
        <v>44111.330231481479</v>
      </c>
      <c r="M1048" s="8">
        <v>44111</v>
      </c>
      <c r="N1048" s="8">
        <v>44111</v>
      </c>
      <c r="P1048" s="1" t="s">
        <v>1091</v>
      </c>
      <c r="T1048" s="1" t="s">
        <v>81</v>
      </c>
      <c r="U1048" s="8">
        <v>44111</v>
      </c>
      <c r="X1048" s="1" t="s">
        <v>39</v>
      </c>
      <c r="Y1048" t="str">
        <f t="shared" si="66"/>
        <v>NoPayment</v>
      </c>
      <c r="Z1048" t="str">
        <f t="shared" si="67"/>
        <v>No Discounts</v>
      </c>
    </row>
    <row r="1049" spans="1:26" x14ac:dyDescent="0.2">
      <c r="A1049" s="15">
        <v>0</v>
      </c>
      <c r="B1049" s="7">
        <f t="shared" si="64"/>
        <v>0</v>
      </c>
      <c r="C1049" s="1" t="s">
        <v>20</v>
      </c>
      <c r="E1049" s="5">
        <v>0</v>
      </c>
      <c r="F1049" s="5">
        <f t="shared" si="65"/>
        <v>0</v>
      </c>
      <c r="I1049" s="1" t="s">
        <v>25</v>
      </c>
      <c r="K1049" s="8">
        <v>44111.330138888887</v>
      </c>
      <c r="M1049" s="8">
        <v>44111</v>
      </c>
      <c r="N1049" s="8">
        <v>44111</v>
      </c>
      <c r="P1049" s="1" t="s">
        <v>1091</v>
      </c>
      <c r="T1049" s="1" t="s">
        <v>81</v>
      </c>
      <c r="U1049" s="8">
        <v>44111</v>
      </c>
      <c r="X1049" s="1" t="s">
        <v>39</v>
      </c>
      <c r="Y1049" t="str">
        <f t="shared" si="66"/>
        <v>NoPayment</v>
      </c>
      <c r="Z1049" t="str">
        <f t="shared" si="67"/>
        <v>No Discounts</v>
      </c>
    </row>
    <row r="1050" spans="1:26" x14ac:dyDescent="0.2">
      <c r="A1050" s="15">
        <v>0</v>
      </c>
      <c r="B1050" s="7">
        <f t="shared" si="64"/>
        <v>0</v>
      </c>
      <c r="C1050" s="1" t="s">
        <v>20</v>
      </c>
      <c r="E1050" s="5">
        <v>0</v>
      </c>
      <c r="F1050" s="5">
        <f t="shared" si="65"/>
        <v>0</v>
      </c>
      <c r="I1050" s="1" t="s">
        <v>25</v>
      </c>
      <c r="K1050" s="8">
        <v>44111.330057870371</v>
      </c>
      <c r="M1050" s="8">
        <v>44111</v>
      </c>
      <c r="N1050" s="8">
        <v>44111</v>
      </c>
      <c r="P1050" s="1" t="s">
        <v>1091</v>
      </c>
      <c r="T1050" s="1" t="s">
        <v>81</v>
      </c>
      <c r="U1050" s="8">
        <v>44111</v>
      </c>
      <c r="X1050" s="1" t="s">
        <v>39</v>
      </c>
      <c r="Y1050" t="str">
        <f t="shared" si="66"/>
        <v>NoPayment</v>
      </c>
      <c r="Z1050" t="str">
        <f t="shared" si="67"/>
        <v>No Discounts</v>
      </c>
    </row>
    <row r="1051" spans="1:26" x14ac:dyDescent="0.2">
      <c r="A1051" s="15">
        <v>0</v>
      </c>
      <c r="B1051" s="7">
        <f t="shared" si="64"/>
        <v>0</v>
      </c>
      <c r="C1051" s="1" t="s">
        <v>20</v>
      </c>
      <c r="E1051" s="5">
        <v>0</v>
      </c>
      <c r="F1051" s="5">
        <f t="shared" si="65"/>
        <v>0</v>
      </c>
      <c r="I1051" s="1" t="s">
        <v>25</v>
      </c>
      <c r="K1051" s="8">
        <v>44111.329976851855</v>
      </c>
      <c r="M1051" s="8">
        <v>44111</v>
      </c>
      <c r="N1051" s="8">
        <v>44111</v>
      </c>
      <c r="P1051" s="1" t="s">
        <v>1091</v>
      </c>
      <c r="T1051" s="1" t="s">
        <v>81</v>
      </c>
      <c r="U1051" s="8">
        <v>44111</v>
      </c>
      <c r="X1051" s="1" t="s">
        <v>39</v>
      </c>
      <c r="Y1051" t="str">
        <f t="shared" si="66"/>
        <v>NoPayment</v>
      </c>
      <c r="Z1051" t="str">
        <f t="shared" si="67"/>
        <v>No Discounts</v>
      </c>
    </row>
    <row r="1052" spans="1:26" x14ac:dyDescent="0.2">
      <c r="A1052" s="15">
        <v>0</v>
      </c>
      <c r="B1052" s="7">
        <f t="shared" si="64"/>
        <v>0</v>
      </c>
      <c r="C1052" s="1" t="s">
        <v>20</v>
      </c>
      <c r="E1052" s="5">
        <v>0</v>
      </c>
      <c r="F1052" s="5">
        <f t="shared" si="65"/>
        <v>0</v>
      </c>
      <c r="I1052" s="1" t="s">
        <v>25</v>
      </c>
      <c r="K1052" s="8">
        <v>44111.329895833333</v>
      </c>
      <c r="M1052" s="8">
        <v>44111</v>
      </c>
      <c r="N1052" s="8">
        <v>44111</v>
      </c>
      <c r="P1052" s="1" t="s">
        <v>1091</v>
      </c>
      <c r="T1052" s="1" t="s">
        <v>81</v>
      </c>
      <c r="U1052" s="8">
        <v>44111</v>
      </c>
      <c r="X1052" s="1" t="s">
        <v>39</v>
      </c>
      <c r="Y1052" t="str">
        <f t="shared" si="66"/>
        <v>NoPayment</v>
      </c>
      <c r="Z1052" t="str">
        <f t="shared" si="67"/>
        <v>No Discounts</v>
      </c>
    </row>
    <row r="1053" spans="1:26" x14ac:dyDescent="0.2">
      <c r="A1053" s="15">
        <v>0</v>
      </c>
      <c r="B1053" s="7">
        <f t="shared" si="64"/>
        <v>0</v>
      </c>
      <c r="C1053" s="1" t="s">
        <v>20</v>
      </c>
      <c r="E1053" s="5">
        <v>0</v>
      </c>
      <c r="F1053" s="5">
        <f t="shared" si="65"/>
        <v>0</v>
      </c>
      <c r="I1053" s="1" t="s">
        <v>25</v>
      </c>
      <c r="K1053" s="8">
        <v>44111.329791666663</v>
      </c>
      <c r="M1053" s="8">
        <v>44111</v>
      </c>
      <c r="N1053" s="8">
        <v>44111</v>
      </c>
      <c r="P1053" s="1" t="s">
        <v>1091</v>
      </c>
      <c r="T1053" s="1" t="s">
        <v>81</v>
      </c>
      <c r="U1053" s="8">
        <v>44111</v>
      </c>
      <c r="X1053" s="1" t="s">
        <v>39</v>
      </c>
      <c r="Y1053" t="str">
        <f t="shared" si="66"/>
        <v>NoPayment</v>
      </c>
      <c r="Z1053" t="str">
        <f t="shared" si="67"/>
        <v>No Discounts</v>
      </c>
    </row>
    <row r="1054" spans="1:26" x14ac:dyDescent="0.2">
      <c r="A1054" s="15">
        <v>0</v>
      </c>
      <c r="B1054" s="7">
        <f t="shared" si="64"/>
        <v>0</v>
      </c>
      <c r="C1054" s="1" t="s">
        <v>20</v>
      </c>
      <c r="E1054" s="5">
        <v>0</v>
      </c>
      <c r="F1054" s="5">
        <f t="shared" si="65"/>
        <v>0</v>
      </c>
      <c r="I1054" s="1" t="s">
        <v>25</v>
      </c>
      <c r="K1054" s="8">
        <v>44111.329710648148</v>
      </c>
      <c r="M1054" s="8">
        <v>44111</v>
      </c>
      <c r="N1054" s="8">
        <v>44111</v>
      </c>
      <c r="P1054" s="1" t="s">
        <v>1091</v>
      </c>
      <c r="T1054" s="1" t="s">
        <v>81</v>
      </c>
      <c r="U1054" s="8">
        <v>44111</v>
      </c>
      <c r="X1054" s="1" t="s">
        <v>39</v>
      </c>
      <c r="Y1054" t="str">
        <f t="shared" si="66"/>
        <v>NoPayment</v>
      </c>
      <c r="Z1054" t="str">
        <f t="shared" si="67"/>
        <v>No Discounts</v>
      </c>
    </row>
    <row r="1055" spans="1:26" x14ac:dyDescent="0.2">
      <c r="A1055" s="15">
        <v>0</v>
      </c>
      <c r="B1055" s="7">
        <f t="shared" si="64"/>
        <v>0</v>
      </c>
      <c r="C1055" s="1" t="s">
        <v>20</v>
      </c>
      <c r="E1055" s="5">
        <v>0</v>
      </c>
      <c r="F1055" s="5">
        <f t="shared" si="65"/>
        <v>0</v>
      </c>
      <c r="I1055" s="1" t="s">
        <v>25</v>
      </c>
      <c r="K1055" s="8">
        <v>44111.329618055555</v>
      </c>
      <c r="M1055" s="8">
        <v>44111</v>
      </c>
      <c r="N1055" s="8">
        <v>44111</v>
      </c>
      <c r="P1055" s="1" t="s">
        <v>1091</v>
      </c>
      <c r="T1055" s="1" t="s">
        <v>81</v>
      </c>
      <c r="U1055" s="8">
        <v>44111</v>
      </c>
      <c r="X1055" s="1" t="s">
        <v>39</v>
      </c>
      <c r="Y1055" t="str">
        <f t="shared" si="66"/>
        <v>NoPayment</v>
      </c>
      <c r="Z1055" t="str">
        <f t="shared" si="67"/>
        <v>No Discounts</v>
      </c>
    </row>
    <row r="1056" spans="1:26" x14ac:dyDescent="0.2">
      <c r="A1056" s="15">
        <v>121.75</v>
      </c>
      <c r="B1056" s="7">
        <f t="shared" si="64"/>
        <v>121.75</v>
      </c>
      <c r="C1056" s="1" t="s">
        <v>20</v>
      </c>
      <c r="D1056" s="1" t="s">
        <v>21</v>
      </c>
      <c r="E1056" s="5">
        <v>0</v>
      </c>
      <c r="F1056" s="5">
        <f t="shared" si="65"/>
        <v>0</v>
      </c>
      <c r="G1056" s="1" t="s">
        <v>23</v>
      </c>
      <c r="H1056" s="8">
        <v>44120</v>
      </c>
      <c r="I1056" s="1" t="s">
        <v>25</v>
      </c>
      <c r="K1056" s="8">
        <v>44110.947337962964</v>
      </c>
      <c r="L1056" s="1" t="s">
        <v>28</v>
      </c>
      <c r="M1056" s="8">
        <v>44110</v>
      </c>
      <c r="N1056" s="8">
        <v>44140</v>
      </c>
      <c r="O1056" s="1" t="s">
        <v>2102</v>
      </c>
      <c r="P1056" s="1" t="s">
        <v>1091</v>
      </c>
      <c r="Q1056" s="1" t="s">
        <v>33</v>
      </c>
      <c r="R1056" s="1" t="s">
        <v>124</v>
      </c>
      <c r="S1056" s="1" t="s">
        <v>35</v>
      </c>
      <c r="T1056" s="1" t="s">
        <v>36</v>
      </c>
      <c r="U1056" s="8">
        <v>44110</v>
      </c>
      <c r="V1056" s="1" t="s">
        <v>37</v>
      </c>
      <c r="W1056" s="1" t="s">
        <v>38</v>
      </c>
      <c r="X1056" s="1" t="s">
        <v>39</v>
      </c>
      <c r="Y1056" t="str">
        <f t="shared" si="66"/>
        <v>OnTime</v>
      </c>
      <c r="Z1056" t="str">
        <f t="shared" si="67"/>
        <v>Utilized</v>
      </c>
    </row>
    <row r="1057" spans="1:26" x14ac:dyDescent="0.2">
      <c r="A1057" s="15">
        <v>0</v>
      </c>
      <c r="B1057" s="7">
        <f t="shared" si="64"/>
        <v>0</v>
      </c>
      <c r="C1057" s="1" t="s">
        <v>20</v>
      </c>
      <c r="E1057" s="5">
        <v>0</v>
      </c>
      <c r="F1057" s="5">
        <f t="shared" si="65"/>
        <v>0</v>
      </c>
      <c r="I1057" s="1" t="s">
        <v>25</v>
      </c>
      <c r="K1057" s="8">
        <v>44110.696909722225</v>
      </c>
      <c r="M1057" s="8">
        <v>44110</v>
      </c>
      <c r="N1057" s="8">
        <v>44110</v>
      </c>
      <c r="P1057" s="1" t="s">
        <v>1091</v>
      </c>
      <c r="T1057" s="1" t="s">
        <v>1516</v>
      </c>
      <c r="U1057" s="8">
        <v>44110</v>
      </c>
      <c r="X1057" s="1" t="s">
        <v>39</v>
      </c>
      <c r="Y1057" t="str">
        <f t="shared" si="66"/>
        <v>NoPayment</v>
      </c>
      <c r="Z1057" t="str">
        <f t="shared" si="67"/>
        <v>No Discounts</v>
      </c>
    </row>
    <row r="1058" spans="1:26" x14ac:dyDescent="0.2">
      <c r="A1058" s="15">
        <v>0</v>
      </c>
      <c r="B1058" s="7">
        <f t="shared" si="64"/>
        <v>0</v>
      </c>
      <c r="C1058" s="1" t="s">
        <v>20</v>
      </c>
      <c r="E1058" s="5">
        <v>0</v>
      </c>
      <c r="F1058" s="5">
        <f t="shared" si="65"/>
        <v>0</v>
      </c>
      <c r="I1058" s="1" t="s">
        <v>25</v>
      </c>
      <c r="K1058" s="8">
        <v>44110.236805555556</v>
      </c>
      <c r="M1058" s="8">
        <v>44110</v>
      </c>
      <c r="N1058" s="8">
        <v>44110</v>
      </c>
      <c r="P1058" s="1" t="s">
        <v>1091</v>
      </c>
      <c r="T1058" s="1" t="s">
        <v>1516</v>
      </c>
      <c r="U1058" s="8">
        <v>44110</v>
      </c>
      <c r="X1058" s="1" t="s">
        <v>39</v>
      </c>
      <c r="Y1058" t="str">
        <f t="shared" si="66"/>
        <v>NoPayment</v>
      </c>
      <c r="Z1058" t="str">
        <f t="shared" si="67"/>
        <v>No Discounts</v>
      </c>
    </row>
    <row r="1059" spans="1:26" x14ac:dyDescent="0.2">
      <c r="A1059" s="15">
        <v>100</v>
      </c>
      <c r="B1059" s="7">
        <f t="shared" si="64"/>
        <v>100</v>
      </c>
      <c r="C1059" s="1" t="s">
        <v>20</v>
      </c>
      <c r="D1059" s="1" t="s">
        <v>1362</v>
      </c>
      <c r="E1059" s="5">
        <v>2</v>
      </c>
      <c r="F1059" s="5">
        <f t="shared" si="65"/>
        <v>2</v>
      </c>
      <c r="G1059" s="1" t="s">
        <v>1363</v>
      </c>
      <c r="H1059" s="8">
        <v>44140</v>
      </c>
      <c r="I1059" s="1" t="s">
        <v>25</v>
      </c>
      <c r="K1059" s="8">
        <v>44110.215509259258</v>
      </c>
      <c r="L1059" s="1" t="s">
        <v>28</v>
      </c>
      <c r="M1059" s="8">
        <v>44110</v>
      </c>
      <c r="N1059" s="8">
        <v>44120</v>
      </c>
      <c r="O1059" s="1" t="s">
        <v>2106</v>
      </c>
      <c r="P1059" s="1" t="s">
        <v>32</v>
      </c>
      <c r="R1059" s="1" t="s">
        <v>1367</v>
      </c>
      <c r="T1059" s="1" t="s">
        <v>81</v>
      </c>
      <c r="U1059" s="8">
        <v>44110</v>
      </c>
      <c r="V1059" s="1" t="s">
        <v>1368</v>
      </c>
      <c r="W1059" s="1" t="s">
        <v>3322</v>
      </c>
      <c r="X1059" s="1" t="s">
        <v>39</v>
      </c>
      <c r="Y1059" t="str">
        <f t="shared" si="66"/>
        <v>OnTime</v>
      </c>
      <c r="Z1059" t="str">
        <f t="shared" si="67"/>
        <v>Utilized</v>
      </c>
    </row>
    <row r="1060" spans="1:26" x14ac:dyDescent="0.2">
      <c r="A1060" s="15">
        <v>0</v>
      </c>
      <c r="B1060" s="7">
        <f t="shared" si="64"/>
        <v>0</v>
      </c>
      <c r="C1060" s="1" t="s">
        <v>20</v>
      </c>
      <c r="E1060" s="5">
        <v>0</v>
      </c>
      <c r="F1060" s="5">
        <f t="shared" si="65"/>
        <v>0</v>
      </c>
      <c r="I1060" s="1" t="s">
        <v>25</v>
      </c>
      <c r="K1060" s="8">
        <v>44110.215428240743</v>
      </c>
      <c r="M1060" s="8">
        <v>44110</v>
      </c>
      <c r="N1060" s="8">
        <v>44110</v>
      </c>
      <c r="P1060" s="1" t="s">
        <v>32</v>
      </c>
      <c r="T1060" s="1" t="s">
        <v>81</v>
      </c>
      <c r="U1060" s="8">
        <v>44110</v>
      </c>
      <c r="X1060" s="1" t="s">
        <v>39</v>
      </c>
      <c r="Y1060" t="str">
        <f t="shared" si="66"/>
        <v>NoPayment</v>
      </c>
      <c r="Z1060" t="str">
        <f t="shared" si="67"/>
        <v>No Discounts</v>
      </c>
    </row>
    <row r="1061" spans="1:26" x14ac:dyDescent="0.2">
      <c r="A1061" s="15">
        <v>100</v>
      </c>
      <c r="B1061" s="7">
        <f t="shared" si="64"/>
        <v>100</v>
      </c>
      <c r="C1061" s="1" t="s">
        <v>20</v>
      </c>
      <c r="D1061" s="1" t="s">
        <v>1362</v>
      </c>
      <c r="E1061" s="5">
        <v>2</v>
      </c>
      <c r="F1061" s="5">
        <f t="shared" si="65"/>
        <v>2</v>
      </c>
      <c r="G1061" s="1" t="s">
        <v>1363</v>
      </c>
      <c r="H1061" s="8">
        <v>44140</v>
      </c>
      <c r="I1061" s="1" t="s">
        <v>25</v>
      </c>
      <c r="K1061" s="8">
        <v>44110.21534722222</v>
      </c>
      <c r="L1061" s="1" t="s">
        <v>28</v>
      </c>
      <c r="M1061" s="8">
        <v>44110</v>
      </c>
      <c r="N1061" s="8">
        <v>44120</v>
      </c>
      <c r="O1061" s="1" t="s">
        <v>2109</v>
      </c>
      <c r="P1061" s="1" t="s">
        <v>32</v>
      </c>
      <c r="R1061" s="1" t="s">
        <v>1367</v>
      </c>
      <c r="T1061" s="1" t="s">
        <v>81</v>
      </c>
      <c r="U1061" s="8">
        <v>44110</v>
      </c>
      <c r="V1061" s="1" t="s">
        <v>1368</v>
      </c>
      <c r="W1061" s="1" t="s">
        <v>3322</v>
      </c>
      <c r="X1061" s="1" t="s">
        <v>39</v>
      </c>
      <c r="Y1061" t="str">
        <f t="shared" si="66"/>
        <v>OnTime</v>
      </c>
      <c r="Z1061" t="str">
        <f t="shared" si="67"/>
        <v>Utilized</v>
      </c>
    </row>
    <row r="1062" spans="1:26" x14ac:dyDescent="0.2">
      <c r="A1062" s="15">
        <v>0</v>
      </c>
      <c r="B1062" s="7">
        <f t="shared" si="64"/>
        <v>0</v>
      </c>
      <c r="C1062" s="1" t="s">
        <v>20</v>
      </c>
      <c r="E1062" s="5">
        <v>0</v>
      </c>
      <c r="F1062" s="5">
        <f t="shared" si="65"/>
        <v>0</v>
      </c>
      <c r="I1062" s="1" t="s">
        <v>25</v>
      </c>
      <c r="K1062" s="8">
        <v>44110.215266203704</v>
      </c>
      <c r="M1062" s="8">
        <v>44110</v>
      </c>
      <c r="N1062" s="8">
        <v>44110</v>
      </c>
      <c r="P1062" s="1" t="s">
        <v>32</v>
      </c>
      <c r="T1062" s="1" t="s">
        <v>81</v>
      </c>
      <c r="U1062" s="8">
        <v>44110</v>
      </c>
      <c r="X1062" s="1" t="s">
        <v>39</v>
      </c>
      <c r="Y1062" t="str">
        <f t="shared" si="66"/>
        <v>NoPayment</v>
      </c>
      <c r="Z1062" t="str">
        <f t="shared" si="67"/>
        <v>No Discounts</v>
      </c>
    </row>
    <row r="1063" spans="1:26" x14ac:dyDescent="0.2">
      <c r="A1063" s="15">
        <v>0</v>
      </c>
      <c r="B1063" s="7">
        <f t="shared" si="64"/>
        <v>0</v>
      </c>
      <c r="C1063" s="1" t="s">
        <v>20</v>
      </c>
      <c r="E1063" s="5">
        <v>0</v>
      </c>
      <c r="F1063" s="5">
        <f t="shared" si="65"/>
        <v>0</v>
      </c>
      <c r="I1063" s="1" t="s">
        <v>25</v>
      </c>
      <c r="K1063" s="8">
        <v>44110.215185185189</v>
      </c>
      <c r="M1063" s="8">
        <v>44110</v>
      </c>
      <c r="N1063" s="8">
        <v>44110</v>
      </c>
      <c r="P1063" s="1" t="s">
        <v>1091</v>
      </c>
      <c r="T1063" s="1" t="s">
        <v>81</v>
      </c>
      <c r="U1063" s="8">
        <v>44110</v>
      </c>
      <c r="X1063" s="1" t="s">
        <v>39</v>
      </c>
      <c r="Y1063" t="str">
        <f t="shared" si="66"/>
        <v>NoPayment</v>
      </c>
      <c r="Z1063" t="str">
        <f t="shared" si="67"/>
        <v>No Discounts</v>
      </c>
    </row>
    <row r="1064" spans="1:26" x14ac:dyDescent="0.2">
      <c r="A1064" s="15">
        <v>0</v>
      </c>
      <c r="B1064" s="7">
        <f t="shared" si="64"/>
        <v>0</v>
      </c>
      <c r="C1064" s="1" t="s">
        <v>20</v>
      </c>
      <c r="E1064" s="5">
        <v>0</v>
      </c>
      <c r="F1064" s="5">
        <f t="shared" si="65"/>
        <v>0</v>
      </c>
      <c r="I1064" s="1" t="s">
        <v>25</v>
      </c>
      <c r="K1064" s="8">
        <v>44110.215104166666</v>
      </c>
      <c r="M1064" s="8">
        <v>44110</v>
      </c>
      <c r="N1064" s="8">
        <v>44110</v>
      </c>
      <c r="P1064" s="1" t="s">
        <v>1091</v>
      </c>
      <c r="T1064" s="1" t="s">
        <v>81</v>
      </c>
      <c r="U1064" s="8">
        <v>44110</v>
      </c>
      <c r="X1064" s="1" t="s">
        <v>39</v>
      </c>
      <c r="Y1064" t="str">
        <f t="shared" si="66"/>
        <v>NoPayment</v>
      </c>
      <c r="Z1064" t="str">
        <f t="shared" si="67"/>
        <v>No Discounts</v>
      </c>
    </row>
    <row r="1065" spans="1:26" x14ac:dyDescent="0.2">
      <c r="A1065" s="15">
        <v>0</v>
      </c>
      <c r="B1065" s="7">
        <f t="shared" si="64"/>
        <v>0</v>
      </c>
      <c r="C1065" s="1" t="s">
        <v>20</v>
      </c>
      <c r="E1065" s="5">
        <v>0</v>
      </c>
      <c r="F1065" s="5">
        <f t="shared" si="65"/>
        <v>0</v>
      </c>
      <c r="I1065" s="1" t="s">
        <v>25</v>
      </c>
      <c r="K1065" s="8">
        <v>44110.21502314815</v>
      </c>
      <c r="M1065" s="8">
        <v>44110</v>
      </c>
      <c r="N1065" s="8">
        <v>44110</v>
      </c>
      <c r="P1065" s="1" t="s">
        <v>1091</v>
      </c>
      <c r="T1065" s="1" t="s">
        <v>81</v>
      </c>
      <c r="U1065" s="8">
        <v>44110</v>
      </c>
      <c r="X1065" s="1" t="s">
        <v>39</v>
      </c>
      <c r="Y1065" t="str">
        <f t="shared" si="66"/>
        <v>NoPayment</v>
      </c>
      <c r="Z1065" t="str">
        <f t="shared" si="67"/>
        <v>No Discounts</v>
      </c>
    </row>
    <row r="1066" spans="1:26" x14ac:dyDescent="0.2">
      <c r="A1066" s="15">
        <v>0</v>
      </c>
      <c r="B1066" s="7">
        <f t="shared" si="64"/>
        <v>0</v>
      </c>
      <c r="C1066" s="1" t="s">
        <v>20</v>
      </c>
      <c r="E1066" s="5">
        <v>0</v>
      </c>
      <c r="F1066" s="5">
        <f t="shared" si="65"/>
        <v>0</v>
      </c>
      <c r="I1066" s="1" t="s">
        <v>25</v>
      </c>
      <c r="K1066" s="8">
        <v>44110.214942129627</v>
      </c>
      <c r="M1066" s="8">
        <v>44110</v>
      </c>
      <c r="N1066" s="8">
        <v>44110</v>
      </c>
      <c r="P1066" s="1" t="s">
        <v>1091</v>
      </c>
      <c r="T1066" s="1" t="s">
        <v>81</v>
      </c>
      <c r="U1066" s="8">
        <v>44110</v>
      </c>
      <c r="X1066" s="1" t="s">
        <v>39</v>
      </c>
      <c r="Y1066" t="str">
        <f t="shared" si="66"/>
        <v>NoPayment</v>
      </c>
      <c r="Z1066" t="str">
        <f t="shared" si="67"/>
        <v>No Discounts</v>
      </c>
    </row>
    <row r="1067" spans="1:26" x14ac:dyDescent="0.2">
      <c r="A1067" s="15">
        <v>0</v>
      </c>
      <c r="B1067" s="7">
        <f t="shared" si="64"/>
        <v>0</v>
      </c>
      <c r="C1067" s="1" t="s">
        <v>20</v>
      </c>
      <c r="E1067" s="5">
        <v>0</v>
      </c>
      <c r="F1067" s="5">
        <f t="shared" si="65"/>
        <v>0</v>
      </c>
      <c r="I1067" s="1" t="s">
        <v>25</v>
      </c>
      <c r="K1067" s="8">
        <v>44110.214849537035</v>
      </c>
      <c r="M1067" s="8">
        <v>44110</v>
      </c>
      <c r="N1067" s="8">
        <v>44110</v>
      </c>
      <c r="P1067" s="1" t="s">
        <v>1091</v>
      </c>
      <c r="T1067" s="1" t="s">
        <v>81</v>
      </c>
      <c r="U1067" s="8">
        <v>44110</v>
      </c>
      <c r="X1067" s="1" t="s">
        <v>39</v>
      </c>
      <c r="Y1067" t="str">
        <f t="shared" si="66"/>
        <v>NoPayment</v>
      </c>
      <c r="Z1067" t="str">
        <f t="shared" si="67"/>
        <v>No Discounts</v>
      </c>
    </row>
    <row r="1068" spans="1:26" x14ac:dyDescent="0.2">
      <c r="A1068" s="15">
        <v>0</v>
      </c>
      <c r="B1068" s="7">
        <f t="shared" si="64"/>
        <v>0</v>
      </c>
      <c r="C1068" s="1" t="s">
        <v>20</v>
      </c>
      <c r="E1068" s="5">
        <v>0</v>
      </c>
      <c r="F1068" s="5">
        <f t="shared" si="65"/>
        <v>0</v>
      </c>
      <c r="I1068" s="1" t="s">
        <v>25</v>
      </c>
      <c r="K1068" s="8">
        <v>44110.214768518519</v>
      </c>
      <c r="M1068" s="8">
        <v>44110</v>
      </c>
      <c r="N1068" s="8">
        <v>44110</v>
      </c>
      <c r="P1068" s="1" t="s">
        <v>1091</v>
      </c>
      <c r="T1068" s="1" t="s">
        <v>81</v>
      </c>
      <c r="U1068" s="8">
        <v>44110</v>
      </c>
      <c r="X1068" s="1" t="s">
        <v>39</v>
      </c>
      <c r="Y1068" t="str">
        <f t="shared" si="66"/>
        <v>NoPayment</v>
      </c>
      <c r="Z1068" t="str">
        <f t="shared" si="67"/>
        <v>No Discounts</v>
      </c>
    </row>
    <row r="1069" spans="1:26" x14ac:dyDescent="0.2">
      <c r="A1069" s="15">
        <v>0</v>
      </c>
      <c r="B1069" s="7">
        <f t="shared" si="64"/>
        <v>0</v>
      </c>
      <c r="C1069" s="1" t="s">
        <v>20</v>
      </c>
      <c r="E1069" s="5">
        <v>0</v>
      </c>
      <c r="F1069" s="5">
        <f t="shared" si="65"/>
        <v>0</v>
      </c>
      <c r="I1069" s="1" t="s">
        <v>25</v>
      </c>
      <c r="K1069" s="8">
        <v>44110.214687500003</v>
      </c>
      <c r="M1069" s="8">
        <v>44110</v>
      </c>
      <c r="N1069" s="8">
        <v>44110</v>
      </c>
      <c r="P1069" s="1" t="s">
        <v>1091</v>
      </c>
      <c r="T1069" s="1" t="s">
        <v>81</v>
      </c>
      <c r="U1069" s="8">
        <v>44110</v>
      </c>
      <c r="X1069" s="1" t="s">
        <v>39</v>
      </c>
      <c r="Y1069" t="str">
        <f t="shared" si="66"/>
        <v>NoPayment</v>
      </c>
      <c r="Z1069" t="str">
        <f t="shared" si="67"/>
        <v>No Discounts</v>
      </c>
    </row>
    <row r="1070" spans="1:26" x14ac:dyDescent="0.2">
      <c r="A1070" s="15">
        <v>0</v>
      </c>
      <c r="B1070" s="7">
        <f t="shared" si="64"/>
        <v>0</v>
      </c>
      <c r="C1070" s="1" t="s">
        <v>20</v>
      </c>
      <c r="E1070" s="5">
        <v>0</v>
      </c>
      <c r="F1070" s="5">
        <f t="shared" si="65"/>
        <v>0</v>
      </c>
      <c r="I1070" s="1" t="s">
        <v>25</v>
      </c>
      <c r="K1070" s="8">
        <v>44110.214594907404</v>
      </c>
      <c r="M1070" s="8">
        <v>44110</v>
      </c>
      <c r="N1070" s="8">
        <v>44110</v>
      </c>
      <c r="P1070" s="1" t="s">
        <v>1091</v>
      </c>
      <c r="T1070" s="1" t="s">
        <v>81</v>
      </c>
      <c r="U1070" s="8">
        <v>44110</v>
      </c>
      <c r="X1070" s="1" t="s">
        <v>39</v>
      </c>
      <c r="Y1070" t="str">
        <f t="shared" si="66"/>
        <v>NoPayment</v>
      </c>
      <c r="Z1070" t="str">
        <f t="shared" si="67"/>
        <v>No Discounts</v>
      </c>
    </row>
    <row r="1071" spans="1:26" x14ac:dyDescent="0.2">
      <c r="A1071" s="15">
        <v>121.75</v>
      </c>
      <c r="B1071" s="7">
        <f t="shared" si="64"/>
        <v>121.75</v>
      </c>
      <c r="C1071" s="1" t="s">
        <v>20</v>
      </c>
      <c r="D1071" s="1" t="s">
        <v>21</v>
      </c>
      <c r="E1071" s="5">
        <v>0</v>
      </c>
      <c r="F1071" s="5">
        <f t="shared" si="65"/>
        <v>0</v>
      </c>
      <c r="G1071" s="1" t="s">
        <v>23</v>
      </c>
      <c r="H1071" s="8">
        <v>44119</v>
      </c>
      <c r="I1071" s="1" t="s">
        <v>25</v>
      </c>
      <c r="K1071" s="8">
        <v>44109.955671296295</v>
      </c>
      <c r="L1071" s="1" t="s">
        <v>28</v>
      </c>
      <c r="M1071" s="8">
        <v>44109</v>
      </c>
      <c r="N1071" s="8">
        <v>44139</v>
      </c>
      <c r="O1071" s="1" t="s">
        <v>2122</v>
      </c>
      <c r="P1071" s="1" t="s">
        <v>1091</v>
      </c>
      <c r="Q1071" s="1" t="s">
        <v>33</v>
      </c>
      <c r="R1071" s="1" t="s">
        <v>124</v>
      </c>
      <c r="S1071" s="1" t="s">
        <v>35</v>
      </c>
      <c r="T1071" s="1" t="s">
        <v>36</v>
      </c>
      <c r="U1071" s="8">
        <v>44109</v>
      </c>
      <c r="V1071" s="1" t="s">
        <v>37</v>
      </c>
      <c r="W1071" s="1" t="s">
        <v>38</v>
      </c>
      <c r="X1071" s="1" t="s">
        <v>39</v>
      </c>
      <c r="Y1071" t="str">
        <f t="shared" si="66"/>
        <v>OnTime</v>
      </c>
      <c r="Z1071" t="str">
        <f t="shared" si="67"/>
        <v>Utilized</v>
      </c>
    </row>
    <row r="1072" spans="1:26" x14ac:dyDescent="0.2">
      <c r="A1072" s="15">
        <v>0</v>
      </c>
      <c r="B1072" s="7">
        <f t="shared" si="64"/>
        <v>0</v>
      </c>
      <c r="C1072" s="1" t="s">
        <v>20</v>
      </c>
      <c r="E1072" s="5">
        <v>0</v>
      </c>
      <c r="F1072" s="5">
        <f t="shared" si="65"/>
        <v>0</v>
      </c>
      <c r="I1072" s="1" t="s">
        <v>25</v>
      </c>
      <c r="K1072" s="8">
        <v>44109.696875000001</v>
      </c>
      <c r="M1072" s="8">
        <v>44109</v>
      </c>
      <c r="N1072" s="8">
        <v>44109</v>
      </c>
      <c r="P1072" s="1" t="s">
        <v>1091</v>
      </c>
      <c r="T1072" s="1" t="s">
        <v>1516</v>
      </c>
      <c r="U1072" s="8">
        <v>44109</v>
      </c>
      <c r="X1072" s="1" t="s">
        <v>39</v>
      </c>
      <c r="Y1072" t="str">
        <f t="shared" si="66"/>
        <v>NoPayment</v>
      </c>
      <c r="Z1072" t="str">
        <f t="shared" si="67"/>
        <v>No Discounts</v>
      </c>
    </row>
    <row r="1073" spans="1:26" x14ac:dyDescent="0.2">
      <c r="A1073" s="15">
        <v>121.75</v>
      </c>
      <c r="B1073" s="7">
        <f t="shared" si="64"/>
        <v>121.75</v>
      </c>
      <c r="C1073" s="1" t="s">
        <v>20</v>
      </c>
      <c r="D1073" s="1" t="s">
        <v>21</v>
      </c>
      <c r="E1073" s="5">
        <v>0</v>
      </c>
      <c r="F1073" s="5">
        <f t="shared" si="65"/>
        <v>0</v>
      </c>
      <c r="G1073" s="1" t="s">
        <v>23</v>
      </c>
      <c r="H1073" s="8">
        <v>44118</v>
      </c>
      <c r="I1073" s="1" t="s">
        <v>25</v>
      </c>
      <c r="K1073" s="8">
        <v>44108.95113425926</v>
      </c>
      <c r="L1073" s="1" t="s">
        <v>28</v>
      </c>
      <c r="M1073" s="8">
        <v>44108</v>
      </c>
      <c r="N1073" s="8">
        <v>44138</v>
      </c>
      <c r="O1073" s="1" t="s">
        <v>2127</v>
      </c>
      <c r="P1073" s="1" t="s">
        <v>1091</v>
      </c>
      <c r="Q1073" s="1" t="s">
        <v>33</v>
      </c>
      <c r="R1073" s="1" t="s">
        <v>124</v>
      </c>
      <c r="S1073" s="1" t="s">
        <v>35</v>
      </c>
      <c r="T1073" s="1" t="s">
        <v>36</v>
      </c>
      <c r="U1073" s="8">
        <v>44108</v>
      </c>
      <c r="V1073" s="1" t="s">
        <v>37</v>
      </c>
      <c r="W1073" s="1" t="s">
        <v>38</v>
      </c>
      <c r="X1073" s="1" t="s">
        <v>39</v>
      </c>
      <c r="Y1073" t="str">
        <f t="shared" si="66"/>
        <v>OnTime</v>
      </c>
      <c r="Z1073" t="str">
        <f t="shared" si="67"/>
        <v>Utilized</v>
      </c>
    </row>
    <row r="1074" spans="1:26" x14ac:dyDescent="0.2">
      <c r="A1074" s="15">
        <v>121.75</v>
      </c>
      <c r="B1074" s="7">
        <f t="shared" si="64"/>
        <v>121.75</v>
      </c>
      <c r="C1074" s="1" t="s">
        <v>20</v>
      </c>
      <c r="D1074" s="1" t="s">
        <v>21</v>
      </c>
      <c r="E1074" s="5">
        <v>0</v>
      </c>
      <c r="F1074" s="5">
        <f t="shared" si="65"/>
        <v>0</v>
      </c>
      <c r="G1074" s="1" t="s">
        <v>23</v>
      </c>
      <c r="H1074" s="8">
        <v>44118</v>
      </c>
      <c r="I1074" s="1" t="s">
        <v>25</v>
      </c>
      <c r="K1074" s="8">
        <v>44108.703645833331</v>
      </c>
      <c r="L1074" s="1" t="s">
        <v>28</v>
      </c>
      <c r="M1074" s="8">
        <v>44108</v>
      </c>
      <c r="N1074" s="8">
        <v>44138</v>
      </c>
      <c r="O1074" s="1" t="s">
        <v>2129</v>
      </c>
      <c r="P1074" s="1" t="s">
        <v>1091</v>
      </c>
      <c r="Q1074" s="1" t="s">
        <v>33</v>
      </c>
      <c r="R1074" s="1" t="s">
        <v>124</v>
      </c>
      <c r="S1074" s="1" t="s">
        <v>35</v>
      </c>
      <c r="T1074" s="1" t="s">
        <v>36</v>
      </c>
      <c r="U1074" s="8">
        <v>44108</v>
      </c>
      <c r="V1074" s="1" t="s">
        <v>37</v>
      </c>
      <c r="W1074" s="1" t="s">
        <v>38</v>
      </c>
      <c r="X1074" s="1" t="s">
        <v>39</v>
      </c>
      <c r="Y1074" t="str">
        <f t="shared" si="66"/>
        <v>OnTime</v>
      </c>
      <c r="Z1074" t="str">
        <f t="shared" si="67"/>
        <v>Utilized</v>
      </c>
    </row>
    <row r="1075" spans="1:26" x14ac:dyDescent="0.2">
      <c r="A1075" s="15">
        <v>121.75</v>
      </c>
      <c r="B1075" s="7">
        <f t="shared" si="64"/>
        <v>121.75</v>
      </c>
      <c r="C1075" s="1" t="s">
        <v>20</v>
      </c>
      <c r="D1075" s="1" t="s">
        <v>21</v>
      </c>
      <c r="E1075" s="5">
        <v>0</v>
      </c>
      <c r="F1075" s="5">
        <f t="shared" si="65"/>
        <v>0</v>
      </c>
      <c r="G1075" s="1" t="s">
        <v>23</v>
      </c>
      <c r="H1075" s="8">
        <v>44117</v>
      </c>
      <c r="I1075" s="1" t="s">
        <v>25</v>
      </c>
      <c r="K1075" s="8">
        <v>44107.952685185184</v>
      </c>
      <c r="L1075" s="1" t="s">
        <v>28</v>
      </c>
      <c r="M1075" s="8">
        <v>44107</v>
      </c>
      <c r="N1075" s="8">
        <v>44137</v>
      </c>
      <c r="O1075" s="1" t="s">
        <v>2132</v>
      </c>
      <c r="P1075" s="1" t="s">
        <v>1091</v>
      </c>
      <c r="Q1075" s="1" t="s">
        <v>33</v>
      </c>
      <c r="R1075" s="1" t="s">
        <v>124</v>
      </c>
      <c r="S1075" s="1" t="s">
        <v>35</v>
      </c>
      <c r="T1075" s="1" t="s">
        <v>36</v>
      </c>
      <c r="U1075" s="8">
        <v>44107</v>
      </c>
      <c r="V1075" s="1" t="s">
        <v>37</v>
      </c>
      <c r="W1075" s="1" t="s">
        <v>38</v>
      </c>
      <c r="X1075" s="1" t="s">
        <v>39</v>
      </c>
      <c r="Y1075" t="str">
        <f t="shared" si="66"/>
        <v>OnTime</v>
      </c>
      <c r="Z1075" t="str">
        <f t="shared" si="67"/>
        <v>Utilized</v>
      </c>
    </row>
    <row r="1076" spans="1:26" x14ac:dyDescent="0.2">
      <c r="A1076" s="15">
        <v>121.75</v>
      </c>
      <c r="B1076" s="7">
        <f t="shared" si="64"/>
        <v>121.75</v>
      </c>
      <c r="C1076" s="1" t="s">
        <v>20</v>
      </c>
      <c r="D1076" s="1" t="s">
        <v>21</v>
      </c>
      <c r="E1076" s="5">
        <v>0</v>
      </c>
      <c r="F1076" s="5">
        <f t="shared" si="65"/>
        <v>0</v>
      </c>
      <c r="G1076" s="1" t="s">
        <v>23</v>
      </c>
      <c r="H1076" s="8">
        <v>44117</v>
      </c>
      <c r="I1076" s="1" t="s">
        <v>25</v>
      </c>
      <c r="K1076" s="8">
        <v>44107.70453703704</v>
      </c>
      <c r="L1076" s="1" t="s">
        <v>28</v>
      </c>
      <c r="M1076" s="8">
        <v>44107</v>
      </c>
      <c r="N1076" s="8">
        <v>44137</v>
      </c>
      <c r="O1076" s="1" t="s">
        <v>2134</v>
      </c>
      <c r="P1076" s="1" t="s">
        <v>1091</v>
      </c>
      <c r="Q1076" s="1" t="s">
        <v>33</v>
      </c>
      <c r="R1076" s="1" t="s">
        <v>124</v>
      </c>
      <c r="S1076" s="1" t="s">
        <v>35</v>
      </c>
      <c r="T1076" s="1" t="s">
        <v>36</v>
      </c>
      <c r="U1076" s="8">
        <v>44107</v>
      </c>
      <c r="V1076" s="1" t="s">
        <v>37</v>
      </c>
      <c r="W1076" s="1" t="s">
        <v>38</v>
      </c>
      <c r="X1076" s="1" t="s">
        <v>39</v>
      </c>
      <c r="Y1076" t="str">
        <f t="shared" si="66"/>
        <v>OnTime</v>
      </c>
      <c r="Z1076" t="str">
        <f t="shared" si="67"/>
        <v>Utilized</v>
      </c>
    </row>
    <row r="1077" spans="1:26" x14ac:dyDescent="0.2">
      <c r="A1077" s="15">
        <v>121.75</v>
      </c>
      <c r="B1077" s="7">
        <f t="shared" si="64"/>
        <v>121.75</v>
      </c>
      <c r="C1077" s="1" t="s">
        <v>20</v>
      </c>
      <c r="D1077" s="1" t="s">
        <v>21</v>
      </c>
      <c r="E1077" s="5">
        <v>0</v>
      </c>
      <c r="F1077" s="5">
        <f t="shared" si="65"/>
        <v>0</v>
      </c>
      <c r="G1077" s="1" t="s">
        <v>23</v>
      </c>
      <c r="H1077" s="8">
        <v>44116</v>
      </c>
      <c r="I1077" s="1" t="s">
        <v>25</v>
      </c>
      <c r="K1077" s="8">
        <v>44106.951296296298</v>
      </c>
      <c r="L1077" s="1" t="s">
        <v>28</v>
      </c>
      <c r="M1077" s="8">
        <v>44106</v>
      </c>
      <c r="N1077" s="8">
        <v>44136</v>
      </c>
      <c r="O1077" s="1" t="s">
        <v>2137</v>
      </c>
      <c r="P1077" s="1" t="s">
        <v>1091</v>
      </c>
      <c r="Q1077" s="1" t="s">
        <v>33</v>
      </c>
      <c r="R1077" s="1" t="s">
        <v>124</v>
      </c>
      <c r="S1077" s="1" t="s">
        <v>35</v>
      </c>
      <c r="T1077" s="1" t="s">
        <v>36</v>
      </c>
      <c r="U1077" s="8">
        <v>44106</v>
      </c>
      <c r="V1077" s="1" t="s">
        <v>37</v>
      </c>
      <c r="W1077" s="1" t="s">
        <v>38</v>
      </c>
      <c r="X1077" s="1" t="s">
        <v>39</v>
      </c>
      <c r="Y1077" t="str">
        <f t="shared" si="66"/>
        <v>OnTime</v>
      </c>
      <c r="Z1077" t="str">
        <f t="shared" si="67"/>
        <v>Utilized</v>
      </c>
    </row>
    <row r="1078" spans="1:26" x14ac:dyDescent="0.2">
      <c r="A1078" s="15">
        <v>121.75</v>
      </c>
      <c r="B1078" s="7">
        <f t="shared" si="64"/>
        <v>121.75</v>
      </c>
      <c r="C1078" s="1" t="s">
        <v>20</v>
      </c>
      <c r="D1078" s="1" t="s">
        <v>21</v>
      </c>
      <c r="E1078" s="5">
        <v>0</v>
      </c>
      <c r="F1078" s="5">
        <f t="shared" si="65"/>
        <v>0</v>
      </c>
      <c r="G1078" s="1" t="s">
        <v>23</v>
      </c>
      <c r="H1078" s="8">
        <v>44116</v>
      </c>
      <c r="I1078" s="1" t="s">
        <v>25</v>
      </c>
      <c r="K1078" s="8">
        <v>44106.703425925924</v>
      </c>
      <c r="L1078" s="1" t="s">
        <v>28</v>
      </c>
      <c r="M1078" s="8">
        <v>44106</v>
      </c>
      <c r="N1078" s="8">
        <v>44136</v>
      </c>
      <c r="O1078" s="1" t="s">
        <v>2139</v>
      </c>
      <c r="P1078" s="1" t="s">
        <v>1091</v>
      </c>
      <c r="Q1078" s="1" t="s">
        <v>33</v>
      </c>
      <c r="R1078" s="1" t="s">
        <v>124</v>
      </c>
      <c r="S1078" s="1" t="s">
        <v>35</v>
      </c>
      <c r="T1078" s="1" t="s">
        <v>36</v>
      </c>
      <c r="U1078" s="8">
        <v>44106</v>
      </c>
      <c r="V1078" s="1" t="s">
        <v>37</v>
      </c>
      <c r="W1078" s="1" t="s">
        <v>38</v>
      </c>
      <c r="X1078" s="1" t="s">
        <v>39</v>
      </c>
      <c r="Y1078" t="str">
        <f t="shared" si="66"/>
        <v>OnTime</v>
      </c>
      <c r="Z1078" t="str">
        <f t="shared" si="67"/>
        <v>Utilized</v>
      </c>
    </row>
    <row r="1079" spans="1:26" x14ac:dyDescent="0.2">
      <c r="A1079" s="15">
        <v>121.75</v>
      </c>
      <c r="B1079" s="7">
        <f t="shared" si="64"/>
        <v>121.75</v>
      </c>
      <c r="C1079" s="1" t="s">
        <v>20</v>
      </c>
      <c r="D1079" s="1" t="s">
        <v>21</v>
      </c>
      <c r="E1079" s="5">
        <v>0</v>
      </c>
      <c r="F1079" s="5">
        <f t="shared" si="65"/>
        <v>0</v>
      </c>
      <c r="G1079" s="1" t="s">
        <v>23</v>
      </c>
      <c r="H1079" s="8">
        <v>44116</v>
      </c>
      <c r="I1079" s="1" t="s">
        <v>25</v>
      </c>
      <c r="K1079" s="8">
        <v>44106.445231481484</v>
      </c>
      <c r="L1079" s="1" t="s">
        <v>28</v>
      </c>
      <c r="M1079" s="8">
        <v>44106</v>
      </c>
      <c r="N1079" s="8">
        <v>44136</v>
      </c>
      <c r="O1079" s="1" t="s">
        <v>2141</v>
      </c>
      <c r="P1079" s="1" t="s">
        <v>1091</v>
      </c>
      <c r="Q1079" s="1" t="s">
        <v>33</v>
      </c>
      <c r="R1079" s="1" t="s">
        <v>124</v>
      </c>
      <c r="S1079" s="1" t="s">
        <v>35</v>
      </c>
      <c r="T1079" s="1" t="s">
        <v>36</v>
      </c>
      <c r="U1079" s="8">
        <v>44106</v>
      </c>
      <c r="V1079" s="1" t="s">
        <v>37</v>
      </c>
      <c r="W1079" s="1" t="s">
        <v>38</v>
      </c>
      <c r="X1079" s="1" t="s">
        <v>39</v>
      </c>
      <c r="Y1079" t="str">
        <f t="shared" si="66"/>
        <v>OnTime</v>
      </c>
      <c r="Z1079" t="str">
        <f t="shared" si="67"/>
        <v>Utilized</v>
      </c>
    </row>
    <row r="1080" spans="1:26" x14ac:dyDescent="0.2">
      <c r="A1080" s="15">
        <v>0</v>
      </c>
      <c r="B1080" s="7">
        <f t="shared" si="64"/>
        <v>0</v>
      </c>
      <c r="C1080" s="1" t="s">
        <v>20</v>
      </c>
      <c r="D1080" s="1" t="s">
        <v>1362</v>
      </c>
      <c r="E1080" s="5">
        <v>0</v>
      </c>
      <c r="F1080" s="5">
        <f t="shared" si="65"/>
        <v>0</v>
      </c>
      <c r="G1080" s="1" t="s">
        <v>1363</v>
      </c>
      <c r="H1080" s="8">
        <v>44136</v>
      </c>
      <c r="I1080" s="1" t="s">
        <v>25</v>
      </c>
      <c r="K1080" s="8">
        <v>44106.331967592596</v>
      </c>
      <c r="M1080" s="8">
        <v>44106</v>
      </c>
      <c r="N1080" s="8">
        <v>44116</v>
      </c>
      <c r="O1080" s="1" t="s">
        <v>2143</v>
      </c>
      <c r="P1080" s="1" t="s">
        <v>1091</v>
      </c>
      <c r="R1080" s="1" t="s">
        <v>1367</v>
      </c>
      <c r="T1080" s="1" t="s">
        <v>81</v>
      </c>
      <c r="U1080" s="8">
        <v>44106</v>
      </c>
      <c r="V1080" s="1" t="s">
        <v>1368</v>
      </c>
      <c r="W1080" s="1" t="s">
        <v>3322</v>
      </c>
      <c r="X1080" s="1" t="s">
        <v>39</v>
      </c>
      <c r="Y1080" t="str">
        <f t="shared" si="66"/>
        <v>NoPayment</v>
      </c>
      <c r="Z1080" t="str">
        <f t="shared" si="67"/>
        <v>Utilized</v>
      </c>
    </row>
    <row r="1081" spans="1:26" x14ac:dyDescent="0.2">
      <c r="A1081" s="15">
        <v>0</v>
      </c>
      <c r="B1081" s="7">
        <f t="shared" si="64"/>
        <v>0</v>
      </c>
      <c r="C1081" s="1" t="s">
        <v>20</v>
      </c>
      <c r="D1081" s="1" t="s">
        <v>1362</v>
      </c>
      <c r="E1081" s="5">
        <v>0</v>
      </c>
      <c r="F1081" s="5">
        <f t="shared" si="65"/>
        <v>0</v>
      </c>
      <c r="G1081" s="1" t="s">
        <v>1363</v>
      </c>
      <c r="H1081" s="8">
        <v>44136</v>
      </c>
      <c r="I1081" s="1" t="s">
        <v>25</v>
      </c>
      <c r="K1081" s="8">
        <v>44106.31013888889</v>
      </c>
      <c r="M1081" s="8">
        <v>44106</v>
      </c>
      <c r="N1081" s="8">
        <v>44116</v>
      </c>
      <c r="O1081" s="1" t="s">
        <v>2145</v>
      </c>
      <c r="P1081" s="1" t="s">
        <v>1091</v>
      </c>
      <c r="R1081" s="1" t="s">
        <v>1367</v>
      </c>
      <c r="T1081" s="1" t="s">
        <v>81</v>
      </c>
      <c r="U1081" s="8">
        <v>44106</v>
      </c>
      <c r="V1081" s="1" t="s">
        <v>1368</v>
      </c>
      <c r="W1081" s="1" t="s">
        <v>3322</v>
      </c>
      <c r="X1081" s="1" t="s">
        <v>39</v>
      </c>
      <c r="Y1081" t="str">
        <f t="shared" si="66"/>
        <v>NoPayment</v>
      </c>
      <c r="Z1081" t="str">
        <f t="shared" si="67"/>
        <v>Utilized</v>
      </c>
    </row>
    <row r="1082" spans="1:26" x14ac:dyDescent="0.2">
      <c r="A1082" s="15">
        <v>0</v>
      </c>
      <c r="B1082" s="7">
        <f t="shared" si="64"/>
        <v>0</v>
      </c>
      <c r="C1082" s="1" t="s">
        <v>20</v>
      </c>
      <c r="E1082" s="5">
        <v>0</v>
      </c>
      <c r="F1082" s="5">
        <f t="shared" si="65"/>
        <v>0</v>
      </c>
      <c r="I1082" s="1" t="s">
        <v>25</v>
      </c>
      <c r="K1082" s="8">
        <v>44106.244675925926</v>
      </c>
      <c r="M1082" s="8">
        <v>44106</v>
      </c>
      <c r="N1082" s="8">
        <v>44106</v>
      </c>
      <c r="O1082" s="1" t="s">
        <v>2147</v>
      </c>
      <c r="P1082" s="1" t="s">
        <v>1091</v>
      </c>
      <c r="T1082" s="1" t="s">
        <v>81</v>
      </c>
      <c r="U1082" s="8">
        <v>44106</v>
      </c>
      <c r="X1082" s="1" t="s">
        <v>39</v>
      </c>
      <c r="Y1082" t="str">
        <f t="shared" si="66"/>
        <v>NoPayment</v>
      </c>
      <c r="Z1082" t="str">
        <f t="shared" si="67"/>
        <v>No Discounts</v>
      </c>
    </row>
    <row r="1083" spans="1:26" x14ac:dyDescent="0.2">
      <c r="A1083" s="15">
        <v>121.75</v>
      </c>
      <c r="B1083" s="7">
        <f t="shared" si="64"/>
        <v>121.75</v>
      </c>
      <c r="C1083" s="1" t="s">
        <v>20</v>
      </c>
      <c r="D1083" s="1" t="s">
        <v>21</v>
      </c>
      <c r="E1083" s="5">
        <v>0</v>
      </c>
      <c r="F1083" s="5">
        <f t="shared" si="65"/>
        <v>0</v>
      </c>
      <c r="G1083" s="1" t="s">
        <v>23</v>
      </c>
      <c r="H1083" s="8">
        <v>44115</v>
      </c>
      <c r="I1083" s="1" t="s">
        <v>25</v>
      </c>
      <c r="K1083" s="8">
        <v>44105.95171296296</v>
      </c>
      <c r="L1083" s="1" t="s">
        <v>28</v>
      </c>
      <c r="M1083" s="8">
        <v>44105</v>
      </c>
      <c r="N1083" s="8">
        <v>44135</v>
      </c>
      <c r="O1083" s="1" t="s">
        <v>2150</v>
      </c>
      <c r="P1083" s="1" t="s">
        <v>1091</v>
      </c>
      <c r="Q1083" s="1" t="s">
        <v>33</v>
      </c>
      <c r="R1083" s="1" t="s">
        <v>124</v>
      </c>
      <c r="S1083" s="1" t="s">
        <v>35</v>
      </c>
      <c r="T1083" s="1" t="s">
        <v>36</v>
      </c>
      <c r="U1083" s="8">
        <v>44105</v>
      </c>
      <c r="V1083" s="1" t="s">
        <v>37</v>
      </c>
      <c r="W1083" s="1" t="s">
        <v>38</v>
      </c>
      <c r="X1083" s="1" t="s">
        <v>39</v>
      </c>
      <c r="Y1083" t="str">
        <f t="shared" si="66"/>
        <v>OnTime</v>
      </c>
      <c r="Z1083" t="str">
        <f t="shared" si="67"/>
        <v>Utilized</v>
      </c>
    </row>
    <row r="1084" spans="1:26" x14ac:dyDescent="0.2">
      <c r="A1084" s="15">
        <v>0</v>
      </c>
      <c r="B1084" s="7">
        <f t="shared" si="64"/>
        <v>0</v>
      </c>
      <c r="C1084" s="1" t="s">
        <v>20</v>
      </c>
      <c r="E1084" s="5">
        <v>0</v>
      </c>
      <c r="F1084" s="5">
        <f t="shared" si="65"/>
        <v>0</v>
      </c>
      <c r="I1084" s="1" t="s">
        <v>25</v>
      </c>
      <c r="K1084" s="8">
        <v>44105.782500000001</v>
      </c>
      <c r="M1084" s="8">
        <v>44105</v>
      </c>
      <c r="N1084" s="8">
        <v>44105</v>
      </c>
      <c r="P1084" s="1" t="s">
        <v>32</v>
      </c>
      <c r="T1084" s="1" t="s">
        <v>81</v>
      </c>
      <c r="U1084" s="8">
        <v>44105</v>
      </c>
      <c r="X1084" s="1" t="s">
        <v>39</v>
      </c>
      <c r="Y1084" t="str">
        <f t="shared" si="66"/>
        <v>NoPayment</v>
      </c>
      <c r="Z1084" t="str">
        <f t="shared" si="67"/>
        <v>No Discounts</v>
      </c>
    </row>
    <row r="1085" spans="1:26" x14ac:dyDescent="0.2">
      <c r="A1085" s="15">
        <v>100</v>
      </c>
      <c r="B1085" s="7">
        <f t="shared" si="64"/>
        <v>100</v>
      </c>
      <c r="C1085" s="1" t="s">
        <v>20</v>
      </c>
      <c r="D1085" s="1" t="s">
        <v>1362</v>
      </c>
      <c r="E1085" s="5">
        <v>2</v>
      </c>
      <c r="F1085" s="5">
        <f t="shared" si="65"/>
        <v>2</v>
      </c>
      <c r="G1085" s="1" t="s">
        <v>1363</v>
      </c>
      <c r="H1085" s="8">
        <v>44135</v>
      </c>
      <c r="I1085" s="1" t="s">
        <v>25</v>
      </c>
      <c r="K1085" s="8">
        <v>44105.782407407409</v>
      </c>
      <c r="L1085" s="1" t="s">
        <v>28</v>
      </c>
      <c r="M1085" s="8">
        <v>44105</v>
      </c>
      <c r="N1085" s="8">
        <v>44115</v>
      </c>
      <c r="O1085" s="1" t="s">
        <v>2153</v>
      </c>
      <c r="P1085" s="1" t="s">
        <v>32</v>
      </c>
      <c r="R1085" s="1" t="s">
        <v>1367</v>
      </c>
      <c r="T1085" s="1" t="s">
        <v>36</v>
      </c>
      <c r="U1085" s="8">
        <v>44105</v>
      </c>
      <c r="V1085" s="1" t="s">
        <v>1368</v>
      </c>
      <c r="W1085" s="1" t="s">
        <v>3322</v>
      </c>
      <c r="X1085" s="1" t="s">
        <v>39</v>
      </c>
      <c r="Y1085" t="str">
        <f t="shared" si="66"/>
        <v>OnTime</v>
      </c>
      <c r="Z1085" t="str">
        <f t="shared" si="67"/>
        <v>Utilized</v>
      </c>
    </row>
    <row r="1086" spans="1:26" x14ac:dyDescent="0.2">
      <c r="A1086" s="15">
        <v>100</v>
      </c>
      <c r="B1086" s="7">
        <f t="shared" si="64"/>
        <v>100</v>
      </c>
      <c r="C1086" s="1" t="s">
        <v>20</v>
      </c>
      <c r="D1086" s="1" t="s">
        <v>1362</v>
      </c>
      <c r="E1086" s="5">
        <v>2</v>
      </c>
      <c r="F1086" s="5">
        <f t="shared" si="65"/>
        <v>2</v>
      </c>
      <c r="G1086" s="1" t="s">
        <v>1363</v>
      </c>
      <c r="H1086" s="8">
        <v>44135</v>
      </c>
      <c r="I1086" s="1" t="s">
        <v>25</v>
      </c>
      <c r="K1086" s="8">
        <v>44105.782326388886</v>
      </c>
      <c r="L1086" s="1" t="s">
        <v>28</v>
      </c>
      <c r="M1086" s="8">
        <v>44105</v>
      </c>
      <c r="N1086" s="8">
        <v>44115</v>
      </c>
      <c r="O1086" s="1" t="s">
        <v>2155</v>
      </c>
      <c r="P1086" s="1" t="s">
        <v>32</v>
      </c>
      <c r="R1086" s="1" t="s">
        <v>1367</v>
      </c>
      <c r="T1086" s="1" t="s">
        <v>81</v>
      </c>
      <c r="U1086" s="8">
        <v>44105</v>
      </c>
      <c r="V1086" s="1" t="s">
        <v>1368</v>
      </c>
      <c r="W1086" s="1" t="s">
        <v>3322</v>
      </c>
      <c r="X1086" s="1" t="s">
        <v>39</v>
      </c>
      <c r="Y1086" t="str">
        <f t="shared" si="66"/>
        <v>OnTime</v>
      </c>
      <c r="Z1086" t="str">
        <f t="shared" si="67"/>
        <v>Utilized</v>
      </c>
    </row>
    <row r="1087" spans="1:26" x14ac:dyDescent="0.2">
      <c r="A1087" s="15">
        <v>100</v>
      </c>
      <c r="B1087" s="7">
        <f t="shared" si="64"/>
        <v>100</v>
      </c>
      <c r="C1087" s="1" t="s">
        <v>20</v>
      </c>
      <c r="D1087" s="1" t="s">
        <v>1362</v>
      </c>
      <c r="E1087" s="5">
        <v>2</v>
      </c>
      <c r="F1087" s="5">
        <f t="shared" si="65"/>
        <v>2</v>
      </c>
      <c r="G1087" s="1" t="s">
        <v>1363</v>
      </c>
      <c r="H1087" s="8">
        <v>44135</v>
      </c>
      <c r="I1087" s="1" t="s">
        <v>25</v>
      </c>
      <c r="K1087" s="8">
        <v>44105.782233796293</v>
      </c>
      <c r="L1087" s="1" t="s">
        <v>28</v>
      </c>
      <c r="M1087" s="8">
        <v>44105</v>
      </c>
      <c r="N1087" s="8">
        <v>44115</v>
      </c>
      <c r="O1087" s="1" t="s">
        <v>2157</v>
      </c>
      <c r="P1087" s="1" t="s">
        <v>32</v>
      </c>
      <c r="R1087" s="1" t="s">
        <v>1367</v>
      </c>
      <c r="T1087" s="1" t="s">
        <v>49</v>
      </c>
      <c r="U1087" s="8">
        <v>44105</v>
      </c>
      <c r="V1087" s="1" t="s">
        <v>1368</v>
      </c>
      <c r="W1087" s="1" t="s">
        <v>3322</v>
      </c>
      <c r="X1087" s="1" t="s">
        <v>39</v>
      </c>
      <c r="Y1087" t="str">
        <f t="shared" si="66"/>
        <v>OnTime</v>
      </c>
      <c r="Z1087" t="str">
        <f t="shared" si="67"/>
        <v>Utilized</v>
      </c>
    </row>
    <row r="1088" spans="1:26" x14ac:dyDescent="0.2">
      <c r="A1088" s="15">
        <v>100</v>
      </c>
      <c r="B1088" s="7">
        <f t="shared" si="64"/>
        <v>100</v>
      </c>
      <c r="C1088" s="1" t="s">
        <v>20</v>
      </c>
      <c r="D1088" s="1" t="s">
        <v>1362</v>
      </c>
      <c r="E1088" s="5">
        <v>2</v>
      </c>
      <c r="F1088" s="5">
        <f t="shared" si="65"/>
        <v>2</v>
      </c>
      <c r="G1088" s="1" t="s">
        <v>1363</v>
      </c>
      <c r="H1088" s="8">
        <v>44135</v>
      </c>
      <c r="I1088" s="1" t="s">
        <v>25</v>
      </c>
      <c r="K1088" s="8">
        <v>44105.782152777778</v>
      </c>
      <c r="L1088" s="1" t="s">
        <v>28</v>
      </c>
      <c r="M1088" s="8">
        <v>44105</v>
      </c>
      <c r="N1088" s="8">
        <v>44115</v>
      </c>
      <c r="O1088" s="1" t="s">
        <v>2159</v>
      </c>
      <c r="P1088" s="1" t="s">
        <v>32</v>
      </c>
      <c r="R1088" s="1" t="s">
        <v>1367</v>
      </c>
      <c r="T1088" s="1" t="s">
        <v>81</v>
      </c>
      <c r="U1088" s="8">
        <v>44105</v>
      </c>
      <c r="V1088" s="1" t="s">
        <v>1368</v>
      </c>
      <c r="W1088" s="1" t="s">
        <v>3322</v>
      </c>
      <c r="X1088" s="1" t="s">
        <v>39</v>
      </c>
      <c r="Y1088" t="str">
        <f t="shared" si="66"/>
        <v>OnTime</v>
      </c>
      <c r="Z1088" t="str">
        <f t="shared" si="67"/>
        <v>Utilized</v>
      </c>
    </row>
    <row r="1089" spans="1:26" x14ac:dyDescent="0.2">
      <c r="A1089" s="15">
        <v>0</v>
      </c>
      <c r="B1089" s="7">
        <f t="shared" si="64"/>
        <v>0</v>
      </c>
      <c r="C1089" s="1" t="s">
        <v>20</v>
      </c>
      <c r="E1089" s="5">
        <v>0</v>
      </c>
      <c r="F1089" s="5">
        <f t="shared" si="65"/>
        <v>0</v>
      </c>
      <c r="I1089" s="1" t="s">
        <v>25</v>
      </c>
      <c r="K1089" s="8">
        <v>44105.782071759262</v>
      </c>
      <c r="M1089" s="8">
        <v>44105</v>
      </c>
      <c r="N1089" s="8">
        <v>44105</v>
      </c>
      <c r="P1089" s="1" t="s">
        <v>32</v>
      </c>
      <c r="T1089" s="1" t="s">
        <v>81</v>
      </c>
      <c r="U1089" s="8">
        <v>44105</v>
      </c>
      <c r="X1089" s="1" t="s">
        <v>39</v>
      </c>
      <c r="Y1089" t="str">
        <f t="shared" si="66"/>
        <v>NoPayment</v>
      </c>
      <c r="Z1089" t="str">
        <f t="shared" si="67"/>
        <v>No Discounts</v>
      </c>
    </row>
    <row r="1090" spans="1:26" x14ac:dyDescent="0.2">
      <c r="A1090" s="15">
        <v>0</v>
      </c>
      <c r="B1090" s="7">
        <f t="shared" si="64"/>
        <v>0</v>
      </c>
      <c r="C1090" s="1" t="s">
        <v>20</v>
      </c>
      <c r="E1090" s="5">
        <v>0</v>
      </c>
      <c r="F1090" s="5">
        <f t="shared" si="65"/>
        <v>0</v>
      </c>
      <c r="I1090" s="1" t="s">
        <v>25</v>
      </c>
      <c r="K1090" s="8">
        <v>44105.78197916667</v>
      </c>
      <c r="M1090" s="8">
        <v>44105</v>
      </c>
      <c r="N1090" s="8">
        <v>44105</v>
      </c>
      <c r="P1090" s="1" t="s">
        <v>32</v>
      </c>
      <c r="T1090" s="1" t="s">
        <v>81</v>
      </c>
      <c r="U1090" s="8">
        <v>44105</v>
      </c>
      <c r="X1090" s="1" t="s">
        <v>39</v>
      </c>
      <c r="Y1090" t="str">
        <f t="shared" si="66"/>
        <v>NoPayment</v>
      </c>
      <c r="Z1090" t="str">
        <f t="shared" si="67"/>
        <v>No Discounts</v>
      </c>
    </row>
    <row r="1091" spans="1:26" x14ac:dyDescent="0.2">
      <c r="A1091" s="15">
        <v>100</v>
      </c>
      <c r="B1091" s="7">
        <f t="shared" ref="B1091:B1154" si="68">A1091</f>
        <v>100</v>
      </c>
      <c r="C1091" s="1" t="s">
        <v>20</v>
      </c>
      <c r="D1091" s="1" t="s">
        <v>1362</v>
      </c>
      <c r="E1091" s="5">
        <v>2</v>
      </c>
      <c r="F1091" s="5">
        <f t="shared" ref="F1091:F1154" si="69">E1091</f>
        <v>2</v>
      </c>
      <c r="G1091" s="1" t="s">
        <v>1363</v>
      </c>
      <c r="H1091" s="8">
        <v>44135</v>
      </c>
      <c r="I1091" s="1" t="s">
        <v>25</v>
      </c>
      <c r="K1091" s="8">
        <v>44105.781898148147</v>
      </c>
      <c r="L1091" s="1" t="s">
        <v>28</v>
      </c>
      <c r="M1091" s="8">
        <v>44105</v>
      </c>
      <c r="N1091" s="8">
        <v>44115</v>
      </c>
      <c r="O1091" s="1" t="s">
        <v>2163</v>
      </c>
      <c r="P1091" s="1" t="s">
        <v>32</v>
      </c>
      <c r="R1091" s="1" t="s">
        <v>1367</v>
      </c>
      <c r="T1091" s="1" t="s">
        <v>81</v>
      </c>
      <c r="U1091" s="8">
        <v>44105</v>
      </c>
      <c r="V1091" s="1" t="s">
        <v>1368</v>
      </c>
      <c r="W1091" s="1" t="s">
        <v>3322</v>
      </c>
      <c r="X1091" s="1" t="s">
        <v>39</v>
      </c>
      <c r="Y1091" t="str">
        <f t="shared" ref="Y1091:Y1154" si="70">IF(U1091&gt;N1091,"Late",IF(A1091=0,"NoPayment","OnTime"))</f>
        <v>OnTime</v>
      </c>
      <c r="Z1091" t="str">
        <f t="shared" ref="Z1091:Z1154" si="71">IF(U1091&lt;H1091,"Utilized",IF(ISBLANK(H1091),"No Discounts","Lost"))</f>
        <v>Utilized</v>
      </c>
    </row>
    <row r="1092" spans="1:26" x14ac:dyDescent="0.2">
      <c r="A1092" s="15">
        <v>80</v>
      </c>
      <c r="B1092" s="7">
        <f t="shared" si="68"/>
        <v>80</v>
      </c>
      <c r="C1092" s="1" t="s">
        <v>20</v>
      </c>
      <c r="D1092" s="1" t="s">
        <v>1362</v>
      </c>
      <c r="E1092" s="5">
        <v>1.6</v>
      </c>
      <c r="F1092" s="5">
        <f t="shared" si="69"/>
        <v>1.6</v>
      </c>
      <c r="G1092" s="1" t="s">
        <v>1363</v>
      </c>
      <c r="H1092" s="8">
        <v>44135</v>
      </c>
      <c r="I1092" s="1" t="s">
        <v>25</v>
      </c>
      <c r="K1092" s="8">
        <v>44105.781817129631</v>
      </c>
      <c r="L1092" s="1" t="s">
        <v>28</v>
      </c>
      <c r="M1092" s="8">
        <v>44105</v>
      </c>
      <c r="N1092" s="8">
        <v>44115</v>
      </c>
      <c r="O1092" s="1" t="s">
        <v>2165</v>
      </c>
      <c r="P1092" s="1" t="s">
        <v>32</v>
      </c>
      <c r="R1092" s="1" t="s">
        <v>1367</v>
      </c>
      <c r="T1092" s="1" t="s">
        <v>81</v>
      </c>
      <c r="U1092" s="8">
        <v>44105</v>
      </c>
      <c r="V1092" s="1" t="s">
        <v>1368</v>
      </c>
      <c r="W1092" s="1" t="s">
        <v>3322</v>
      </c>
      <c r="X1092" s="1" t="s">
        <v>39</v>
      </c>
      <c r="Y1092" t="str">
        <f t="shared" si="70"/>
        <v>OnTime</v>
      </c>
      <c r="Z1092" t="str">
        <f t="shared" si="71"/>
        <v>Utilized</v>
      </c>
    </row>
    <row r="1093" spans="1:26" x14ac:dyDescent="0.2">
      <c r="A1093" s="15">
        <v>0</v>
      </c>
      <c r="B1093" s="7">
        <f t="shared" si="68"/>
        <v>0</v>
      </c>
      <c r="C1093" s="1" t="s">
        <v>20</v>
      </c>
      <c r="E1093" s="5">
        <v>0</v>
      </c>
      <c r="F1093" s="5">
        <f t="shared" si="69"/>
        <v>0</v>
      </c>
      <c r="I1093" s="1" t="s">
        <v>25</v>
      </c>
      <c r="K1093" s="8">
        <v>44105.781736111108</v>
      </c>
      <c r="M1093" s="8">
        <v>44105</v>
      </c>
      <c r="N1093" s="8">
        <v>44105</v>
      </c>
      <c r="P1093" s="1" t="s">
        <v>32</v>
      </c>
      <c r="T1093" s="1" t="s">
        <v>81</v>
      </c>
      <c r="U1093" s="8">
        <v>44105</v>
      </c>
      <c r="X1093" s="1" t="s">
        <v>39</v>
      </c>
      <c r="Y1093" t="str">
        <f t="shared" si="70"/>
        <v>NoPayment</v>
      </c>
      <c r="Z1093" t="str">
        <f t="shared" si="71"/>
        <v>No Discounts</v>
      </c>
    </row>
    <row r="1094" spans="1:26" x14ac:dyDescent="0.2">
      <c r="A1094" s="15">
        <v>100</v>
      </c>
      <c r="B1094" s="7">
        <f t="shared" si="68"/>
        <v>100</v>
      </c>
      <c r="C1094" s="1" t="s">
        <v>20</v>
      </c>
      <c r="D1094" s="1" t="s">
        <v>1362</v>
      </c>
      <c r="E1094" s="5">
        <v>2</v>
      </c>
      <c r="F1094" s="5">
        <f t="shared" si="69"/>
        <v>2</v>
      </c>
      <c r="G1094" s="1" t="s">
        <v>1363</v>
      </c>
      <c r="H1094" s="8">
        <v>44135</v>
      </c>
      <c r="I1094" s="1" t="s">
        <v>25</v>
      </c>
      <c r="K1094" s="8">
        <v>44105.781655092593</v>
      </c>
      <c r="L1094" s="1" t="s">
        <v>28</v>
      </c>
      <c r="M1094" s="8">
        <v>44105</v>
      </c>
      <c r="N1094" s="8">
        <v>44115</v>
      </c>
      <c r="O1094" s="1" t="s">
        <v>2168</v>
      </c>
      <c r="P1094" s="1" t="s">
        <v>32</v>
      </c>
      <c r="R1094" s="1" t="s">
        <v>1367</v>
      </c>
      <c r="T1094" s="1" t="s">
        <v>81</v>
      </c>
      <c r="U1094" s="8">
        <v>44105</v>
      </c>
      <c r="V1094" s="1" t="s">
        <v>1368</v>
      </c>
      <c r="W1094" s="1" t="s">
        <v>3322</v>
      </c>
      <c r="X1094" s="1" t="s">
        <v>39</v>
      </c>
      <c r="Y1094" t="str">
        <f t="shared" si="70"/>
        <v>OnTime</v>
      </c>
      <c r="Z1094" t="str">
        <f t="shared" si="71"/>
        <v>Utilized</v>
      </c>
    </row>
    <row r="1095" spans="1:26" x14ac:dyDescent="0.2">
      <c r="A1095" s="15">
        <v>0</v>
      </c>
      <c r="B1095" s="7">
        <f t="shared" si="68"/>
        <v>0</v>
      </c>
      <c r="C1095" s="1" t="s">
        <v>20</v>
      </c>
      <c r="E1095" s="5">
        <v>0</v>
      </c>
      <c r="F1095" s="5">
        <f t="shared" si="69"/>
        <v>0</v>
      </c>
      <c r="I1095" s="1" t="s">
        <v>25</v>
      </c>
      <c r="K1095" s="8">
        <v>44105.7815625</v>
      </c>
      <c r="M1095" s="8">
        <v>44105</v>
      </c>
      <c r="N1095" s="8">
        <v>44105</v>
      </c>
      <c r="P1095" s="1" t="s">
        <v>32</v>
      </c>
      <c r="T1095" s="1" t="s">
        <v>81</v>
      </c>
      <c r="U1095" s="8">
        <v>44105</v>
      </c>
      <c r="X1095" s="1" t="s">
        <v>39</v>
      </c>
      <c r="Y1095" t="str">
        <f t="shared" si="70"/>
        <v>NoPayment</v>
      </c>
      <c r="Z1095" t="str">
        <f t="shared" si="71"/>
        <v>No Discounts</v>
      </c>
    </row>
    <row r="1096" spans="1:26" x14ac:dyDescent="0.2">
      <c r="A1096" s="15">
        <v>0</v>
      </c>
      <c r="B1096" s="7">
        <f t="shared" si="68"/>
        <v>0</v>
      </c>
      <c r="C1096" s="1" t="s">
        <v>20</v>
      </c>
      <c r="E1096" s="5">
        <v>0</v>
      </c>
      <c r="F1096" s="5">
        <f t="shared" si="69"/>
        <v>0</v>
      </c>
      <c r="I1096" s="1" t="s">
        <v>25</v>
      </c>
      <c r="K1096" s="8">
        <v>44105.696712962963</v>
      </c>
      <c r="M1096" s="8">
        <v>44105</v>
      </c>
      <c r="N1096" s="8">
        <v>44105</v>
      </c>
      <c r="P1096" s="1" t="s">
        <v>1091</v>
      </c>
      <c r="T1096" s="1" t="s">
        <v>1516</v>
      </c>
      <c r="U1096" s="8">
        <v>44105</v>
      </c>
      <c r="X1096" s="1" t="s">
        <v>39</v>
      </c>
      <c r="Y1096" t="str">
        <f t="shared" si="70"/>
        <v>NoPayment</v>
      </c>
      <c r="Z1096" t="str">
        <f t="shared" si="71"/>
        <v>No Discounts</v>
      </c>
    </row>
    <row r="1097" spans="1:26" x14ac:dyDescent="0.2">
      <c r="A1097" s="15">
        <v>100</v>
      </c>
      <c r="B1097" s="7">
        <f t="shared" si="68"/>
        <v>100</v>
      </c>
      <c r="C1097" s="1" t="s">
        <v>20</v>
      </c>
      <c r="D1097" s="1" t="s">
        <v>1362</v>
      </c>
      <c r="E1097" s="5">
        <v>2</v>
      </c>
      <c r="F1097" s="5">
        <f t="shared" si="69"/>
        <v>2</v>
      </c>
      <c r="G1097" s="1" t="s">
        <v>1363</v>
      </c>
      <c r="H1097" s="8">
        <v>44135</v>
      </c>
      <c r="I1097" s="1" t="s">
        <v>25</v>
      </c>
      <c r="K1097" s="8">
        <v>44105.434803240743</v>
      </c>
      <c r="L1097" s="1" t="s">
        <v>28</v>
      </c>
      <c r="M1097" s="8">
        <v>44105</v>
      </c>
      <c r="N1097" s="8">
        <v>44115</v>
      </c>
      <c r="O1097" s="1" t="s">
        <v>2172</v>
      </c>
      <c r="P1097" s="1" t="s">
        <v>1091</v>
      </c>
      <c r="R1097" s="1" t="s">
        <v>1367</v>
      </c>
      <c r="T1097" s="1" t="s">
        <v>36</v>
      </c>
      <c r="U1097" s="8">
        <v>44105</v>
      </c>
      <c r="V1097" s="1" t="s">
        <v>1368</v>
      </c>
      <c r="W1097" s="1" t="s">
        <v>3322</v>
      </c>
      <c r="X1097" s="1" t="s">
        <v>39</v>
      </c>
      <c r="Y1097" t="str">
        <f t="shared" si="70"/>
        <v>OnTime</v>
      </c>
      <c r="Z1097" t="str">
        <f t="shared" si="71"/>
        <v>Utilized</v>
      </c>
    </row>
    <row r="1098" spans="1:26" x14ac:dyDescent="0.2">
      <c r="A1098" s="15">
        <v>0</v>
      </c>
      <c r="B1098" s="7">
        <f t="shared" si="68"/>
        <v>0</v>
      </c>
      <c r="C1098" s="1" t="s">
        <v>20</v>
      </c>
      <c r="E1098" s="5">
        <v>0</v>
      </c>
      <c r="F1098" s="5">
        <f t="shared" si="69"/>
        <v>0</v>
      </c>
      <c r="I1098" s="1" t="s">
        <v>25</v>
      </c>
      <c r="K1098" s="8">
        <v>44105.43472222222</v>
      </c>
      <c r="M1098" s="8">
        <v>44105</v>
      </c>
      <c r="N1098" s="8">
        <v>44105</v>
      </c>
      <c r="P1098" s="1" t="s">
        <v>1091</v>
      </c>
      <c r="T1098" s="1" t="s">
        <v>81</v>
      </c>
      <c r="U1098" s="8">
        <v>44105</v>
      </c>
      <c r="X1098" s="1" t="s">
        <v>39</v>
      </c>
      <c r="Y1098" t="str">
        <f t="shared" si="70"/>
        <v>NoPayment</v>
      </c>
      <c r="Z1098" t="str">
        <f t="shared" si="71"/>
        <v>No Discounts</v>
      </c>
    </row>
    <row r="1099" spans="1:26" x14ac:dyDescent="0.2">
      <c r="A1099" s="15">
        <v>0</v>
      </c>
      <c r="B1099" s="7">
        <f t="shared" si="68"/>
        <v>0</v>
      </c>
      <c r="C1099" s="1" t="s">
        <v>20</v>
      </c>
      <c r="E1099" s="5">
        <v>0</v>
      </c>
      <c r="F1099" s="5">
        <f t="shared" si="69"/>
        <v>0</v>
      </c>
      <c r="I1099" s="1" t="s">
        <v>25</v>
      </c>
      <c r="K1099" s="8">
        <v>44105.434641203705</v>
      </c>
      <c r="M1099" s="8">
        <v>44105</v>
      </c>
      <c r="N1099" s="8">
        <v>44105</v>
      </c>
      <c r="P1099" s="1" t="s">
        <v>1091</v>
      </c>
      <c r="T1099" s="1" t="s">
        <v>81</v>
      </c>
      <c r="U1099" s="8">
        <v>44105</v>
      </c>
      <c r="X1099" s="1" t="s">
        <v>39</v>
      </c>
      <c r="Y1099" t="str">
        <f t="shared" si="70"/>
        <v>NoPayment</v>
      </c>
      <c r="Z1099" t="str">
        <f t="shared" si="71"/>
        <v>No Discounts</v>
      </c>
    </row>
    <row r="1100" spans="1:26" x14ac:dyDescent="0.2">
      <c r="A1100" s="15">
        <v>0</v>
      </c>
      <c r="B1100" s="7">
        <f t="shared" si="68"/>
        <v>0</v>
      </c>
      <c r="C1100" s="1" t="s">
        <v>20</v>
      </c>
      <c r="E1100" s="5">
        <v>0</v>
      </c>
      <c r="F1100" s="5">
        <f t="shared" si="69"/>
        <v>0</v>
      </c>
      <c r="I1100" s="1" t="s">
        <v>25</v>
      </c>
      <c r="K1100" s="8">
        <v>44105.434560185182</v>
      </c>
      <c r="M1100" s="8">
        <v>44105</v>
      </c>
      <c r="N1100" s="8">
        <v>44105</v>
      </c>
      <c r="P1100" s="1" t="s">
        <v>1091</v>
      </c>
      <c r="T1100" s="1" t="s">
        <v>81</v>
      </c>
      <c r="U1100" s="8">
        <v>44105</v>
      </c>
      <c r="X1100" s="1" t="s">
        <v>39</v>
      </c>
      <c r="Y1100" t="str">
        <f t="shared" si="70"/>
        <v>NoPayment</v>
      </c>
      <c r="Z1100" t="str">
        <f t="shared" si="71"/>
        <v>No Discounts</v>
      </c>
    </row>
    <row r="1101" spans="1:26" x14ac:dyDescent="0.2">
      <c r="A1101" s="15">
        <v>0</v>
      </c>
      <c r="B1101" s="7">
        <f t="shared" si="68"/>
        <v>0</v>
      </c>
      <c r="C1101" s="1" t="s">
        <v>20</v>
      </c>
      <c r="E1101" s="5">
        <v>0</v>
      </c>
      <c r="F1101" s="5">
        <f t="shared" si="69"/>
        <v>0</v>
      </c>
      <c r="I1101" s="1" t="s">
        <v>25</v>
      </c>
      <c r="K1101" s="8">
        <v>44105.434479166666</v>
      </c>
      <c r="M1101" s="8">
        <v>44105</v>
      </c>
      <c r="N1101" s="8">
        <v>44105</v>
      </c>
      <c r="P1101" s="1" t="s">
        <v>1091</v>
      </c>
      <c r="T1101" s="1" t="s">
        <v>81</v>
      </c>
      <c r="U1101" s="8">
        <v>44105</v>
      </c>
      <c r="X1101" s="1" t="s">
        <v>39</v>
      </c>
      <c r="Y1101" t="str">
        <f t="shared" si="70"/>
        <v>NoPayment</v>
      </c>
      <c r="Z1101" t="str">
        <f t="shared" si="71"/>
        <v>No Discounts</v>
      </c>
    </row>
    <row r="1102" spans="1:26" x14ac:dyDescent="0.2">
      <c r="A1102" s="15">
        <v>0</v>
      </c>
      <c r="B1102" s="7">
        <f t="shared" si="68"/>
        <v>0</v>
      </c>
      <c r="C1102" s="1" t="s">
        <v>20</v>
      </c>
      <c r="E1102" s="5">
        <v>0</v>
      </c>
      <c r="F1102" s="5">
        <f t="shared" si="69"/>
        <v>0</v>
      </c>
      <c r="I1102" s="1" t="s">
        <v>25</v>
      </c>
      <c r="K1102" s="8">
        <v>44105.434398148151</v>
      </c>
      <c r="M1102" s="8">
        <v>44105</v>
      </c>
      <c r="N1102" s="8">
        <v>44105</v>
      </c>
      <c r="P1102" s="1" t="s">
        <v>1091</v>
      </c>
      <c r="T1102" s="1" t="s">
        <v>81</v>
      </c>
      <c r="U1102" s="8">
        <v>44105</v>
      </c>
      <c r="X1102" s="1" t="s">
        <v>39</v>
      </c>
      <c r="Y1102" t="str">
        <f t="shared" si="70"/>
        <v>NoPayment</v>
      </c>
      <c r="Z1102" t="str">
        <f t="shared" si="71"/>
        <v>No Discounts</v>
      </c>
    </row>
    <row r="1103" spans="1:26" x14ac:dyDescent="0.2">
      <c r="A1103" s="15">
        <v>0</v>
      </c>
      <c r="B1103" s="7">
        <f t="shared" si="68"/>
        <v>0</v>
      </c>
      <c r="C1103" s="1" t="s">
        <v>20</v>
      </c>
      <c r="E1103" s="5">
        <v>0</v>
      </c>
      <c r="F1103" s="5">
        <f t="shared" si="69"/>
        <v>0</v>
      </c>
      <c r="I1103" s="1" t="s">
        <v>25</v>
      </c>
      <c r="K1103" s="8">
        <v>44105.434317129628</v>
      </c>
      <c r="M1103" s="8">
        <v>44105</v>
      </c>
      <c r="N1103" s="8">
        <v>44105</v>
      </c>
      <c r="P1103" s="1" t="s">
        <v>1091</v>
      </c>
      <c r="T1103" s="1" t="s">
        <v>81</v>
      </c>
      <c r="U1103" s="8">
        <v>44105</v>
      </c>
      <c r="X1103" s="1" t="s">
        <v>39</v>
      </c>
      <c r="Y1103" t="str">
        <f t="shared" si="70"/>
        <v>NoPayment</v>
      </c>
      <c r="Z1103" t="str">
        <f t="shared" si="71"/>
        <v>No Discounts</v>
      </c>
    </row>
    <row r="1104" spans="1:26" x14ac:dyDescent="0.2">
      <c r="A1104" s="15">
        <v>0</v>
      </c>
      <c r="B1104" s="7">
        <f t="shared" si="68"/>
        <v>0</v>
      </c>
      <c r="C1104" s="1" t="s">
        <v>20</v>
      </c>
      <c r="E1104" s="5">
        <v>0</v>
      </c>
      <c r="F1104" s="5">
        <f t="shared" si="69"/>
        <v>0</v>
      </c>
      <c r="I1104" s="1" t="s">
        <v>25</v>
      </c>
      <c r="K1104" s="8">
        <v>44105.434236111112</v>
      </c>
      <c r="M1104" s="8">
        <v>44105</v>
      </c>
      <c r="N1104" s="8">
        <v>44105</v>
      </c>
      <c r="P1104" s="1" t="s">
        <v>1091</v>
      </c>
      <c r="T1104" s="1" t="s">
        <v>81</v>
      </c>
      <c r="U1104" s="8">
        <v>44105</v>
      </c>
      <c r="X1104" s="1" t="s">
        <v>39</v>
      </c>
      <c r="Y1104" t="str">
        <f t="shared" si="70"/>
        <v>NoPayment</v>
      </c>
      <c r="Z1104" t="str">
        <f t="shared" si="71"/>
        <v>No Discounts</v>
      </c>
    </row>
    <row r="1105" spans="1:26" x14ac:dyDescent="0.2">
      <c r="A1105" s="15">
        <v>0</v>
      </c>
      <c r="B1105" s="7">
        <f t="shared" si="68"/>
        <v>0</v>
      </c>
      <c r="C1105" s="1" t="s">
        <v>20</v>
      </c>
      <c r="E1105" s="5">
        <v>0</v>
      </c>
      <c r="F1105" s="5">
        <f t="shared" si="69"/>
        <v>0</v>
      </c>
      <c r="I1105" s="1" t="s">
        <v>25</v>
      </c>
      <c r="K1105" s="8">
        <v>44105.434155092589</v>
      </c>
      <c r="M1105" s="8">
        <v>44105</v>
      </c>
      <c r="N1105" s="8">
        <v>44105</v>
      </c>
      <c r="P1105" s="1" t="s">
        <v>1091</v>
      </c>
      <c r="T1105" s="1" t="s">
        <v>81</v>
      </c>
      <c r="U1105" s="8">
        <v>44105</v>
      </c>
      <c r="X1105" s="1" t="s">
        <v>39</v>
      </c>
      <c r="Y1105" t="str">
        <f t="shared" si="70"/>
        <v>NoPayment</v>
      </c>
      <c r="Z1105" t="str">
        <f t="shared" si="71"/>
        <v>No Discounts</v>
      </c>
    </row>
    <row r="1106" spans="1:26" x14ac:dyDescent="0.2">
      <c r="A1106" s="15">
        <v>0</v>
      </c>
      <c r="B1106" s="7">
        <f t="shared" si="68"/>
        <v>0</v>
      </c>
      <c r="C1106" s="1" t="s">
        <v>20</v>
      </c>
      <c r="E1106" s="5">
        <v>0</v>
      </c>
      <c r="F1106" s="5">
        <f t="shared" si="69"/>
        <v>0</v>
      </c>
      <c r="I1106" s="1" t="s">
        <v>25</v>
      </c>
      <c r="K1106" s="8">
        <v>44105.434062499997</v>
      </c>
      <c r="M1106" s="8">
        <v>44105</v>
      </c>
      <c r="N1106" s="8">
        <v>44105</v>
      </c>
      <c r="P1106" s="1" t="s">
        <v>1091</v>
      </c>
      <c r="T1106" s="1" t="s">
        <v>81</v>
      </c>
      <c r="U1106" s="8">
        <v>44105</v>
      </c>
      <c r="X1106" s="1" t="s">
        <v>39</v>
      </c>
      <c r="Y1106" t="str">
        <f t="shared" si="70"/>
        <v>NoPayment</v>
      </c>
      <c r="Z1106" t="str">
        <f t="shared" si="71"/>
        <v>No Discounts</v>
      </c>
    </row>
    <row r="1107" spans="1:26" x14ac:dyDescent="0.2">
      <c r="A1107" s="15">
        <v>0</v>
      </c>
      <c r="B1107" s="7">
        <f t="shared" si="68"/>
        <v>0</v>
      </c>
      <c r="C1107" s="1" t="s">
        <v>20</v>
      </c>
      <c r="E1107" s="5">
        <v>0</v>
      </c>
      <c r="F1107" s="5">
        <f t="shared" si="69"/>
        <v>0</v>
      </c>
      <c r="I1107" s="1" t="s">
        <v>25</v>
      </c>
      <c r="K1107" s="8">
        <v>44105.433981481481</v>
      </c>
      <c r="M1107" s="8">
        <v>44105</v>
      </c>
      <c r="N1107" s="8">
        <v>44105</v>
      </c>
      <c r="P1107" s="1" t="s">
        <v>1091</v>
      </c>
      <c r="T1107" s="1" t="s">
        <v>81</v>
      </c>
      <c r="U1107" s="8">
        <v>44105</v>
      </c>
      <c r="X1107" s="1" t="s">
        <v>39</v>
      </c>
      <c r="Y1107" t="str">
        <f t="shared" si="70"/>
        <v>NoPayment</v>
      </c>
      <c r="Z1107" t="str">
        <f t="shared" si="71"/>
        <v>No Discounts</v>
      </c>
    </row>
    <row r="1108" spans="1:26" x14ac:dyDescent="0.2">
      <c r="A1108" s="15">
        <v>100</v>
      </c>
      <c r="B1108" s="7">
        <f t="shared" si="68"/>
        <v>100</v>
      </c>
      <c r="C1108" s="1" t="s">
        <v>20</v>
      </c>
      <c r="D1108" s="1" t="s">
        <v>1362</v>
      </c>
      <c r="E1108" s="5">
        <v>2</v>
      </c>
      <c r="F1108" s="5">
        <f t="shared" si="69"/>
        <v>2</v>
      </c>
      <c r="G1108" s="1" t="s">
        <v>1363</v>
      </c>
      <c r="H1108" s="8">
        <v>44135</v>
      </c>
      <c r="I1108" s="1" t="s">
        <v>25</v>
      </c>
      <c r="K1108" s="8">
        <v>44105.433888888889</v>
      </c>
      <c r="L1108" s="1" t="s">
        <v>28</v>
      </c>
      <c r="M1108" s="8">
        <v>44105</v>
      </c>
      <c r="N1108" s="8">
        <v>44115</v>
      </c>
      <c r="O1108" s="1" t="s">
        <v>2184</v>
      </c>
      <c r="P1108" s="1" t="s">
        <v>1091</v>
      </c>
      <c r="R1108" s="1" t="s">
        <v>1367</v>
      </c>
      <c r="T1108" s="1" t="s">
        <v>81</v>
      </c>
      <c r="U1108" s="8">
        <v>44105</v>
      </c>
      <c r="V1108" s="1" t="s">
        <v>1368</v>
      </c>
      <c r="W1108" s="1" t="s">
        <v>3322</v>
      </c>
      <c r="X1108" s="1" t="s">
        <v>39</v>
      </c>
      <c r="Y1108" t="str">
        <f t="shared" si="70"/>
        <v>OnTime</v>
      </c>
      <c r="Z1108" t="str">
        <f t="shared" si="71"/>
        <v>Utilized</v>
      </c>
    </row>
    <row r="1109" spans="1:26" x14ac:dyDescent="0.2">
      <c r="A1109" s="15">
        <v>121.75</v>
      </c>
      <c r="B1109" s="7">
        <f t="shared" si="68"/>
        <v>121.75</v>
      </c>
      <c r="C1109" s="1" t="s">
        <v>20</v>
      </c>
      <c r="D1109" s="1" t="s">
        <v>21</v>
      </c>
      <c r="E1109" s="5">
        <v>0</v>
      </c>
      <c r="F1109" s="5">
        <f t="shared" si="69"/>
        <v>0</v>
      </c>
      <c r="G1109" s="1" t="s">
        <v>23</v>
      </c>
      <c r="H1109" s="8">
        <v>44114</v>
      </c>
      <c r="I1109" s="1" t="s">
        <v>25</v>
      </c>
      <c r="K1109" s="8">
        <v>44104.957395833335</v>
      </c>
      <c r="L1109" s="1" t="s">
        <v>28</v>
      </c>
      <c r="M1109" s="8">
        <v>44104</v>
      </c>
      <c r="N1109" s="8">
        <v>44134</v>
      </c>
      <c r="O1109" s="1" t="s">
        <v>2187</v>
      </c>
      <c r="P1109" s="1" t="s">
        <v>1091</v>
      </c>
      <c r="Q1109" s="1" t="s">
        <v>33</v>
      </c>
      <c r="R1109" s="1" t="s">
        <v>124</v>
      </c>
      <c r="S1109" s="1" t="s">
        <v>35</v>
      </c>
      <c r="T1109" s="1" t="s">
        <v>36</v>
      </c>
      <c r="U1109" s="8">
        <v>44104</v>
      </c>
      <c r="V1109" s="1" t="s">
        <v>37</v>
      </c>
      <c r="W1109" s="1" t="s">
        <v>38</v>
      </c>
      <c r="X1109" s="1" t="s">
        <v>39</v>
      </c>
      <c r="Y1109" t="str">
        <f t="shared" si="70"/>
        <v>OnTime</v>
      </c>
      <c r="Z1109" t="str">
        <f t="shared" si="71"/>
        <v>Utilized</v>
      </c>
    </row>
    <row r="1110" spans="1:26" x14ac:dyDescent="0.2">
      <c r="A1110" s="15">
        <v>0</v>
      </c>
      <c r="B1110" s="7">
        <f t="shared" si="68"/>
        <v>0</v>
      </c>
      <c r="C1110" s="1" t="s">
        <v>20</v>
      </c>
      <c r="E1110" s="5">
        <v>0</v>
      </c>
      <c r="F1110" s="5">
        <f t="shared" si="69"/>
        <v>0</v>
      </c>
      <c r="I1110" s="1" t="s">
        <v>25</v>
      </c>
      <c r="K1110" s="8">
        <v>44104.694432870368</v>
      </c>
      <c r="M1110" s="8">
        <v>44104</v>
      </c>
      <c r="N1110" s="8">
        <v>44104</v>
      </c>
      <c r="P1110" s="1" t="s">
        <v>1091</v>
      </c>
      <c r="T1110" s="1" t="s">
        <v>1516</v>
      </c>
      <c r="U1110" s="8">
        <v>44104</v>
      </c>
      <c r="X1110" s="1" t="s">
        <v>39</v>
      </c>
      <c r="Y1110" t="str">
        <f t="shared" si="70"/>
        <v>NoPayment</v>
      </c>
      <c r="Z1110" t="str">
        <f t="shared" si="71"/>
        <v>No Discounts</v>
      </c>
    </row>
    <row r="1111" spans="1:26" x14ac:dyDescent="0.2">
      <c r="A1111" s="15">
        <v>100</v>
      </c>
      <c r="B1111" s="7">
        <f t="shared" si="68"/>
        <v>100</v>
      </c>
      <c r="C1111" s="1" t="s">
        <v>20</v>
      </c>
      <c r="E1111" s="5">
        <v>1</v>
      </c>
      <c r="F1111" s="5">
        <f t="shared" si="69"/>
        <v>1</v>
      </c>
      <c r="G1111" s="1" t="s">
        <v>2028</v>
      </c>
      <c r="H1111" s="8">
        <v>44111</v>
      </c>
      <c r="I1111" s="1" t="s">
        <v>25</v>
      </c>
      <c r="K1111" s="8">
        <v>44104.50509259259</v>
      </c>
      <c r="L1111" s="1" t="s">
        <v>28</v>
      </c>
      <c r="M1111" s="8">
        <v>44104</v>
      </c>
      <c r="N1111" s="8">
        <v>44134</v>
      </c>
      <c r="O1111" s="1" t="s">
        <v>2190</v>
      </c>
      <c r="P1111" s="1" t="s">
        <v>32</v>
      </c>
      <c r="Q1111" s="1" t="s">
        <v>33</v>
      </c>
      <c r="R1111" s="1" t="s">
        <v>124</v>
      </c>
      <c r="T1111" s="1" t="s">
        <v>81</v>
      </c>
      <c r="U1111" s="8">
        <v>44104</v>
      </c>
      <c r="V1111" s="1" t="s">
        <v>2031</v>
      </c>
      <c r="W1111" s="1" t="s">
        <v>2032</v>
      </c>
      <c r="X1111" s="1" t="s">
        <v>39</v>
      </c>
      <c r="Y1111" t="str">
        <f t="shared" si="70"/>
        <v>OnTime</v>
      </c>
      <c r="Z1111" t="str">
        <f t="shared" si="71"/>
        <v>Utilized</v>
      </c>
    </row>
    <row r="1112" spans="1:26" x14ac:dyDescent="0.2">
      <c r="A1112" s="15">
        <v>0</v>
      </c>
      <c r="B1112" s="7">
        <f t="shared" si="68"/>
        <v>0</v>
      </c>
      <c r="C1112" s="1" t="s">
        <v>20</v>
      </c>
      <c r="E1112" s="5">
        <v>0</v>
      </c>
      <c r="F1112" s="5">
        <f t="shared" si="69"/>
        <v>0</v>
      </c>
      <c r="I1112" s="1" t="s">
        <v>25</v>
      </c>
      <c r="K1112" s="8">
        <v>44104.505011574074</v>
      </c>
      <c r="M1112" s="8">
        <v>44104</v>
      </c>
      <c r="N1112" s="8">
        <v>44104</v>
      </c>
      <c r="P1112" s="1" t="s">
        <v>32</v>
      </c>
      <c r="T1112" s="1" t="s">
        <v>81</v>
      </c>
      <c r="U1112" s="8">
        <v>44104</v>
      </c>
      <c r="X1112" s="1" t="s">
        <v>39</v>
      </c>
      <c r="Y1112" t="str">
        <f t="shared" si="70"/>
        <v>NoPayment</v>
      </c>
      <c r="Z1112" t="str">
        <f t="shared" si="71"/>
        <v>No Discounts</v>
      </c>
    </row>
    <row r="1113" spans="1:26" x14ac:dyDescent="0.2">
      <c r="A1113" s="15">
        <v>0</v>
      </c>
      <c r="B1113" s="7">
        <f t="shared" si="68"/>
        <v>0</v>
      </c>
      <c r="C1113" s="1" t="s">
        <v>20</v>
      </c>
      <c r="E1113" s="5">
        <v>0</v>
      </c>
      <c r="F1113" s="5">
        <f t="shared" si="69"/>
        <v>0</v>
      </c>
      <c r="I1113" s="1" t="s">
        <v>25</v>
      </c>
      <c r="K1113" s="8">
        <v>44104.504918981482</v>
      </c>
      <c r="M1113" s="8">
        <v>44104</v>
      </c>
      <c r="N1113" s="8">
        <v>44104</v>
      </c>
      <c r="P1113" s="1" t="s">
        <v>32</v>
      </c>
      <c r="T1113" s="1" t="s">
        <v>81</v>
      </c>
      <c r="U1113" s="8">
        <v>44104</v>
      </c>
      <c r="X1113" s="1" t="s">
        <v>39</v>
      </c>
      <c r="Y1113" t="str">
        <f t="shared" si="70"/>
        <v>NoPayment</v>
      </c>
      <c r="Z1113" t="str">
        <f t="shared" si="71"/>
        <v>No Discounts</v>
      </c>
    </row>
    <row r="1114" spans="1:26" x14ac:dyDescent="0.2">
      <c r="A1114" s="15">
        <v>12</v>
      </c>
      <c r="B1114" s="7">
        <f t="shared" si="68"/>
        <v>12</v>
      </c>
      <c r="C1114" s="1" t="s">
        <v>20</v>
      </c>
      <c r="D1114" s="1" t="s">
        <v>1362</v>
      </c>
      <c r="E1114" s="5">
        <v>0.24</v>
      </c>
      <c r="F1114" s="5">
        <f t="shared" si="69"/>
        <v>0.24</v>
      </c>
      <c r="G1114" s="1" t="s">
        <v>1363</v>
      </c>
      <c r="H1114" s="8">
        <v>44134</v>
      </c>
      <c r="I1114" s="1" t="s">
        <v>25</v>
      </c>
      <c r="K1114" s="8">
        <v>44104.504826388889</v>
      </c>
      <c r="L1114" s="1" t="s">
        <v>28</v>
      </c>
      <c r="M1114" s="8">
        <v>44104</v>
      </c>
      <c r="N1114" s="8">
        <v>44114</v>
      </c>
      <c r="O1114" s="1" t="s">
        <v>2195</v>
      </c>
      <c r="P1114" s="1" t="s">
        <v>46</v>
      </c>
      <c r="R1114" s="1" t="s">
        <v>1367</v>
      </c>
      <c r="T1114" s="1" t="s">
        <v>193</v>
      </c>
      <c r="U1114" s="8">
        <v>44104</v>
      </c>
      <c r="V1114" s="1" t="s">
        <v>1368</v>
      </c>
      <c r="W1114" s="1" t="s">
        <v>3322</v>
      </c>
      <c r="X1114" s="1" t="s">
        <v>39</v>
      </c>
      <c r="Y1114" t="str">
        <f t="shared" si="70"/>
        <v>OnTime</v>
      </c>
      <c r="Z1114" t="str">
        <f t="shared" si="71"/>
        <v>Utilized</v>
      </c>
    </row>
    <row r="1115" spans="1:26" x14ac:dyDescent="0.2">
      <c r="A1115" s="15">
        <v>0</v>
      </c>
      <c r="B1115" s="7">
        <f t="shared" si="68"/>
        <v>0</v>
      </c>
      <c r="C1115" s="1" t="s">
        <v>20</v>
      </c>
      <c r="E1115" s="5">
        <v>0</v>
      </c>
      <c r="F1115" s="5">
        <f t="shared" si="69"/>
        <v>0</v>
      </c>
      <c r="I1115" s="1" t="s">
        <v>25</v>
      </c>
      <c r="K1115" s="8">
        <v>44104.490578703706</v>
      </c>
      <c r="M1115" s="8">
        <v>44104</v>
      </c>
      <c r="N1115" s="8">
        <v>44104</v>
      </c>
      <c r="P1115" s="1" t="s">
        <v>32</v>
      </c>
      <c r="T1115" s="1" t="s">
        <v>81</v>
      </c>
      <c r="U1115" s="8">
        <v>44104</v>
      </c>
      <c r="X1115" s="1" t="s">
        <v>39</v>
      </c>
      <c r="Y1115" t="str">
        <f t="shared" si="70"/>
        <v>NoPayment</v>
      </c>
      <c r="Z1115" t="str">
        <f t="shared" si="71"/>
        <v>No Discounts</v>
      </c>
    </row>
    <row r="1116" spans="1:26" x14ac:dyDescent="0.2">
      <c r="A1116" s="15">
        <v>0</v>
      </c>
      <c r="B1116" s="7">
        <f t="shared" si="68"/>
        <v>0</v>
      </c>
      <c r="C1116" s="1" t="s">
        <v>20</v>
      </c>
      <c r="E1116" s="5">
        <v>0</v>
      </c>
      <c r="F1116" s="5">
        <f t="shared" si="69"/>
        <v>0</v>
      </c>
      <c r="I1116" s="1" t="s">
        <v>25</v>
      </c>
      <c r="K1116" s="8">
        <v>44104.490497685183</v>
      </c>
      <c r="M1116" s="8">
        <v>44104</v>
      </c>
      <c r="N1116" s="8">
        <v>44104</v>
      </c>
      <c r="P1116" s="1" t="s">
        <v>32</v>
      </c>
      <c r="T1116" s="1" t="s">
        <v>81</v>
      </c>
      <c r="U1116" s="8">
        <v>44104</v>
      </c>
      <c r="X1116" s="1" t="s">
        <v>39</v>
      </c>
      <c r="Y1116" t="str">
        <f t="shared" si="70"/>
        <v>NoPayment</v>
      </c>
      <c r="Z1116" t="str">
        <f t="shared" si="71"/>
        <v>No Discounts</v>
      </c>
    </row>
    <row r="1117" spans="1:26" x14ac:dyDescent="0.2">
      <c r="A1117" s="15">
        <v>0</v>
      </c>
      <c r="B1117" s="7">
        <f t="shared" si="68"/>
        <v>0</v>
      </c>
      <c r="C1117" s="1" t="s">
        <v>20</v>
      </c>
      <c r="E1117" s="5">
        <v>0</v>
      </c>
      <c r="F1117" s="5">
        <f t="shared" si="69"/>
        <v>0</v>
      </c>
      <c r="I1117" s="1" t="s">
        <v>25</v>
      </c>
      <c r="K1117" s="8">
        <v>44104.490405092591</v>
      </c>
      <c r="M1117" s="8">
        <v>44104</v>
      </c>
      <c r="N1117" s="8">
        <v>44104</v>
      </c>
      <c r="P1117" s="1" t="s">
        <v>32</v>
      </c>
      <c r="T1117" s="1" t="s">
        <v>81</v>
      </c>
      <c r="U1117" s="8">
        <v>44104</v>
      </c>
      <c r="X1117" s="1" t="s">
        <v>39</v>
      </c>
      <c r="Y1117" t="str">
        <f t="shared" si="70"/>
        <v>NoPayment</v>
      </c>
      <c r="Z1117" t="str">
        <f t="shared" si="71"/>
        <v>No Discounts</v>
      </c>
    </row>
    <row r="1118" spans="1:26" x14ac:dyDescent="0.2">
      <c r="A1118" s="15">
        <v>12</v>
      </c>
      <c r="B1118" s="7">
        <f t="shared" si="68"/>
        <v>12</v>
      </c>
      <c r="C1118" s="1" t="s">
        <v>20</v>
      </c>
      <c r="D1118" s="1" t="s">
        <v>1362</v>
      </c>
      <c r="E1118" s="5">
        <v>0.24</v>
      </c>
      <c r="F1118" s="5">
        <f t="shared" si="69"/>
        <v>0.24</v>
      </c>
      <c r="G1118" s="1" t="s">
        <v>1363</v>
      </c>
      <c r="H1118" s="8">
        <v>44134</v>
      </c>
      <c r="I1118" s="1" t="s">
        <v>25</v>
      </c>
      <c r="K1118" s="8">
        <v>44104.490324074075</v>
      </c>
      <c r="L1118" s="1" t="s">
        <v>28</v>
      </c>
      <c r="M1118" s="8">
        <v>44104</v>
      </c>
      <c r="N1118" s="8">
        <v>44114</v>
      </c>
      <c r="O1118" s="1" t="s">
        <v>2200</v>
      </c>
      <c r="P1118" s="1" t="s">
        <v>46</v>
      </c>
      <c r="R1118" s="1" t="s">
        <v>1367</v>
      </c>
      <c r="T1118" s="1" t="s">
        <v>193</v>
      </c>
      <c r="U1118" s="8">
        <v>44104</v>
      </c>
      <c r="V1118" s="1" t="s">
        <v>1368</v>
      </c>
      <c r="W1118" s="1" t="s">
        <v>3322</v>
      </c>
      <c r="X1118" s="1" t="s">
        <v>39</v>
      </c>
      <c r="Y1118" t="str">
        <f t="shared" si="70"/>
        <v>OnTime</v>
      </c>
      <c r="Z1118" t="str">
        <f t="shared" si="71"/>
        <v>Utilized</v>
      </c>
    </row>
    <row r="1119" spans="1:26" x14ac:dyDescent="0.2">
      <c r="A1119" s="15">
        <v>80</v>
      </c>
      <c r="B1119" s="7">
        <f t="shared" si="68"/>
        <v>80</v>
      </c>
      <c r="C1119" s="1" t="s">
        <v>20</v>
      </c>
      <c r="D1119" s="1" t="s">
        <v>2201</v>
      </c>
      <c r="E1119" s="5">
        <v>1.6</v>
      </c>
      <c r="F1119" s="5">
        <f t="shared" si="69"/>
        <v>1.6</v>
      </c>
      <c r="G1119" s="1" t="s">
        <v>2202</v>
      </c>
      <c r="H1119" s="8">
        <v>44164</v>
      </c>
      <c r="I1119" s="1" t="s">
        <v>25</v>
      </c>
      <c r="K1119" s="8">
        <v>44104.490243055552</v>
      </c>
      <c r="L1119" s="1" t="s">
        <v>28</v>
      </c>
      <c r="M1119" s="8">
        <v>44104</v>
      </c>
      <c r="N1119" s="8">
        <v>44134</v>
      </c>
      <c r="O1119" s="1" t="s">
        <v>2204</v>
      </c>
      <c r="P1119" s="1" t="s">
        <v>32</v>
      </c>
      <c r="Q1119" s="1" t="s">
        <v>33</v>
      </c>
      <c r="R1119" s="1" t="s">
        <v>124</v>
      </c>
      <c r="T1119" s="1" t="s">
        <v>81</v>
      </c>
      <c r="U1119" s="8">
        <v>44104</v>
      </c>
      <c r="V1119" s="1" t="s">
        <v>2205</v>
      </c>
      <c r="W1119" s="1" t="s">
        <v>2206</v>
      </c>
      <c r="X1119" s="1" t="s">
        <v>39</v>
      </c>
      <c r="Y1119" t="str">
        <f t="shared" si="70"/>
        <v>OnTime</v>
      </c>
      <c r="Z1119" t="str">
        <f t="shared" si="71"/>
        <v>Utilized</v>
      </c>
    </row>
    <row r="1120" spans="1:26" x14ac:dyDescent="0.2">
      <c r="A1120" s="15">
        <v>0</v>
      </c>
      <c r="B1120" s="7">
        <f t="shared" si="68"/>
        <v>0</v>
      </c>
      <c r="C1120" s="1" t="s">
        <v>20</v>
      </c>
      <c r="E1120" s="5">
        <v>0</v>
      </c>
      <c r="F1120" s="5">
        <f t="shared" si="69"/>
        <v>0</v>
      </c>
      <c r="I1120" s="1" t="s">
        <v>25</v>
      </c>
      <c r="K1120" s="8">
        <v>44104.490162037036</v>
      </c>
      <c r="M1120" s="8">
        <v>44104</v>
      </c>
      <c r="N1120" s="8">
        <v>44104</v>
      </c>
      <c r="P1120" s="1" t="s">
        <v>32</v>
      </c>
      <c r="T1120" s="1" t="s">
        <v>81</v>
      </c>
      <c r="U1120" s="8">
        <v>44104</v>
      </c>
      <c r="X1120" s="1" t="s">
        <v>39</v>
      </c>
      <c r="Y1120" t="str">
        <f t="shared" si="70"/>
        <v>NoPayment</v>
      </c>
      <c r="Z1120" t="str">
        <f t="shared" si="71"/>
        <v>No Discounts</v>
      </c>
    </row>
    <row r="1121" spans="1:26" x14ac:dyDescent="0.2">
      <c r="A1121" s="15">
        <v>0</v>
      </c>
      <c r="B1121" s="7">
        <f t="shared" si="68"/>
        <v>0</v>
      </c>
      <c r="C1121" s="1" t="s">
        <v>20</v>
      </c>
      <c r="E1121" s="5">
        <v>0</v>
      </c>
      <c r="F1121" s="5">
        <f t="shared" si="69"/>
        <v>0</v>
      </c>
      <c r="I1121" s="1" t="s">
        <v>25</v>
      </c>
      <c r="K1121" s="8">
        <v>44104.490069444444</v>
      </c>
      <c r="M1121" s="8">
        <v>44104</v>
      </c>
      <c r="N1121" s="8">
        <v>44104</v>
      </c>
      <c r="P1121" s="1" t="s">
        <v>32</v>
      </c>
      <c r="T1121" s="1" t="s">
        <v>81</v>
      </c>
      <c r="U1121" s="8">
        <v>44104</v>
      </c>
      <c r="X1121" s="1" t="s">
        <v>39</v>
      </c>
      <c r="Y1121" t="str">
        <f t="shared" si="70"/>
        <v>NoPayment</v>
      </c>
      <c r="Z1121" t="str">
        <f t="shared" si="71"/>
        <v>No Discounts</v>
      </c>
    </row>
    <row r="1122" spans="1:26" x14ac:dyDescent="0.2">
      <c r="A1122" s="15">
        <v>0</v>
      </c>
      <c r="B1122" s="7">
        <f t="shared" si="68"/>
        <v>0</v>
      </c>
      <c r="C1122" s="1" t="s">
        <v>20</v>
      </c>
      <c r="E1122" s="5">
        <v>0</v>
      </c>
      <c r="F1122" s="5">
        <f t="shared" si="69"/>
        <v>0</v>
      </c>
      <c r="I1122" s="1" t="s">
        <v>25</v>
      </c>
      <c r="K1122" s="8">
        <v>44104.489976851852</v>
      </c>
      <c r="M1122" s="8">
        <v>44104</v>
      </c>
      <c r="N1122" s="8">
        <v>44104</v>
      </c>
      <c r="P1122" s="1" t="s">
        <v>32</v>
      </c>
      <c r="T1122" s="1" t="s">
        <v>81</v>
      </c>
      <c r="U1122" s="8">
        <v>44104</v>
      </c>
      <c r="X1122" s="1" t="s">
        <v>39</v>
      </c>
      <c r="Y1122" t="str">
        <f t="shared" si="70"/>
        <v>NoPayment</v>
      </c>
      <c r="Z1122" t="str">
        <f t="shared" si="71"/>
        <v>No Discounts</v>
      </c>
    </row>
    <row r="1123" spans="1:26" x14ac:dyDescent="0.2">
      <c r="A1123" s="15">
        <v>0</v>
      </c>
      <c r="B1123" s="7">
        <f t="shared" si="68"/>
        <v>0</v>
      </c>
      <c r="C1123" s="1" t="s">
        <v>20</v>
      </c>
      <c r="E1123" s="5">
        <v>0</v>
      </c>
      <c r="F1123" s="5">
        <f t="shared" si="69"/>
        <v>0</v>
      </c>
      <c r="I1123" s="1" t="s">
        <v>25</v>
      </c>
      <c r="K1123" s="8">
        <v>44104.489895833336</v>
      </c>
      <c r="M1123" s="8">
        <v>44104</v>
      </c>
      <c r="N1123" s="8">
        <v>44104</v>
      </c>
      <c r="P1123" s="1" t="s">
        <v>32</v>
      </c>
      <c r="T1123" s="1" t="s">
        <v>81</v>
      </c>
      <c r="U1123" s="8">
        <v>44104</v>
      </c>
      <c r="X1123" s="1" t="s">
        <v>39</v>
      </c>
      <c r="Y1123" t="str">
        <f t="shared" si="70"/>
        <v>NoPayment</v>
      </c>
      <c r="Z1123" t="str">
        <f t="shared" si="71"/>
        <v>No Discounts</v>
      </c>
    </row>
    <row r="1124" spans="1:26" x14ac:dyDescent="0.2">
      <c r="A1124" s="15">
        <v>100</v>
      </c>
      <c r="B1124" s="7">
        <f t="shared" si="68"/>
        <v>100</v>
      </c>
      <c r="C1124" s="1" t="s">
        <v>20</v>
      </c>
      <c r="D1124" s="1" t="s">
        <v>1362</v>
      </c>
      <c r="E1124" s="5">
        <v>2</v>
      </c>
      <c r="F1124" s="5">
        <f t="shared" si="69"/>
        <v>2</v>
      </c>
      <c r="G1124" s="1" t="s">
        <v>1363</v>
      </c>
      <c r="H1124" s="8">
        <v>44134</v>
      </c>
      <c r="I1124" s="1" t="s">
        <v>25</v>
      </c>
      <c r="K1124" s="8">
        <v>44104.489803240744</v>
      </c>
      <c r="L1124" s="1" t="s">
        <v>28</v>
      </c>
      <c r="M1124" s="8">
        <v>44104</v>
      </c>
      <c r="N1124" s="8">
        <v>44114</v>
      </c>
      <c r="O1124" s="1" t="s">
        <v>2212</v>
      </c>
      <c r="P1124" s="1" t="s">
        <v>32</v>
      </c>
      <c r="R1124" s="1" t="s">
        <v>1367</v>
      </c>
      <c r="T1124" s="1" t="s">
        <v>81</v>
      </c>
      <c r="U1124" s="8">
        <v>44104</v>
      </c>
      <c r="V1124" s="1" t="s">
        <v>1368</v>
      </c>
      <c r="W1124" s="1" t="s">
        <v>3322</v>
      </c>
      <c r="X1124" s="1" t="s">
        <v>39</v>
      </c>
      <c r="Y1124" t="str">
        <f t="shared" si="70"/>
        <v>OnTime</v>
      </c>
      <c r="Z1124" t="str">
        <f t="shared" si="71"/>
        <v>Utilized</v>
      </c>
    </row>
    <row r="1125" spans="1:26" x14ac:dyDescent="0.2">
      <c r="A1125" s="15">
        <v>470</v>
      </c>
      <c r="B1125" s="7">
        <f t="shared" si="68"/>
        <v>470</v>
      </c>
      <c r="C1125" s="1" t="s">
        <v>20</v>
      </c>
      <c r="D1125" s="1" t="s">
        <v>1362</v>
      </c>
      <c r="E1125" s="5">
        <v>9.4</v>
      </c>
      <c r="F1125" s="5">
        <f t="shared" si="69"/>
        <v>9.4</v>
      </c>
      <c r="G1125" s="1" t="s">
        <v>1363</v>
      </c>
      <c r="H1125" s="8">
        <v>44134</v>
      </c>
      <c r="I1125" s="1" t="s">
        <v>25</v>
      </c>
      <c r="K1125" s="8">
        <v>44104.489722222221</v>
      </c>
      <c r="L1125" s="1" t="s">
        <v>28</v>
      </c>
      <c r="M1125" s="8">
        <v>44104</v>
      </c>
      <c r="N1125" s="8">
        <v>44114</v>
      </c>
      <c r="O1125" s="1" t="s">
        <v>2214</v>
      </c>
      <c r="P1125" s="1" t="s">
        <v>32</v>
      </c>
      <c r="R1125" s="1" t="s">
        <v>1367</v>
      </c>
      <c r="T1125" s="1" t="s">
        <v>81</v>
      </c>
      <c r="U1125" s="8">
        <v>44104</v>
      </c>
      <c r="V1125" s="1" t="s">
        <v>1368</v>
      </c>
      <c r="W1125" s="1" t="s">
        <v>3322</v>
      </c>
      <c r="X1125" s="1" t="s">
        <v>39</v>
      </c>
      <c r="Y1125" t="str">
        <f t="shared" si="70"/>
        <v>OnTime</v>
      </c>
      <c r="Z1125" t="str">
        <f t="shared" si="71"/>
        <v>Utilized</v>
      </c>
    </row>
    <row r="1126" spans="1:26" x14ac:dyDescent="0.2">
      <c r="A1126" s="15">
        <v>470</v>
      </c>
      <c r="B1126" s="7">
        <f t="shared" si="68"/>
        <v>470</v>
      </c>
      <c r="C1126" s="1" t="s">
        <v>20</v>
      </c>
      <c r="D1126" s="1" t="s">
        <v>1362</v>
      </c>
      <c r="E1126" s="5">
        <v>9.4</v>
      </c>
      <c r="F1126" s="5">
        <f t="shared" si="69"/>
        <v>9.4</v>
      </c>
      <c r="G1126" s="1" t="s">
        <v>1363</v>
      </c>
      <c r="H1126" s="8">
        <v>44134</v>
      </c>
      <c r="I1126" s="1" t="s">
        <v>25</v>
      </c>
      <c r="K1126" s="8">
        <v>44104.489641203705</v>
      </c>
      <c r="L1126" s="1" t="s">
        <v>28</v>
      </c>
      <c r="M1126" s="8">
        <v>44104</v>
      </c>
      <c r="N1126" s="8">
        <v>44114</v>
      </c>
      <c r="O1126" s="1" t="s">
        <v>2216</v>
      </c>
      <c r="P1126" s="1" t="s">
        <v>32</v>
      </c>
      <c r="R1126" s="1" t="s">
        <v>1367</v>
      </c>
      <c r="T1126" s="1" t="s">
        <v>81</v>
      </c>
      <c r="U1126" s="8">
        <v>44104</v>
      </c>
      <c r="V1126" s="1" t="s">
        <v>1368</v>
      </c>
      <c r="W1126" s="1" t="s">
        <v>3322</v>
      </c>
      <c r="X1126" s="1" t="s">
        <v>39</v>
      </c>
      <c r="Y1126" t="str">
        <f t="shared" si="70"/>
        <v>OnTime</v>
      </c>
      <c r="Z1126" t="str">
        <f t="shared" si="71"/>
        <v>Utilized</v>
      </c>
    </row>
    <row r="1127" spans="1:26" x14ac:dyDescent="0.2">
      <c r="A1127" s="15">
        <v>100</v>
      </c>
      <c r="B1127" s="7">
        <f t="shared" si="68"/>
        <v>100</v>
      </c>
      <c r="C1127" s="1" t="s">
        <v>20</v>
      </c>
      <c r="D1127" s="1" t="s">
        <v>1362</v>
      </c>
      <c r="E1127" s="5">
        <v>2</v>
      </c>
      <c r="F1127" s="5">
        <f t="shared" si="69"/>
        <v>2</v>
      </c>
      <c r="G1127" s="1" t="s">
        <v>1363</v>
      </c>
      <c r="H1127" s="8">
        <v>44134</v>
      </c>
      <c r="I1127" s="1" t="s">
        <v>25</v>
      </c>
      <c r="K1127" s="8">
        <v>44104.478576388887</v>
      </c>
      <c r="L1127" s="1" t="s">
        <v>28</v>
      </c>
      <c r="M1127" s="8">
        <v>44104</v>
      </c>
      <c r="N1127" s="8">
        <v>44114</v>
      </c>
      <c r="O1127" s="1" t="s">
        <v>2218</v>
      </c>
      <c r="P1127" s="1" t="s">
        <v>32</v>
      </c>
      <c r="R1127" s="1" t="s">
        <v>1367</v>
      </c>
      <c r="T1127" s="1" t="s">
        <v>81</v>
      </c>
      <c r="U1127" s="8">
        <v>44104</v>
      </c>
      <c r="V1127" s="1" t="s">
        <v>1368</v>
      </c>
      <c r="W1127" s="1" t="s">
        <v>3322</v>
      </c>
      <c r="X1127" s="1" t="s">
        <v>39</v>
      </c>
      <c r="Y1127" t="str">
        <f t="shared" si="70"/>
        <v>OnTime</v>
      </c>
      <c r="Z1127" t="str">
        <f t="shared" si="71"/>
        <v>Utilized</v>
      </c>
    </row>
    <row r="1128" spans="1:26" x14ac:dyDescent="0.2">
      <c r="A1128" s="15">
        <v>121.75</v>
      </c>
      <c r="B1128" s="7">
        <f t="shared" si="68"/>
        <v>121.75</v>
      </c>
      <c r="C1128" s="1" t="s">
        <v>20</v>
      </c>
      <c r="D1128" s="1" t="s">
        <v>21</v>
      </c>
      <c r="E1128" s="5">
        <v>0</v>
      </c>
      <c r="F1128" s="5">
        <f t="shared" si="69"/>
        <v>0</v>
      </c>
      <c r="G1128" s="1" t="s">
        <v>23</v>
      </c>
      <c r="H1128" s="8">
        <v>44113</v>
      </c>
      <c r="I1128" s="1" t="s">
        <v>25</v>
      </c>
      <c r="K1128" s="8">
        <v>44103.953298611108</v>
      </c>
      <c r="L1128" s="1" t="s">
        <v>28</v>
      </c>
      <c r="M1128" s="8">
        <v>44103</v>
      </c>
      <c r="N1128" s="8">
        <v>44133</v>
      </c>
      <c r="O1128" s="1" t="s">
        <v>2221</v>
      </c>
      <c r="P1128" s="1" t="s">
        <v>1091</v>
      </c>
      <c r="Q1128" s="1" t="s">
        <v>33</v>
      </c>
      <c r="R1128" s="1" t="s">
        <v>124</v>
      </c>
      <c r="S1128" s="1" t="s">
        <v>35</v>
      </c>
      <c r="T1128" s="1" t="s">
        <v>36</v>
      </c>
      <c r="U1128" s="8">
        <v>44103</v>
      </c>
      <c r="V1128" s="1" t="s">
        <v>37</v>
      </c>
      <c r="W1128" s="1" t="s">
        <v>38</v>
      </c>
      <c r="X1128" s="1" t="s">
        <v>39</v>
      </c>
      <c r="Y1128" t="str">
        <f t="shared" si="70"/>
        <v>OnTime</v>
      </c>
      <c r="Z1128" t="str">
        <f t="shared" si="71"/>
        <v>Utilized</v>
      </c>
    </row>
    <row r="1129" spans="1:26" x14ac:dyDescent="0.2">
      <c r="A1129" s="15">
        <v>121.75</v>
      </c>
      <c r="B1129" s="7">
        <f t="shared" si="68"/>
        <v>121.75</v>
      </c>
      <c r="C1129" s="1" t="s">
        <v>20</v>
      </c>
      <c r="D1129" s="1" t="s">
        <v>21</v>
      </c>
      <c r="E1129" s="5">
        <v>0</v>
      </c>
      <c r="F1129" s="5">
        <f t="shared" si="69"/>
        <v>0</v>
      </c>
      <c r="G1129" s="1" t="s">
        <v>23</v>
      </c>
      <c r="H1129" s="8">
        <v>44113</v>
      </c>
      <c r="I1129" s="1" t="s">
        <v>25</v>
      </c>
      <c r="K1129" s="8">
        <v>44103.723113425927</v>
      </c>
      <c r="L1129" s="1" t="s">
        <v>28</v>
      </c>
      <c r="M1129" s="8">
        <v>44103</v>
      </c>
      <c r="N1129" s="8">
        <v>44133</v>
      </c>
      <c r="O1129" s="1" t="s">
        <v>2223</v>
      </c>
      <c r="P1129" s="1" t="s">
        <v>1091</v>
      </c>
      <c r="Q1129" s="1" t="s">
        <v>33</v>
      </c>
      <c r="R1129" s="1" t="s">
        <v>124</v>
      </c>
      <c r="S1129" s="1" t="s">
        <v>35</v>
      </c>
      <c r="T1129" s="1" t="s">
        <v>36</v>
      </c>
      <c r="U1129" s="8">
        <v>44103</v>
      </c>
      <c r="V1129" s="1" t="s">
        <v>37</v>
      </c>
      <c r="W1129" s="1" t="s">
        <v>38</v>
      </c>
      <c r="X1129" s="1" t="s">
        <v>39</v>
      </c>
      <c r="Y1129" t="str">
        <f t="shared" si="70"/>
        <v>OnTime</v>
      </c>
      <c r="Z1129" t="str">
        <f t="shared" si="71"/>
        <v>Utilized</v>
      </c>
    </row>
    <row r="1130" spans="1:26" x14ac:dyDescent="0.2">
      <c r="A1130" s="15">
        <v>121.75</v>
      </c>
      <c r="B1130" s="7">
        <f t="shared" si="68"/>
        <v>121.75</v>
      </c>
      <c r="C1130" s="1" t="s">
        <v>20</v>
      </c>
      <c r="D1130" s="1" t="s">
        <v>21</v>
      </c>
      <c r="E1130" s="5">
        <v>0</v>
      </c>
      <c r="F1130" s="5">
        <f t="shared" si="69"/>
        <v>0</v>
      </c>
      <c r="G1130" s="1" t="s">
        <v>23</v>
      </c>
      <c r="H1130" s="8">
        <v>44113</v>
      </c>
      <c r="I1130" s="1" t="s">
        <v>25</v>
      </c>
      <c r="K1130" s="8">
        <v>44103.484490740739</v>
      </c>
      <c r="L1130" s="1" t="s">
        <v>28</v>
      </c>
      <c r="M1130" s="8">
        <v>44103</v>
      </c>
      <c r="N1130" s="8">
        <v>44133</v>
      </c>
      <c r="O1130" s="1" t="s">
        <v>2225</v>
      </c>
      <c r="P1130" s="1" t="s">
        <v>1091</v>
      </c>
      <c r="Q1130" s="1" t="s">
        <v>33</v>
      </c>
      <c r="R1130" s="1" t="s">
        <v>124</v>
      </c>
      <c r="S1130" s="1" t="s">
        <v>35</v>
      </c>
      <c r="T1130" s="1" t="s">
        <v>36</v>
      </c>
      <c r="U1130" s="8">
        <v>44103</v>
      </c>
      <c r="V1130" s="1" t="s">
        <v>37</v>
      </c>
      <c r="W1130" s="1" t="s">
        <v>38</v>
      </c>
      <c r="X1130" s="1" t="s">
        <v>39</v>
      </c>
      <c r="Y1130" t="str">
        <f t="shared" si="70"/>
        <v>OnTime</v>
      </c>
      <c r="Z1130" t="str">
        <f t="shared" si="71"/>
        <v>Utilized</v>
      </c>
    </row>
    <row r="1131" spans="1:26" x14ac:dyDescent="0.2">
      <c r="A1131" s="15">
        <v>0</v>
      </c>
      <c r="B1131" s="7">
        <f t="shared" si="68"/>
        <v>0</v>
      </c>
      <c r="C1131" s="1" t="s">
        <v>20</v>
      </c>
      <c r="E1131" s="5">
        <v>0</v>
      </c>
      <c r="F1131" s="5">
        <f t="shared" si="69"/>
        <v>0</v>
      </c>
      <c r="I1131" s="1" t="s">
        <v>25</v>
      </c>
      <c r="K1131" s="8">
        <v>44103.350821759261</v>
      </c>
      <c r="M1131" s="8">
        <v>44103</v>
      </c>
      <c r="N1131" s="8">
        <v>44103</v>
      </c>
      <c r="P1131" s="1" t="s">
        <v>46</v>
      </c>
      <c r="T1131" s="1" t="s">
        <v>81</v>
      </c>
      <c r="U1131" s="8">
        <v>44103</v>
      </c>
      <c r="X1131" s="1" t="s">
        <v>39</v>
      </c>
      <c r="Y1131" t="str">
        <f t="shared" si="70"/>
        <v>NoPayment</v>
      </c>
      <c r="Z1131" t="str">
        <f t="shared" si="71"/>
        <v>No Discounts</v>
      </c>
    </row>
    <row r="1132" spans="1:26" x14ac:dyDescent="0.2">
      <c r="A1132" s="15">
        <v>0</v>
      </c>
      <c r="B1132" s="7">
        <f t="shared" si="68"/>
        <v>0</v>
      </c>
      <c r="C1132" s="1" t="s">
        <v>20</v>
      </c>
      <c r="E1132" s="5">
        <v>0</v>
      </c>
      <c r="F1132" s="5">
        <f t="shared" si="69"/>
        <v>0</v>
      </c>
      <c r="I1132" s="1" t="s">
        <v>25</v>
      </c>
      <c r="K1132" s="8">
        <v>44103.350740740738</v>
      </c>
      <c r="M1132" s="8">
        <v>44103</v>
      </c>
      <c r="N1132" s="8">
        <v>44103</v>
      </c>
      <c r="P1132" s="1" t="s">
        <v>46</v>
      </c>
      <c r="T1132" s="1" t="s">
        <v>81</v>
      </c>
      <c r="U1132" s="8">
        <v>44103</v>
      </c>
      <c r="X1132" s="1" t="s">
        <v>39</v>
      </c>
      <c r="Y1132" t="str">
        <f t="shared" si="70"/>
        <v>NoPayment</v>
      </c>
      <c r="Z1132" t="str">
        <f t="shared" si="71"/>
        <v>No Discounts</v>
      </c>
    </row>
    <row r="1133" spans="1:26" x14ac:dyDescent="0.2">
      <c r="A1133" s="15">
        <v>0</v>
      </c>
      <c r="B1133" s="7">
        <f t="shared" si="68"/>
        <v>0</v>
      </c>
      <c r="C1133" s="1" t="s">
        <v>20</v>
      </c>
      <c r="E1133" s="5">
        <v>0</v>
      </c>
      <c r="F1133" s="5">
        <f t="shared" si="69"/>
        <v>0</v>
      </c>
      <c r="I1133" s="1" t="s">
        <v>25</v>
      </c>
      <c r="K1133" s="8">
        <v>44103.350648148145</v>
      </c>
      <c r="M1133" s="8">
        <v>44103</v>
      </c>
      <c r="N1133" s="8">
        <v>44103</v>
      </c>
      <c r="P1133" s="1" t="s">
        <v>46</v>
      </c>
      <c r="T1133" s="1" t="s">
        <v>81</v>
      </c>
      <c r="U1133" s="8">
        <v>44103</v>
      </c>
      <c r="X1133" s="1" t="s">
        <v>39</v>
      </c>
      <c r="Y1133" t="str">
        <f t="shared" si="70"/>
        <v>NoPayment</v>
      </c>
      <c r="Z1133" t="str">
        <f t="shared" si="71"/>
        <v>No Discounts</v>
      </c>
    </row>
    <row r="1134" spans="1:26" x14ac:dyDescent="0.2">
      <c r="A1134" s="15">
        <v>0</v>
      </c>
      <c r="B1134" s="7">
        <f t="shared" si="68"/>
        <v>0</v>
      </c>
      <c r="C1134" s="1" t="s">
        <v>20</v>
      </c>
      <c r="E1134" s="5">
        <v>0</v>
      </c>
      <c r="F1134" s="5">
        <f t="shared" si="69"/>
        <v>0</v>
      </c>
      <c r="I1134" s="1" t="s">
        <v>25</v>
      </c>
      <c r="K1134" s="8">
        <v>44103.350555555553</v>
      </c>
      <c r="M1134" s="8">
        <v>44103</v>
      </c>
      <c r="N1134" s="8">
        <v>44103</v>
      </c>
      <c r="P1134" s="1" t="s">
        <v>46</v>
      </c>
      <c r="T1134" s="1" t="s">
        <v>81</v>
      </c>
      <c r="U1134" s="8">
        <v>44103</v>
      </c>
      <c r="X1134" s="1" t="s">
        <v>39</v>
      </c>
      <c r="Y1134" t="str">
        <f t="shared" si="70"/>
        <v>NoPayment</v>
      </c>
      <c r="Z1134" t="str">
        <f t="shared" si="71"/>
        <v>No Discounts</v>
      </c>
    </row>
    <row r="1135" spans="1:26" x14ac:dyDescent="0.2">
      <c r="A1135" s="15">
        <v>0</v>
      </c>
      <c r="B1135" s="7">
        <f t="shared" si="68"/>
        <v>0</v>
      </c>
      <c r="C1135" s="1" t="s">
        <v>20</v>
      </c>
      <c r="E1135" s="5">
        <v>0</v>
      </c>
      <c r="F1135" s="5">
        <f t="shared" si="69"/>
        <v>0</v>
      </c>
      <c r="I1135" s="1" t="s">
        <v>25</v>
      </c>
      <c r="K1135" s="8">
        <v>44103.350462962961</v>
      </c>
      <c r="M1135" s="8">
        <v>44103</v>
      </c>
      <c r="N1135" s="8">
        <v>44103</v>
      </c>
      <c r="P1135" s="1" t="s">
        <v>46</v>
      </c>
      <c r="T1135" s="1" t="s">
        <v>81</v>
      </c>
      <c r="U1135" s="8">
        <v>44103</v>
      </c>
      <c r="X1135" s="1" t="s">
        <v>39</v>
      </c>
      <c r="Y1135" t="str">
        <f t="shared" si="70"/>
        <v>NoPayment</v>
      </c>
      <c r="Z1135" t="str">
        <f t="shared" si="71"/>
        <v>No Discounts</v>
      </c>
    </row>
    <row r="1136" spans="1:26" x14ac:dyDescent="0.2">
      <c r="A1136" s="15">
        <v>0</v>
      </c>
      <c r="B1136" s="7">
        <f t="shared" si="68"/>
        <v>0</v>
      </c>
      <c r="C1136" s="1" t="s">
        <v>20</v>
      </c>
      <c r="E1136" s="5">
        <v>0</v>
      </c>
      <c r="F1136" s="5">
        <f t="shared" si="69"/>
        <v>0</v>
      </c>
      <c r="I1136" s="1" t="s">
        <v>25</v>
      </c>
      <c r="K1136" s="8">
        <v>44103.350370370368</v>
      </c>
      <c r="M1136" s="8">
        <v>44103</v>
      </c>
      <c r="N1136" s="8">
        <v>44103</v>
      </c>
      <c r="P1136" s="1" t="s">
        <v>46</v>
      </c>
      <c r="T1136" s="1" t="s">
        <v>81</v>
      </c>
      <c r="U1136" s="8">
        <v>44103</v>
      </c>
      <c r="X1136" s="1" t="s">
        <v>39</v>
      </c>
      <c r="Y1136" t="str">
        <f t="shared" si="70"/>
        <v>NoPayment</v>
      </c>
      <c r="Z1136" t="str">
        <f t="shared" si="71"/>
        <v>No Discounts</v>
      </c>
    </row>
    <row r="1137" spans="1:26" x14ac:dyDescent="0.2">
      <c r="A1137" s="15">
        <v>15100</v>
      </c>
      <c r="B1137" s="7">
        <f t="shared" si="68"/>
        <v>15100</v>
      </c>
      <c r="C1137" s="1" t="s">
        <v>20</v>
      </c>
      <c r="D1137" s="1" t="s">
        <v>1362</v>
      </c>
      <c r="E1137" s="5">
        <v>302</v>
      </c>
      <c r="F1137" s="5">
        <f t="shared" si="69"/>
        <v>302</v>
      </c>
      <c r="G1137" s="1" t="s">
        <v>1363</v>
      </c>
      <c r="H1137" s="8">
        <v>44133</v>
      </c>
      <c r="I1137" s="1" t="s">
        <v>25</v>
      </c>
      <c r="K1137" s="8">
        <v>44103.350289351853</v>
      </c>
      <c r="L1137" s="1" t="s">
        <v>28</v>
      </c>
      <c r="M1137" s="8">
        <v>44103</v>
      </c>
      <c r="N1137" s="8">
        <v>44113</v>
      </c>
      <c r="O1137" s="1" t="s">
        <v>2234</v>
      </c>
      <c r="P1137" s="1" t="s">
        <v>32</v>
      </c>
      <c r="R1137" s="1" t="s">
        <v>1367</v>
      </c>
      <c r="T1137" s="1" t="s">
        <v>81</v>
      </c>
      <c r="U1137" s="8">
        <v>44103</v>
      </c>
      <c r="V1137" s="1" t="s">
        <v>1368</v>
      </c>
      <c r="W1137" s="1" t="s">
        <v>3322</v>
      </c>
      <c r="X1137" s="1" t="s">
        <v>39</v>
      </c>
      <c r="Y1137" t="str">
        <f t="shared" si="70"/>
        <v>OnTime</v>
      </c>
      <c r="Z1137" t="str">
        <f t="shared" si="71"/>
        <v>Utilized</v>
      </c>
    </row>
    <row r="1138" spans="1:26" x14ac:dyDescent="0.2">
      <c r="A1138" s="15">
        <v>0</v>
      </c>
      <c r="B1138" s="7">
        <f t="shared" si="68"/>
        <v>0</v>
      </c>
      <c r="C1138" s="1" t="s">
        <v>20</v>
      </c>
      <c r="E1138" s="5">
        <v>0</v>
      </c>
      <c r="F1138" s="5">
        <f t="shared" si="69"/>
        <v>0</v>
      </c>
      <c r="I1138" s="1" t="s">
        <v>25</v>
      </c>
      <c r="K1138" s="8">
        <v>44103.350208333337</v>
      </c>
      <c r="M1138" s="8">
        <v>44103</v>
      </c>
      <c r="N1138" s="8">
        <v>44103</v>
      </c>
      <c r="P1138" s="1" t="s">
        <v>46</v>
      </c>
      <c r="T1138" s="1" t="s">
        <v>81</v>
      </c>
      <c r="U1138" s="8">
        <v>44103</v>
      </c>
      <c r="X1138" s="1" t="s">
        <v>39</v>
      </c>
      <c r="Y1138" t="str">
        <f t="shared" si="70"/>
        <v>NoPayment</v>
      </c>
      <c r="Z1138" t="str">
        <f t="shared" si="71"/>
        <v>No Discounts</v>
      </c>
    </row>
    <row r="1139" spans="1:26" x14ac:dyDescent="0.2">
      <c r="A1139" s="15">
        <v>0</v>
      </c>
      <c r="B1139" s="7">
        <f t="shared" si="68"/>
        <v>0</v>
      </c>
      <c r="C1139" s="1" t="s">
        <v>20</v>
      </c>
      <c r="E1139" s="5">
        <v>0</v>
      </c>
      <c r="F1139" s="5">
        <f t="shared" si="69"/>
        <v>0</v>
      </c>
      <c r="I1139" s="1" t="s">
        <v>25</v>
      </c>
      <c r="K1139" s="8">
        <v>44103.350115740737</v>
      </c>
      <c r="M1139" s="8">
        <v>44103</v>
      </c>
      <c r="N1139" s="8">
        <v>44103</v>
      </c>
      <c r="P1139" s="1" t="s">
        <v>46</v>
      </c>
      <c r="T1139" s="1" t="s">
        <v>81</v>
      </c>
      <c r="U1139" s="8">
        <v>44103</v>
      </c>
      <c r="X1139" s="1" t="s">
        <v>39</v>
      </c>
      <c r="Y1139" t="str">
        <f t="shared" si="70"/>
        <v>NoPayment</v>
      </c>
      <c r="Z1139" t="str">
        <f t="shared" si="71"/>
        <v>No Discounts</v>
      </c>
    </row>
    <row r="1140" spans="1:26" x14ac:dyDescent="0.2">
      <c r="A1140" s="15">
        <v>0</v>
      </c>
      <c r="B1140" s="7">
        <f t="shared" si="68"/>
        <v>0</v>
      </c>
      <c r="C1140" s="1" t="s">
        <v>20</v>
      </c>
      <c r="E1140" s="5">
        <v>0</v>
      </c>
      <c r="F1140" s="5">
        <f t="shared" si="69"/>
        <v>0</v>
      </c>
      <c r="I1140" s="1" t="s">
        <v>25</v>
      </c>
      <c r="K1140" s="8">
        <v>44103.350034722222</v>
      </c>
      <c r="M1140" s="8">
        <v>44103</v>
      </c>
      <c r="N1140" s="8">
        <v>44103</v>
      </c>
      <c r="P1140" s="1" t="s">
        <v>46</v>
      </c>
      <c r="T1140" s="1" t="s">
        <v>81</v>
      </c>
      <c r="U1140" s="8">
        <v>44103</v>
      </c>
      <c r="X1140" s="1" t="s">
        <v>39</v>
      </c>
      <c r="Y1140" t="str">
        <f t="shared" si="70"/>
        <v>NoPayment</v>
      </c>
      <c r="Z1140" t="str">
        <f t="shared" si="71"/>
        <v>No Discounts</v>
      </c>
    </row>
    <row r="1141" spans="1:26" x14ac:dyDescent="0.2">
      <c r="A1141" s="15">
        <v>0</v>
      </c>
      <c r="B1141" s="7">
        <f t="shared" si="68"/>
        <v>0</v>
      </c>
      <c r="C1141" s="1" t="s">
        <v>20</v>
      </c>
      <c r="E1141" s="5">
        <v>0</v>
      </c>
      <c r="F1141" s="5">
        <f t="shared" si="69"/>
        <v>0</v>
      </c>
      <c r="I1141" s="1" t="s">
        <v>25</v>
      </c>
      <c r="K1141" s="8">
        <v>44103.349953703706</v>
      </c>
      <c r="M1141" s="8">
        <v>44103</v>
      </c>
      <c r="N1141" s="8">
        <v>44103</v>
      </c>
      <c r="P1141" s="1" t="s">
        <v>46</v>
      </c>
      <c r="T1141" s="1" t="s">
        <v>81</v>
      </c>
      <c r="U1141" s="8">
        <v>44103</v>
      </c>
      <c r="X1141" s="1" t="s">
        <v>39</v>
      </c>
      <c r="Y1141" t="str">
        <f t="shared" si="70"/>
        <v>NoPayment</v>
      </c>
      <c r="Z1141" t="str">
        <f t="shared" si="71"/>
        <v>No Discounts</v>
      </c>
    </row>
    <row r="1142" spans="1:26" x14ac:dyDescent="0.2">
      <c r="A1142" s="15">
        <v>0</v>
      </c>
      <c r="B1142" s="7">
        <f t="shared" si="68"/>
        <v>0</v>
      </c>
      <c r="C1142" s="1" t="s">
        <v>20</v>
      </c>
      <c r="E1142" s="5">
        <v>0</v>
      </c>
      <c r="F1142" s="5">
        <f t="shared" si="69"/>
        <v>0</v>
      </c>
      <c r="I1142" s="1" t="s">
        <v>25</v>
      </c>
      <c r="K1142" s="8">
        <v>44103.349872685183</v>
      </c>
      <c r="M1142" s="8">
        <v>44103</v>
      </c>
      <c r="N1142" s="8">
        <v>44103</v>
      </c>
      <c r="P1142" s="1" t="s">
        <v>46</v>
      </c>
      <c r="T1142" s="1" t="s">
        <v>81</v>
      </c>
      <c r="U1142" s="8">
        <v>44103</v>
      </c>
      <c r="X1142" s="1" t="s">
        <v>39</v>
      </c>
      <c r="Y1142" t="str">
        <f t="shared" si="70"/>
        <v>NoPayment</v>
      </c>
      <c r="Z1142" t="str">
        <f t="shared" si="71"/>
        <v>No Discounts</v>
      </c>
    </row>
    <row r="1143" spans="1:26" x14ac:dyDescent="0.2">
      <c r="A1143" s="15">
        <v>121.75</v>
      </c>
      <c r="B1143" s="7">
        <f t="shared" si="68"/>
        <v>121.75</v>
      </c>
      <c r="C1143" s="1" t="s">
        <v>20</v>
      </c>
      <c r="D1143" s="1" t="s">
        <v>21</v>
      </c>
      <c r="E1143" s="5">
        <v>0</v>
      </c>
      <c r="F1143" s="5">
        <f t="shared" si="69"/>
        <v>0</v>
      </c>
      <c r="G1143" s="1" t="s">
        <v>23</v>
      </c>
      <c r="H1143" s="8">
        <v>44112</v>
      </c>
      <c r="I1143" s="1" t="s">
        <v>25</v>
      </c>
      <c r="K1143" s="8">
        <v>44102.701203703706</v>
      </c>
      <c r="L1143" s="1" t="s">
        <v>28</v>
      </c>
      <c r="M1143" s="8">
        <v>44102</v>
      </c>
      <c r="N1143" s="8">
        <v>44132</v>
      </c>
      <c r="O1143" s="1" t="s">
        <v>2242</v>
      </c>
      <c r="P1143" s="1" t="s">
        <v>1091</v>
      </c>
      <c r="Q1143" s="1" t="s">
        <v>33</v>
      </c>
      <c r="R1143" s="1" t="s">
        <v>124</v>
      </c>
      <c r="S1143" s="1" t="s">
        <v>35</v>
      </c>
      <c r="T1143" s="1" t="s">
        <v>36</v>
      </c>
      <c r="U1143" s="8">
        <v>44102</v>
      </c>
      <c r="V1143" s="1" t="s">
        <v>37</v>
      </c>
      <c r="W1143" s="1" t="s">
        <v>38</v>
      </c>
      <c r="X1143" s="1" t="s">
        <v>39</v>
      </c>
      <c r="Y1143" t="str">
        <f t="shared" si="70"/>
        <v>OnTime</v>
      </c>
      <c r="Z1143" t="str">
        <f t="shared" si="71"/>
        <v>Utilized</v>
      </c>
    </row>
    <row r="1144" spans="1:26" x14ac:dyDescent="0.2">
      <c r="A1144" s="15">
        <v>121.75</v>
      </c>
      <c r="B1144" s="7">
        <f t="shared" si="68"/>
        <v>121.75</v>
      </c>
      <c r="C1144" s="1" t="s">
        <v>20</v>
      </c>
      <c r="D1144" s="1" t="s">
        <v>21</v>
      </c>
      <c r="E1144" s="5">
        <v>0</v>
      </c>
      <c r="F1144" s="5">
        <f t="shared" si="69"/>
        <v>0</v>
      </c>
      <c r="G1144" s="1" t="s">
        <v>23</v>
      </c>
      <c r="H1144" s="8">
        <v>44112</v>
      </c>
      <c r="I1144" s="1" t="s">
        <v>25</v>
      </c>
      <c r="K1144" s="8">
        <v>44102.365902777776</v>
      </c>
      <c r="L1144" s="1" t="s">
        <v>28</v>
      </c>
      <c r="M1144" s="8">
        <v>44102</v>
      </c>
      <c r="N1144" s="8">
        <v>44132</v>
      </c>
      <c r="O1144" s="1" t="s">
        <v>2244</v>
      </c>
      <c r="P1144" s="1" t="s">
        <v>1091</v>
      </c>
      <c r="Q1144" s="1" t="s">
        <v>33</v>
      </c>
      <c r="R1144" s="1" t="s">
        <v>124</v>
      </c>
      <c r="S1144" s="1" t="s">
        <v>35</v>
      </c>
      <c r="T1144" s="1" t="s">
        <v>36</v>
      </c>
      <c r="U1144" s="8">
        <v>44102</v>
      </c>
      <c r="V1144" s="1" t="s">
        <v>37</v>
      </c>
      <c r="W1144" s="1" t="s">
        <v>38</v>
      </c>
      <c r="X1144" s="1" t="s">
        <v>39</v>
      </c>
      <c r="Y1144" t="str">
        <f t="shared" si="70"/>
        <v>OnTime</v>
      </c>
      <c r="Z1144" t="str">
        <f t="shared" si="71"/>
        <v>Utilized</v>
      </c>
    </row>
    <row r="1145" spans="1:26" x14ac:dyDescent="0.2">
      <c r="A1145" s="15">
        <v>0</v>
      </c>
      <c r="B1145" s="7">
        <f t="shared" si="68"/>
        <v>0</v>
      </c>
      <c r="C1145" s="1" t="s">
        <v>20</v>
      </c>
      <c r="E1145" s="5">
        <v>0</v>
      </c>
      <c r="F1145" s="5">
        <f t="shared" si="69"/>
        <v>0</v>
      </c>
      <c r="I1145" s="1" t="s">
        <v>25</v>
      </c>
      <c r="K1145" s="8">
        <v>44102.34175925926</v>
      </c>
      <c r="M1145" s="8">
        <v>44102</v>
      </c>
      <c r="N1145" s="8">
        <v>44102</v>
      </c>
      <c r="P1145" s="1" t="s">
        <v>32</v>
      </c>
      <c r="T1145" s="1" t="s">
        <v>81</v>
      </c>
      <c r="U1145" s="8">
        <v>44102</v>
      </c>
      <c r="X1145" s="1" t="s">
        <v>39</v>
      </c>
      <c r="Y1145" t="str">
        <f t="shared" si="70"/>
        <v>NoPayment</v>
      </c>
      <c r="Z1145" t="str">
        <f t="shared" si="71"/>
        <v>No Discounts</v>
      </c>
    </row>
    <row r="1146" spans="1:26" x14ac:dyDescent="0.2">
      <c r="A1146" s="15">
        <v>470</v>
      </c>
      <c r="B1146" s="7">
        <f t="shared" si="68"/>
        <v>470</v>
      </c>
      <c r="C1146" s="1" t="s">
        <v>20</v>
      </c>
      <c r="D1146" s="1" t="s">
        <v>1362</v>
      </c>
      <c r="E1146" s="5">
        <v>9.4</v>
      </c>
      <c r="F1146" s="5">
        <f t="shared" si="69"/>
        <v>9.4</v>
      </c>
      <c r="G1146" s="1" t="s">
        <v>1363</v>
      </c>
      <c r="H1146" s="8">
        <v>44132</v>
      </c>
      <c r="I1146" s="1" t="s">
        <v>25</v>
      </c>
      <c r="K1146" s="8">
        <v>44102.341585648152</v>
      </c>
      <c r="L1146" s="1" t="s">
        <v>28</v>
      </c>
      <c r="M1146" s="8">
        <v>44102</v>
      </c>
      <c r="N1146" s="8">
        <v>44112</v>
      </c>
      <c r="O1146" s="1" t="s">
        <v>2247</v>
      </c>
      <c r="P1146" s="1" t="s">
        <v>32</v>
      </c>
      <c r="R1146" s="1" t="s">
        <v>1367</v>
      </c>
      <c r="T1146" s="1" t="s">
        <v>81</v>
      </c>
      <c r="U1146" s="8">
        <v>44102</v>
      </c>
      <c r="V1146" s="1" t="s">
        <v>1368</v>
      </c>
      <c r="W1146" s="1" t="s">
        <v>3322</v>
      </c>
      <c r="X1146" s="1" t="s">
        <v>39</v>
      </c>
      <c r="Y1146" t="str">
        <f t="shared" si="70"/>
        <v>OnTime</v>
      </c>
      <c r="Z1146" t="str">
        <f t="shared" si="71"/>
        <v>Utilized</v>
      </c>
    </row>
    <row r="1147" spans="1:26" x14ac:dyDescent="0.2">
      <c r="A1147" s="15">
        <v>0</v>
      </c>
      <c r="B1147" s="7">
        <f t="shared" si="68"/>
        <v>0</v>
      </c>
      <c r="C1147" s="1" t="s">
        <v>20</v>
      </c>
      <c r="E1147" s="5">
        <v>0</v>
      </c>
      <c r="F1147" s="5">
        <f t="shared" si="69"/>
        <v>0</v>
      </c>
      <c r="I1147" s="1" t="s">
        <v>25</v>
      </c>
      <c r="K1147" s="8">
        <v>44102.341412037036</v>
      </c>
      <c r="M1147" s="8">
        <v>44102</v>
      </c>
      <c r="N1147" s="8">
        <v>44102</v>
      </c>
      <c r="P1147" s="1" t="s">
        <v>32</v>
      </c>
      <c r="T1147" s="1" t="s">
        <v>81</v>
      </c>
      <c r="U1147" s="8">
        <v>44102</v>
      </c>
      <c r="X1147" s="1" t="s">
        <v>39</v>
      </c>
      <c r="Y1147" t="str">
        <f t="shared" si="70"/>
        <v>NoPayment</v>
      </c>
      <c r="Z1147" t="str">
        <f t="shared" si="71"/>
        <v>No Discounts</v>
      </c>
    </row>
    <row r="1148" spans="1:26" x14ac:dyDescent="0.2">
      <c r="A1148" s="15">
        <v>0</v>
      </c>
      <c r="B1148" s="7">
        <f t="shared" si="68"/>
        <v>0</v>
      </c>
      <c r="C1148" s="1" t="s">
        <v>20</v>
      </c>
      <c r="E1148" s="5">
        <v>0</v>
      </c>
      <c r="F1148" s="5">
        <f t="shared" si="69"/>
        <v>0</v>
      </c>
      <c r="I1148" s="1" t="s">
        <v>25</v>
      </c>
      <c r="K1148" s="8">
        <v>44102.341307870367</v>
      </c>
      <c r="M1148" s="8">
        <v>44102</v>
      </c>
      <c r="N1148" s="8">
        <v>44102</v>
      </c>
      <c r="P1148" s="1" t="s">
        <v>32</v>
      </c>
      <c r="T1148" s="1" t="s">
        <v>81</v>
      </c>
      <c r="U1148" s="8">
        <v>44102</v>
      </c>
      <c r="X1148" s="1" t="s">
        <v>39</v>
      </c>
      <c r="Y1148" t="str">
        <f t="shared" si="70"/>
        <v>NoPayment</v>
      </c>
      <c r="Z1148" t="str">
        <f t="shared" si="71"/>
        <v>No Discounts</v>
      </c>
    </row>
    <row r="1149" spans="1:26" x14ac:dyDescent="0.2">
      <c r="A1149" s="15">
        <v>0</v>
      </c>
      <c r="B1149" s="7">
        <f t="shared" si="68"/>
        <v>0</v>
      </c>
      <c r="C1149" s="1" t="s">
        <v>20</v>
      </c>
      <c r="E1149" s="5">
        <v>0</v>
      </c>
      <c r="F1149" s="5">
        <f t="shared" si="69"/>
        <v>0</v>
      </c>
      <c r="I1149" s="1" t="s">
        <v>25</v>
      </c>
      <c r="K1149" s="8">
        <v>44102.341192129628</v>
      </c>
      <c r="M1149" s="8">
        <v>44102</v>
      </c>
      <c r="N1149" s="8">
        <v>44102</v>
      </c>
      <c r="P1149" s="1" t="s">
        <v>32</v>
      </c>
      <c r="T1149" s="1" t="s">
        <v>81</v>
      </c>
      <c r="U1149" s="8">
        <v>44102</v>
      </c>
      <c r="X1149" s="1" t="s">
        <v>39</v>
      </c>
      <c r="Y1149" t="str">
        <f t="shared" si="70"/>
        <v>NoPayment</v>
      </c>
      <c r="Z1149" t="str">
        <f t="shared" si="71"/>
        <v>No Discounts</v>
      </c>
    </row>
    <row r="1150" spans="1:26" x14ac:dyDescent="0.2">
      <c r="A1150" s="15">
        <v>0</v>
      </c>
      <c r="B1150" s="7">
        <f t="shared" si="68"/>
        <v>0</v>
      </c>
      <c r="C1150" s="1" t="s">
        <v>20</v>
      </c>
      <c r="E1150" s="5">
        <v>0</v>
      </c>
      <c r="F1150" s="5">
        <f t="shared" si="69"/>
        <v>0</v>
      </c>
      <c r="I1150" s="1" t="s">
        <v>25</v>
      </c>
      <c r="K1150" s="8">
        <v>44102.341111111113</v>
      </c>
      <c r="M1150" s="8">
        <v>44102</v>
      </c>
      <c r="N1150" s="8">
        <v>44102</v>
      </c>
      <c r="P1150" s="1" t="s">
        <v>32</v>
      </c>
      <c r="T1150" s="1" t="s">
        <v>81</v>
      </c>
      <c r="U1150" s="8">
        <v>44102</v>
      </c>
      <c r="X1150" s="1" t="s">
        <v>39</v>
      </c>
      <c r="Y1150" t="str">
        <f t="shared" si="70"/>
        <v>NoPayment</v>
      </c>
      <c r="Z1150" t="str">
        <f t="shared" si="71"/>
        <v>No Discounts</v>
      </c>
    </row>
    <row r="1151" spans="1:26" x14ac:dyDescent="0.2">
      <c r="A1151" s="15">
        <v>0</v>
      </c>
      <c r="B1151" s="7">
        <f t="shared" si="68"/>
        <v>0</v>
      </c>
      <c r="C1151" s="1" t="s">
        <v>20</v>
      </c>
      <c r="E1151" s="5">
        <v>0</v>
      </c>
      <c r="F1151" s="5">
        <f t="shared" si="69"/>
        <v>0</v>
      </c>
      <c r="I1151" s="1" t="s">
        <v>25</v>
      </c>
      <c r="K1151" s="8">
        <v>44102.34103009259</v>
      </c>
      <c r="M1151" s="8">
        <v>44102</v>
      </c>
      <c r="N1151" s="8">
        <v>44102</v>
      </c>
      <c r="P1151" s="1" t="s">
        <v>32</v>
      </c>
      <c r="T1151" s="1" t="s">
        <v>81</v>
      </c>
      <c r="U1151" s="8">
        <v>44102</v>
      </c>
      <c r="X1151" s="1" t="s">
        <v>39</v>
      </c>
      <c r="Y1151" t="str">
        <f t="shared" si="70"/>
        <v>NoPayment</v>
      </c>
      <c r="Z1151" t="str">
        <f t="shared" si="71"/>
        <v>No Discounts</v>
      </c>
    </row>
    <row r="1152" spans="1:26" x14ac:dyDescent="0.2">
      <c r="A1152" s="15">
        <v>0</v>
      </c>
      <c r="B1152" s="7">
        <f t="shared" si="68"/>
        <v>0</v>
      </c>
      <c r="C1152" s="1" t="s">
        <v>20</v>
      </c>
      <c r="E1152" s="5">
        <v>0</v>
      </c>
      <c r="F1152" s="5">
        <f t="shared" si="69"/>
        <v>0</v>
      </c>
      <c r="I1152" s="1" t="s">
        <v>25</v>
      </c>
      <c r="K1152" s="8">
        <v>44102.340949074074</v>
      </c>
      <c r="M1152" s="8">
        <v>44102</v>
      </c>
      <c r="N1152" s="8">
        <v>44102</v>
      </c>
      <c r="P1152" s="1" t="s">
        <v>32</v>
      </c>
      <c r="T1152" s="1" t="s">
        <v>81</v>
      </c>
      <c r="U1152" s="8">
        <v>44102</v>
      </c>
      <c r="X1152" s="1" t="s">
        <v>39</v>
      </c>
      <c r="Y1152" t="str">
        <f t="shared" si="70"/>
        <v>NoPayment</v>
      </c>
      <c r="Z1152" t="str">
        <f t="shared" si="71"/>
        <v>No Discounts</v>
      </c>
    </row>
    <row r="1153" spans="1:26" x14ac:dyDescent="0.2">
      <c r="A1153" s="15">
        <v>0</v>
      </c>
      <c r="B1153" s="7">
        <f t="shared" si="68"/>
        <v>0</v>
      </c>
      <c r="C1153" s="1" t="s">
        <v>20</v>
      </c>
      <c r="E1153" s="5">
        <v>0</v>
      </c>
      <c r="F1153" s="5">
        <f t="shared" si="69"/>
        <v>0</v>
      </c>
      <c r="I1153" s="1" t="s">
        <v>25</v>
      </c>
      <c r="K1153" s="8">
        <v>44102.340868055559</v>
      </c>
      <c r="M1153" s="8">
        <v>44102</v>
      </c>
      <c r="N1153" s="8">
        <v>44102</v>
      </c>
      <c r="P1153" s="1" t="s">
        <v>32</v>
      </c>
      <c r="T1153" s="1" t="s">
        <v>81</v>
      </c>
      <c r="U1153" s="8">
        <v>44102</v>
      </c>
      <c r="X1153" s="1" t="s">
        <v>39</v>
      </c>
      <c r="Y1153" t="str">
        <f t="shared" si="70"/>
        <v>NoPayment</v>
      </c>
      <c r="Z1153" t="str">
        <f t="shared" si="71"/>
        <v>No Discounts</v>
      </c>
    </row>
    <row r="1154" spans="1:26" x14ac:dyDescent="0.2">
      <c r="A1154" s="15">
        <v>0</v>
      </c>
      <c r="B1154" s="7">
        <f t="shared" si="68"/>
        <v>0</v>
      </c>
      <c r="C1154" s="1" t="s">
        <v>20</v>
      </c>
      <c r="E1154" s="5">
        <v>0</v>
      </c>
      <c r="F1154" s="5">
        <f t="shared" si="69"/>
        <v>0</v>
      </c>
      <c r="I1154" s="1" t="s">
        <v>25</v>
      </c>
      <c r="K1154" s="8">
        <v>44102.340787037036</v>
      </c>
      <c r="M1154" s="8">
        <v>44102</v>
      </c>
      <c r="N1154" s="8">
        <v>44102</v>
      </c>
      <c r="P1154" s="1" t="s">
        <v>32</v>
      </c>
      <c r="T1154" s="1" t="s">
        <v>81</v>
      </c>
      <c r="U1154" s="8">
        <v>44102</v>
      </c>
      <c r="X1154" s="1" t="s">
        <v>39</v>
      </c>
      <c r="Y1154" t="str">
        <f t="shared" si="70"/>
        <v>NoPayment</v>
      </c>
      <c r="Z1154" t="str">
        <f t="shared" si="71"/>
        <v>No Discounts</v>
      </c>
    </row>
    <row r="1155" spans="1:26" x14ac:dyDescent="0.2">
      <c r="A1155" s="15">
        <v>0</v>
      </c>
      <c r="B1155" s="7">
        <f t="shared" ref="B1155:B1218" si="72">A1155</f>
        <v>0</v>
      </c>
      <c r="C1155" s="1" t="s">
        <v>20</v>
      </c>
      <c r="E1155" s="5">
        <v>0</v>
      </c>
      <c r="F1155" s="5">
        <f t="shared" ref="F1155:F1218" si="73">E1155</f>
        <v>0</v>
      </c>
      <c r="I1155" s="1" t="s">
        <v>25</v>
      </c>
      <c r="K1155" s="8">
        <v>44099.479548611111</v>
      </c>
      <c r="M1155" s="8">
        <v>44099</v>
      </c>
      <c r="N1155" s="8">
        <v>44099</v>
      </c>
      <c r="P1155" s="1" t="s">
        <v>32</v>
      </c>
      <c r="T1155" s="1" t="s">
        <v>81</v>
      </c>
      <c r="U1155" s="8">
        <v>44099</v>
      </c>
      <c r="X1155" s="1" t="s">
        <v>39</v>
      </c>
      <c r="Y1155" t="str">
        <f t="shared" ref="Y1155:Y1218" si="74">IF(U1155&gt;N1155,"Late",IF(A1155=0,"NoPayment","OnTime"))</f>
        <v>NoPayment</v>
      </c>
      <c r="Z1155" t="str">
        <f t="shared" ref="Z1155:Z1218" si="75">IF(U1155&lt;H1155,"Utilized",IF(ISBLANK(H1155),"No Discounts","Lost"))</f>
        <v>No Discounts</v>
      </c>
    </row>
    <row r="1156" spans="1:26" x14ac:dyDescent="0.2">
      <c r="A1156" s="15">
        <v>0</v>
      </c>
      <c r="B1156" s="7">
        <f t="shared" si="72"/>
        <v>0</v>
      </c>
      <c r="C1156" s="1" t="s">
        <v>20</v>
      </c>
      <c r="E1156" s="5">
        <v>0</v>
      </c>
      <c r="F1156" s="5">
        <f t="shared" si="73"/>
        <v>0</v>
      </c>
      <c r="I1156" s="1" t="s">
        <v>25</v>
      </c>
      <c r="K1156" s="8">
        <v>44099.386435185188</v>
      </c>
      <c r="M1156" s="8">
        <v>44099</v>
      </c>
      <c r="N1156" s="8">
        <v>44099</v>
      </c>
      <c r="P1156" s="1" t="s">
        <v>1091</v>
      </c>
      <c r="T1156" s="1" t="s">
        <v>81</v>
      </c>
      <c r="U1156" s="8">
        <v>44099</v>
      </c>
      <c r="X1156" s="1" t="s">
        <v>39</v>
      </c>
      <c r="Y1156" t="str">
        <f t="shared" si="74"/>
        <v>NoPayment</v>
      </c>
      <c r="Z1156" t="str">
        <f t="shared" si="75"/>
        <v>No Discounts</v>
      </c>
    </row>
    <row r="1157" spans="1:26" x14ac:dyDescent="0.2">
      <c r="A1157" s="15">
        <v>0</v>
      </c>
      <c r="B1157" s="7">
        <f t="shared" si="72"/>
        <v>0</v>
      </c>
      <c r="C1157" s="1" t="s">
        <v>20</v>
      </c>
      <c r="E1157" s="5">
        <v>0</v>
      </c>
      <c r="F1157" s="5">
        <f t="shared" si="73"/>
        <v>0</v>
      </c>
      <c r="I1157" s="1" t="s">
        <v>25</v>
      </c>
      <c r="K1157" s="8">
        <v>44099.32613425926</v>
      </c>
      <c r="M1157" s="8">
        <v>44099</v>
      </c>
      <c r="N1157" s="8">
        <v>44099</v>
      </c>
      <c r="P1157" s="1" t="s">
        <v>1091</v>
      </c>
      <c r="T1157" s="1" t="s">
        <v>81</v>
      </c>
      <c r="U1157" s="8">
        <v>44099</v>
      </c>
      <c r="X1157" s="1" t="s">
        <v>39</v>
      </c>
      <c r="Y1157" t="str">
        <f t="shared" si="74"/>
        <v>NoPayment</v>
      </c>
      <c r="Z1157" t="str">
        <f t="shared" si="75"/>
        <v>No Discounts</v>
      </c>
    </row>
    <row r="1158" spans="1:26" x14ac:dyDescent="0.2">
      <c r="A1158" s="15">
        <v>121.75</v>
      </c>
      <c r="B1158" s="7">
        <f t="shared" si="72"/>
        <v>121.75</v>
      </c>
      <c r="C1158" s="1" t="s">
        <v>20</v>
      </c>
      <c r="D1158" s="1" t="s">
        <v>21</v>
      </c>
      <c r="E1158" s="5">
        <v>0</v>
      </c>
      <c r="F1158" s="5">
        <f t="shared" si="73"/>
        <v>0</v>
      </c>
      <c r="G1158" s="1" t="s">
        <v>23</v>
      </c>
      <c r="H1158" s="8">
        <v>44109</v>
      </c>
      <c r="I1158" s="1" t="s">
        <v>25</v>
      </c>
      <c r="K1158" s="8">
        <v>44099.049618055556</v>
      </c>
      <c r="L1158" s="1" t="s">
        <v>28</v>
      </c>
      <c r="M1158" s="8">
        <v>44099</v>
      </c>
      <c r="N1158" s="8">
        <v>44129</v>
      </c>
      <c r="O1158" s="1" t="s">
        <v>2261</v>
      </c>
      <c r="P1158" s="1" t="s">
        <v>1091</v>
      </c>
      <c r="Q1158" s="1" t="s">
        <v>33</v>
      </c>
      <c r="R1158" s="1" t="s">
        <v>124</v>
      </c>
      <c r="S1158" s="1" t="s">
        <v>35</v>
      </c>
      <c r="T1158" s="1" t="s">
        <v>36</v>
      </c>
      <c r="U1158" s="8">
        <v>44099</v>
      </c>
      <c r="V1158" s="1" t="s">
        <v>37</v>
      </c>
      <c r="W1158" s="1" t="s">
        <v>38</v>
      </c>
      <c r="X1158" s="1" t="s">
        <v>39</v>
      </c>
      <c r="Y1158" t="str">
        <f t="shared" si="74"/>
        <v>OnTime</v>
      </c>
      <c r="Z1158" t="str">
        <f t="shared" si="75"/>
        <v>Utilized</v>
      </c>
    </row>
    <row r="1159" spans="1:26" x14ac:dyDescent="0.2">
      <c r="A1159" s="15">
        <v>0</v>
      </c>
      <c r="B1159" s="7">
        <f t="shared" si="72"/>
        <v>0</v>
      </c>
      <c r="C1159" s="1" t="s">
        <v>20</v>
      </c>
      <c r="E1159" s="5">
        <v>0</v>
      </c>
      <c r="F1159" s="5">
        <f t="shared" si="73"/>
        <v>0</v>
      </c>
      <c r="I1159" s="1" t="s">
        <v>25</v>
      </c>
      <c r="K1159" s="8">
        <v>44098.687048611115</v>
      </c>
      <c r="M1159" s="8">
        <v>44098</v>
      </c>
      <c r="N1159" s="8">
        <v>44098</v>
      </c>
      <c r="P1159" s="1" t="s">
        <v>1091</v>
      </c>
      <c r="T1159" s="1" t="s">
        <v>1516</v>
      </c>
      <c r="U1159" s="8">
        <v>44098</v>
      </c>
      <c r="X1159" s="1" t="s">
        <v>39</v>
      </c>
      <c r="Y1159" t="str">
        <f t="shared" si="74"/>
        <v>NoPayment</v>
      </c>
      <c r="Z1159" t="str">
        <f t="shared" si="75"/>
        <v>No Discounts</v>
      </c>
    </row>
    <row r="1160" spans="1:26" x14ac:dyDescent="0.2">
      <c r="A1160" s="15">
        <v>0</v>
      </c>
      <c r="B1160" s="7">
        <f t="shared" si="72"/>
        <v>0</v>
      </c>
      <c r="C1160" s="1" t="s">
        <v>20</v>
      </c>
      <c r="E1160" s="5">
        <v>0</v>
      </c>
      <c r="F1160" s="5">
        <f t="shared" si="73"/>
        <v>0</v>
      </c>
      <c r="I1160" s="1" t="s">
        <v>25</v>
      </c>
      <c r="K1160" s="8">
        <v>44098.33152777778</v>
      </c>
      <c r="M1160" s="8">
        <v>44098</v>
      </c>
      <c r="N1160" s="8">
        <v>44098</v>
      </c>
      <c r="P1160" s="1" t="s">
        <v>32</v>
      </c>
      <c r="T1160" s="1" t="s">
        <v>81</v>
      </c>
      <c r="U1160" s="8">
        <v>44098</v>
      </c>
      <c r="X1160" s="1" t="s">
        <v>39</v>
      </c>
      <c r="Y1160" t="str">
        <f t="shared" si="74"/>
        <v>NoPayment</v>
      </c>
      <c r="Z1160" t="str">
        <f t="shared" si="75"/>
        <v>No Discounts</v>
      </c>
    </row>
    <row r="1161" spans="1:26" x14ac:dyDescent="0.2">
      <c r="A1161" s="15">
        <v>0</v>
      </c>
      <c r="B1161" s="7">
        <f t="shared" si="72"/>
        <v>0</v>
      </c>
      <c r="C1161" s="1" t="s">
        <v>20</v>
      </c>
      <c r="E1161" s="5">
        <v>0</v>
      </c>
      <c r="F1161" s="5">
        <f t="shared" si="73"/>
        <v>0</v>
      </c>
      <c r="I1161" s="1" t="s">
        <v>25</v>
      </c>
      <c r="K1161" s="8">
        <v>44098.331446759257</v>
      </c>
      <c r="M1161" s="8">
        <v>44098</v>
      </c>
      <c r="N1161" s="8">
        <v>44098</v>
      </c>
      <c r="P1161" s="1" t="s">
        <v>32</v>
      </c>
      <c r="T1161" s="1" t="s">
        <v>81</v>
      </c>
      <c r="U1161" s="8">
        <v>44098</v>
      </c>
      <c r="X1161" s="1" t="s">
        <v>39</v>
      </c>
      <c r="Y1161" t="str">
        <f t="shared" si="74"/>
        <v>NoPayment</v>
      </c>
      <c r="Z1161" t="str">
        <f t="shared" si="75"/>
        <v>No Discounts</v>
      </c>
    </row>
    <row r="1162" spans="1:26" x14ac:dyDescent="0.2">
      <c r="A1162" s="15">
        <v>0</v>
      </c>
      <c r="B1162" s="7">
        <f t="shared" si="72"/>
        <v>0</v>
      </c>
      <c r="C1162" s="1" t="s">
        <v>20</v>
      </c>
      <c r="E1162" s="5">
        <v>0</v>
      </c>
      <c r="F1162" s="5">
        <f t="shared" si="73"/>
        <v>0</v>
      </c>
      <c r="I1162" s="1" t="s">
        <v>25</v>
      </c>
      <c r="K1162" s="8">
        <v>44098.331365740742</v>
      </c>
      <c r="M1162" s="8">
        <v>44098</v>
      </c>
      <c r="N1162" s="8">
        <v>44098</v>
      </c>
      <c r="P1162" s="1" t="s">
        <v>32</v>
      </c>
      <c r="T1162" s="1" t="s">
        <v>81</v>
      </c>
      <c r="U1162" s="8">
        <v>44098</v>
      </c>
      <c r="X1162" s="1" t="s">
        <v>39</v>
      </c>
      <c r="Y1162" t="str">
        <f t="shared" si="74"/>
        <v>NoPayment</v>
      </c>
      <c r="Z1162" t="str">
        <f t="shared" si="75"/>
        <v>No Discounts</v>
      </c>
    </row>
    <row r="1163" spans="1:26" x14ac:dyDescent="0.2">
      <c r="A1163" s="15">
        <v>0</v>
      </c>
      <c r="B1163" s="7">
        <f t="shared" si="72"/>
        <v>0</v>
      </c>
      <c r="C1163" s="1" t="s">
        <v>20</v>
      </c>
      <c r="E1163" s="5">
        <v>0</v>
      </c>
      <c r="F1163" s="5">
        <f t="shared" si="73"/>
        <v>0</v>
      </c>
      <c r="I1163" s="1" t="s">
        <v>25</v>
      </c>
      <c r="K1163" s="8">
        <v>44098.331284722219</v>
      </c>
      <c r="M1163" s="8">
        <v>44098</v>
      </c>
      <c r="N1163" s="8">
        <v>44098</v>
      </c>
      <c r="P1163" s="1" t="s">
        <v>32</v>
      </c>
      <c r="T1163" s="1" t="s">
        <v>81</v>
      </c>
      <c r="U1163" s="8">
        <v>44098</v>
      </c>
      <c r="X1163" s="1" t="s">
        <v>39</v>
      </c>
      <c r="Y1163" t="str">
        <f t="shared" si="74"/>
        <v>NoPayment</v>
      </c>
      <c r="Z1163" t="str">
        <f t="shared" si="75"/>
        <v>No Discounts</v>
      </c>
    </row>
    <row r="1164" spans="1:26" x14ac:dyDescent="0.2">
      <c r="A1164" s="15">
        <v>0</v>
      </c>
      <c r="B1164" s="7">
        <f t="shared" si="72"/>
        <v>0</v>
      </c>
      <c r="C1164" s="1" t="s">
        <v>20</v>
      </c>
      <c r="E1164" s="5">
        <v>0</v>
      </c>
      <c r="F1164" s="5">
        <f t="shared" si="73"/>
        <v>0</v>
      </c>
      <c r="I1164" s="1" t="s">
        <v>25</v>
      </c>
      <c r="K1164" s="8">
        <v>44098.331203703703</v>
      </c>
      <c r="M1164" s="8">
        <v>44098</v>
      </c>
      <c r="N1164" s="8">
        <v>44098</v>
      </c>
      <c r="P1164" s="1" t="s">
        <v>32</v>
      </c>
      <c r="T1164" s="1" t="s">
        <v>81</v>
      </c>
      <c r="U1164" s="8">
        <v>44098</v>
      </c>
      <c r="X1164" s="1" t="s">
        <v>39</v>
      </c>
      <c r="Y1164" t="str">
        <f t="shared" si="74"/>
        <v>NoPayment</v>
      </c>
      <c r="Z1164" t="str">
        <f t="shared" si="75"/>
        <v>No Discounts</v>
      </c>
    </row>
    <row r="1165" spans="1:26" x14ac:dyDescent="0.2">
      <c r="A1165" s="15">
        <v>0</v>
      </c>
      <c r="B1165" s="7">
        <f t="shared" si="72"/>
        <v>0</v>
      </c>
      <c r="C1165" s="1" t="s">
        <v>20</v>
      </c>
      <c r="E1165" s="5">
        <v>0</v>
      </c>
      <c r="F1165" s="5">
        <f t="shared" si="73"/>
        <v>0</v>
      </c>
      <c r="I1165" s="1" t="s">
        <v>25</v>
      </c>
      <c r="K1165" s="8">
        <v>44098.331122685187</v>
      </c>
      <c r="M1165" s="8">
        <v>44098</v>
      </c>
      <c r="N1165" s="8">
        <v>44098</v>
      </c>
      <c r="P1165" s="1" t="s">
        <v>32</v>
      </c>
      <c r="T1165" s="1" t="s">
        <v>81</v>
      </c>
      <c r="U1165" s="8">
        <v>44098</v>
      </c>
      <c r="X1165" s="1" t="s">
        <v>39</v>
      </c>
      <c r="Y1165" t="str">
        <f t="shared" si="74"/>
        <v>NoPayment</v>
      </c>
      <c r="Z1165" t="str">
        <f t="shared" si="75"/>
        <v>No Discounts</v>
      </c>
    </row>
    <row r="1166" spans="1:26" x14ac:dyDescent="0.2">
      <c r="A1166" s="15">
        <v>0</v>
      </c>
      <c r="B1166" s="7">
        <f t="shared" si="72"/>
        <v>0</v>
      </c>
      <c r="C1166" s="1" t="s">
        <v>20</v>
      </c>
      <c r="E1166" s="5">
        <v>0</v>
      </c>
      <c r="F1166" s="5">
        <f t="shared" si="73"/>
        <v>0</v>
      </c>
      <c r="I1166" s="1" t="s">
        <v>25</v>
      </c>
      <c r="K1166" s="8">
        <v>44098.331030092595</v>
      </c>
      <c r="M1166" s="8">
        <v>44098</v>
      </c>
      <c r="N1166" s="8">
        <v>44098</v>
      </c>
      <c r="P1166" s="1" t="s">
        <v>32</v>
      </c>
      <c r="T1166" s="1" t="s">
        <v>81</v>
      </c>
      <c r="U1166" s="8">
        <v>44098</v>
      </c>
      <c r="X1166" s="1" t="s">
        <v>39</v>
      </c>
      <c r="Y1166" t="str">
        <f t="shared" si="74"/>
        <v>NoPayment</v>
      </c>
      <c r="Z1166" t="str">
        <f t="shared" si="75"/>
        <v>No Discounts</v>
      </c>
    </row>
    <row r="1167" spans="1:26" x14ac:dyDescent="0.2">
      <c r="A1167" s="15">
        <v>0</v>
      </c>
      <c r="B1167" s="7">
        <f t="shared" si="72"/>
        <v>0</v>
      </c>
      <c r="C1167" s="1" t="s">
        <v>20</v>
      </c>
      <c r="E1167" s="5">
        <v>0</v>
      </c>
      <c r="F1167" s="5">
        <f t="shared" si="73"/>
        <v>0</v>
      </c>
      <c r="I1167" s="1" t="s">
        <v>25</v>
      </c>
      <c r="K1167" s="8">
        <v>44098.330949074072</v>
      </c>
      <c r="M1167" s="8">
        <v>44098</v>
      </c>
      <c r="N1167" s="8">
        <v>44098</v>
      </c>
      <c r="P1167" s="1" t="s">
        <v>32</v>
      </c>
      <c r="T1167" s="1" t="s">
        <v>81</v>
      </c>
      <c r="U1167" s="8">
        <v>44098</v>
      </c>
      <c r="X1167" s="1" t="s">
        <v>39</v>
      </c>
      <c r="Y1167" t="str">
        <f t="shared" si="74"/>
        <v>NoPayment</v>
      </c>
      <c r="Z1167" t="str">
        <f t="shared" si="75"/>
        <v>No Discounts</v>
      </c>
    </row>
    <row r="1168" spans="1:26" x14ac:dyDescent="0.2">
      <c r="A1168" s="15">
        <v>0</v>
      </c>
      <c r="B1168" s="7">
        <f t="shared" si="72"/>
        <v>0</v>
      </c>
      <c r="C1168" s="1" t="s">
        <v>20</v>
      </c>
      <c r="E1168" s="5">
        <v>0</v>
      </c>
      <c r="F1168" s="5">
        <f t="shared" si="73"/>
        <v>0</v>
      </c>
      <c r="I1168" s="1" t="s">
        <v>25</v>
      </c>
      <c r="K1168" s="8">
        <v>44098.330833333333</v>
      </c>
      <c r="M1168" s="8">
        <v>44098</v>
      </c>
      <c r="N1168" s="8">
        <v>44098</v>
      </c>
      <c r="P1168" s="1" t="s">
        <v>1091</v>
      </c>
      <c r="T1168" s="1" t="s">
        <v>81</v>
      </c>
      <c r="U1168" s="8">
        <v>44098</v>
      </c>
      <c r="X1168" s="1" t="s">
        <v>39</v>
      </c>
      <c r="Y1168" t="str">
        <f t="shared" si="74"/>
        <v>NoPayment</v>
      </c>
      <c r="Z1168" t="str">
        <f t="shared" si="75"/>
        <v>No Discounts</v>
      </c>
    </row>
    <row r="1169" spans="1:26" x14ac:dyDescent="0.2">
      <c r="A1169" s="15">
        <v>0</v>
      </c>
      <c r="B1169" s="7">
        <f t="shared" si="72"/>
        <v>0</v>
      </c>
      <c r="C1169" s="1" t="s">
        <v>20</v>
      </c>
      <c r="E1169" s="5">
        <v>0</v>
      </c>
      <c r="F1169" s="5">
        <f t="shared" si="73"/>
        <v>0</v>
      </c>
      <c r="I1169" s="1" t="s">
        <v>25</v>
      </c>
      <c r="K1169" s="8">
        <v>44098.330752314818</v>
      </c>
      <c r="M1169" s="8">
        <v>44098</v>
      </c>
      <c r="N1169" s="8">
        <v>44098</v>
      </c>
      <c r="P1169" s="1" t="s">
        <v>1091</v>
      </c>
      <c r="T1169" s="1" t="s">
        <v>81</v>
      </c>
      <c r="U1169" s="8">
        <v>44098</v>
      </c>
      <c r="X1169" s="1" t="s">
        <v>39</v>
      </c>
      <c r="Y1169" t="str">
        <f t="shared" si="74"/>
        <v>NoPayment</v>
      </c>
      <c r="Z1169" t="str">
        <f t="shared" si="75"/>
        <v>No Discounts</v>
      </c>
    </row>
    <row r="1170" spans="1:26" x14ac:dyDescent="0.2">
      <c r="A1170" s="15">
        <v>0</v>
      </c>
      <c r="B1170" s="7">
        <f t="shared" si="72"/>
        <v>0</v>
      </c>
      <c r="C1170" s="1" t="s">
        <v>20</v>
      </c>
      <c r="E1170" s="5">
        <v>0</v>
      </c>
      <c r="F1170" s="5">
        <f t="shared" si="73"/>
        <v>0</v>
      </c>
      <c r="I1170" s="1" t="s">
        <v>25</v>
      </c>
      <c r="K1170" s="8">
        <v>44098.330671296295</v>
      </c>
      <c r="M1170" s="8">
        <v>44098</v>
      </c>
      <c r="N1170" s="8">
        <v>44098</v>
      </c>
      <c r="P1170" s="1" t="s">
        <v>1091</v>
      </c>
      <c r="T1170" s="1" t="s">
        <v>81</v>
      </c>
      <c r="U1170" s="8">
        <v>44098</v>
      </c>
      <c r="X1170" s="1" t="s">
        <v>39</v>
      </c>
      <c r="Y1170" t="str">
        <f t="shared" si="74"/>
        <v>NoPayment</v>
      </c>
      <c r="Z1170" t="str">
        <f t="shared" si="75"/>
        <v>No Discounts</v>
      </c>
    </row>
    <row r="1171" spans="1:26" x14ac:dyDescent="0.2">
      <c r="A1171" s="15">
        <v>0</v>
      </c>
      <c r="B1171" s="7">
        <f t="shared" si="72"/>
        <v>0</v>
      </c>
      <c r="C1171" s="1" t="s">
        <v>20</v>
      </c>
      <c r="E1171" s="5">
        <v>0</v>
      </c>
      <c r="F1171" s="5">
        <f t="shared" si="73"/>
        <v>0</v>
      </c>
      <c r="I1171" s="1" t="s">
        <v>25</v>
      </c>
      <c r="K1171" s="8">
        <v>44098.330590277779</v>
      </c>
      <c r="M1171" s="8">
        <v>44098</v>
      </c>
      <c r="N1171" s="8">
        <v>44098</v>
      </c>
      <c r="P1171" s="1" t="s">
        <v>1091</v>
      </c>
      <c r="T1171" s="1" t="s">
        <v>81</v>
      </c>
      <c r="U1171" s="8">
        <v>44098</v>
      </c>
      <c r="X1171" s="1" t="s">
        <v>39</v>
      </c>
      <c r="Y1171" t="str">
        <f t="shared" si="74"/>
        <v>NoPayment</v>
      </c>
      <c r="Z1171" t="str">
        <f t="shared" si="75"/>
        <v>No Discounts</v>
      </c>
    </row>
    <row r="1172" spans="1:26" x14ac:dyDescent="0.2">
      <c r="A1172" s="15">
        <v>0</v>
      </c>
      <c r="B1172" s="7">
        <f t="shared" si="72"/>
        <v>0</v>
      </c>
      <c r="C1172" s="1" t="s">
        <v>20</v>
      </c>
      <c r="E1172" s="5">
        <v>0</v>
      </c>
      <c r="F1172" s="5">
        <f t="shared" si="73"/>
        <v>0</v>
      </c>
      <c r="I1172" s="1" t="s">
        <v>25</v>
      </c>
      <c r="K1172" s="8">
        <v>44098.285092592596</v>
      </c>
      <c r="M1172" s="8">
        <v>44098</v>
      </c>
      <c r="N1172" s="8">
        <v>44098</v>
      </c>
      <c r="P1172" s="1" t="s">
        <v>1091</v>
      </c>
      <c r="T1172" s="1" t="s">
        <v>81</v>
      </c>
      <c r="U1172" s="8">
        <v>44098</v>
      </c>
      <c r="X1172" s="1" t="s">
        <v>39</v>
      </c>
      <c r="Y1172" t="str">
        <f t="shared" si="74"/>
        <v>NoPayment</v>
      </c>
      <c r="Z1172" t="str">
        <f t="shared" si="75"/>
        <v>No Discounts</v>
      </c>
    </row>
    <row r="1173" spans="1:26" x14ac:dyDescent="0.2">
      <c r="A1173" s="15">
        <v>0</v>
      </c>
      <c r="B1173" s="7">
        <f t="shared" si="72"/>
        <v>0</v>
      </c>
      <c r="C1173" s="1" t="s">
        <v>20</v>
      </c>
      <c r="E1173" s="5">
        <v>0</v>
      </c>
      <c r="F1173" s="5">
        <f t="shared" si="73"/>
        <v>0</v>
      </c>
      <c r="I1173" s="1" t="s">
        <v>25</v>
      </c>
      <c r="K1173" s="8">
        <v>44098.285011574073</v>
      </c>
      <c r="M1173" s="8">
        <v>44098</v>
      </c>
      <c r="N1173" s="8">
        <v>44098</v>
      </c>
      <c r="P1173" s="1" t="s">
        <v>1091</v>
      </c>
      <c r="T1173" s="1" t="s">
        <v>81</v>
      </c>
      <c r="U1173" s="8">
        <v>44098</v>
      </c>
      <c r="X1173" s="1" t="s">
        <v>39</v>
      </c>
      <c r="Y1173" t="str">
        <f t="shared" si="74"/>
        <v>NoPayment</v>
      </c>
      <c r="Z1173" t="str">
        <f t="shared" si="75"/>
        <v>No Discounts</v>
      </c>
    </row>
    <row r="1174" spans="1:26" x14ac:dyDescent="0.2">
      <c r="A1174" s="15">
        <v>0</v>
      </c>
      <c r="B1174" s="7">
        <f t="shared" si="72"/>
        <v>0</v>
      </c>
      <c r="C1174" s="1" t="s">
        <v>20</v>
      </c>
      <c r="E1174" s="5">
        <v>0</v>
      </c>
      <c r="F1174" s="5">
        <f t="shared" si="73"/>
        <v>0</v>
      </c>
      <c r="I1174" s="1" t="s">
        <v>25</v>
      </c>
      <c r="K1174" s="8">
        <v>44098.284930555557</v>
      </c>
      <c r="M1174" s="8">
        <v>44098</v>
      </c>
      <c r="N1174" s="8">
        <v>44098</v>
      </c>
      <c r="P1174" s="1" t="s">
        <v>1091</v>
      </c>
      <c r="T1174" s="1" t="s">
        <v>81</v>
      </c>
      <c r="U1174" s="8">
        <v>44098</v>
      </c>
      <c r="X1174" s="1" t="s">
        <v>39</v>
      </c>
      <c r="Y1174" t="str">
        <f t="shared" si="74"/>
        <v>NoPayment</v>
      </c>
      <c r="Z1174" t="str">
        <f t="shared" si="75"/>
        <v>No Discounts</v>
      </c>
    </row>
    <row r="1175" spans="1:26" x14ac:dyDescent="0.2">
      <c r="A1175" s="15">
        <v>0</v>
      </c>
      <c r="B1175" s="7">
        <f t="shared" si="72"/>
        <v>0</v>
      </c>
      <c r="C1175" s="1" t="s">
        <v>20</v>
      </c>
      <c r="E1175" s="5">
        <v>0</v>
      </c>
      <c r="F1175" s="5">
        <f t="shared" si="73"/>
        <v>0</v>
      </c>
      <c r="I1175" s="1" t="s">
        <v>25</v>
      </c>
      <c r="K1175" s="8">
        <v>44098.284849537034</v>
      </c>
      <c r="M1175" s="8">
        <v>44098</v>
      </c>
      <c r="N1175" s="8">
        <v>44098</v>
      </c>
      <c r="P1175" s="1" t="s">
        <v>1091</v>
      </c>
      <c r="T1175" s="1" t="s">
        <v>81</v>
      </c>
      <c r="U1175" s="8">
        <v>44098</v>
      </c>
      <c r="X1175" s="1" t="s">
        <v>39</v>
      </c>
      <c r="Y1175" t="str">
        <f t="shared" si="74"/>
        <v>NoPayment</v>
      </c>
      <c r="Z1175" t="str">
        <f t="shared" si="75"/>
        <v>No Discounts</v>
      </c>
    </row>
    <row r="1176" spans="1:26" x14ac:dyDescent="0.2">
      <c r="A1176" s="15">
        <v>0</v>
      </c>
      <c r="B1176" s="7">
        <f t="shared" si="72"/>
        <v>0</v>
      </c>
      <c r="C1176" s="1" t="s">
        <v>20</v>
      </c>
      <c r="E1176" s="5">
        <v>0</v>
      </c>
      <c r="F1176" s="5">
        <f t="shared" si="73"/>
        <v>0</v>
      </c>
      <c r="I1176" s="1" t="s">
        <v>25</v>
      </c>
      <c r="K1176" s="8">
        <v>44098.284756944442</v>
      </c>
      <c r="M1176" s="8">
        <v>44098</v>
      </c>
      <c r="N1176" s="8">
        <v>44098</v>
      </c>
      <c r="P1176" s="1" t="s">
        <v>1091</v>
      </c>
      <c r="T1176" s="1" t="s">
        <v>81</v>
      </c>
      <c r="U1176" s="8">
        <v>44098</v>
      </c>
      <c r="X1176" s="1" t="s">
        <v>39</v>
      </c>
      <c r="Y1176" t="str">
        <f t="shared" si="74"/>
        <v>NoPayment</v>
      </c>
      <c r="Z1176" t="str">
        <f t="shared" si="75"/>
        <v>No Discounts</v>
      </c>
    </row>
    <row r="1177" spans="1:26" x14ac:dyDescent="0.2">
      <c r="A1177" s="15">
        <v>0</v>
      </c>
      <c r="B1177" s="7">
        <f t="shared" si="72"/>
        <v>0</v>
      </c>
      <c r="C1177" s="1" t="s">
        <v>20</v>
      </c>
      <c r="E1177" s="5">
        <v>0</v>
      </c>
      <c r="F1177" s="5">
        <f t="shared" si="73"/>
        <v>0</v>
      </c>
      <c r="I1177" s="1" t="s">
        <v>25</v>
      </c>
      <c r="K1177" s="8">
        <v>44098.284675925926</v>
      </c>
      <c r="M1177" s="8">
        <v>44098</v>
      </c>
      <c r="N1177" s="8">
        <v>44098</v>
      </c>
      <c r="P1177" s="1" t="s">
        <v>1091</v>
      </c>
      <c r="T1177" s="1" t="s">
        <v>81</v>
      </c>
      <c r="U1177" s="8">
        <v>44098</v>
      </c>
      <c r="X1177" s="1" t="s">
        <v>39</v>
      </c>
      <c r="Y1177" t="str">
        <f t="shared" si="74"/>
        <v>NoPayment</v>
      </c>
      <c r="Z1177" t="str">
        <f t="shared" si="75"/>
        <v>No Discounts</v>
      </c>
    </row>
    <row r="1178" spans="1:26" x14ac:dyDescent="0.2">
      <c r="A1178" s="15">
        <v>0</v>
      </c>
      <c r="B1178" s="7">
        <f t="shared" si="72"/>
        <v>0</v>
      </c>
      <c r="C1178" s="1" t="s">
        <v>20</v>
      </c>
      <c r="E1178" s="5">
        <v>0</v>
      </c>
      <c r="F1178" s="5">
        <f t="shared" si="73"/>
        <v>0</v>
      </c>
      <c r="I1178" s="1" t="s">
        <v>25</v>
      </c>
      <c r="K1178" s="8">
        <v>44098.284594907411</v>
      </c>
      <c r="M1178" s="8">
        <v>44098</v>
      </c>
      <c r="N1178" s="8">
        <v>44098</v>
      </c>
      <c r="P1178" s="1" t="s">
        <v>1091</v>
      </c>
      <c r="T1178" s="1" t="s">
        <v>81</v>
      </c>
      <c r="U1178" s="8">
        <v>44098</v>
      </c>
      <c r="X1178" s="1" t="s">
        <v>39</v>
      </c>
      <c r="Y1178" t="str">
        <f t="shared" si="74"/>
        <v>NoPayment</v>
      </c>
      <c r="Z1178" t="str">
        <f t="shared" si="75"/>
        <v>No Discounts</v>
      </c>
    </row>
    <row r="1179" spans="1:26" x14ac:dyDescent="0.2">
      <c r="A1179" s="15">
        <v>0</v>
      </c>
      <c r="B1179" s="7">
        <f t="shared" si="72"/>
        <v>0</v>
      </c>
      <c r="C1179" s="1" t="s">
        <v>20</v>
      </c>
      <c r="E1179" s="5">
        <v>0</v>
      </c>
      <c r="F1179" s="5">
        <f t="shared" si="73"/>
        <v>0</v>
      </c>
      <c r="I1179" s="1" t="s">
        <v>25</v>
      </c>
      <c r="K1179" s="8">
        <v>44098.284513888888</v>
      </c>
      <c r="M1179" s="8">
        <v>44098</v>
      </c>
      <c r="N1179" s="8">
        <v>44098</v>
      </c>
      <c r="P1179" s="1" t="s">
        <v>1091</v>
      </c>
      <c r="T1179" s="1" t="s">
        <v>81</v>
      </c>
      <c r="U1179" s="8">
        <v>44098</v>
      </c>
      <c r="X1179" s="1" t="s">
        <v>39</v>
      </c>
      <c r="Y1179" t="str">
        <f t="shared" si="74"/>
        <v>NoPayment</v>
      </c>
      <c r="Z1179" t="str">
        <f t="shared" si="75"/>
        <v>No Discounts</v>
      </c>
    </row>
    <row r="1180" spans="1:26" x14ac:dyDescent="0.2">
      <c r="A1180" s="15">
        <v>0</v>
      </c>
      <c r="B1180" s="7">
        <f t="shared" si="72"/>
        <v>0</v>
      </c>
      <c r="C1180" s="1" t="s">
        <v>20</v>
      </c>
      <c r="E1180" s="5">
        <v>0</v>
      </c>
      <c r="F1180" s="5">
        <f t="shared" si="73"/>
        <v>0</v>
      </c>
      <c r="I1180" s="1" t="s">
        <v>25</v>
      </c>
      <c r="K1180" s="8">
        <v>44098.284432870372</v>
      </c>
      <c r="M1180" s="8">
        <v>44098</v>
      </c>
      <c r="N1180" s="8">
        <v>44098</v>
      </c>
      <c r="P1180" s="1" t="s">
        <v>1091</v>
      </c>
      <c r="T1180" s="1" t="s">
        <v>81</v>
      </c>
      <c r="U1180" s="8">
        <v>44098</v>
      </c>
      <c r="X1180" s="1" t="s">
        <v>39</v>
      </c>
      <c r="Y1180" t="str">
        <f t="shared" si="74"/>
        <v>NoPayment</v>
      </c>
      <c r="Z1180" t="str">
        <f t="shared" si="75"/>
        <v>No Discounts</v>
      </c>
    </row>
    <row r="1181" spans="1:26" x14ac:dyDescent="0.2">
      <c r="A1181" s="15">
        <v>0</v>
      </c>
      <c r="B1181" s="7">
        <f t="shared" si="72"/>
        <v>0</v>
      </c>
      <c r="C1181" s="1" t="s">
        <v>20</v>
      </c>
      <c r="E1181" s="5">
        <v>0</v>
      </c>
      <c r="F1181" s="5">
        <f t="shared" si="73"/>
        <v>0</v>
      </c>
      <c r="I1181" s="1" t="s">
        <v>25</v>
      </c>
      <c r="K1181" s="8">
        <v>44098.284351851849</v>
      </c>
      <c r="M1181" s="8">
        <v>44098</v>
      </c>
      <c r="N1181" s="8">
        <v>44098</v>
      </c>
      <c r="P1181" s="1" t="s">
        <v>1091</v>
      </c>
      <c r="T1181" s="1" t="s">
        <v>81</v>
      </c>
      <c r="U1181" s="8">
        <v>44098</v>
      </c>
      <c r="X1181" s="1" t="s">
        <v>39</v>
      </c>
      <c r="Y1181" t="str">
        <f t="shared" si="74"/>
        <v>NoPayment</v>
      </c>
      <c r="Z1181" t="str">
        <f t="shared" si="75"/>
        <v>No Discounts</v>
      </c>
    </row>
    <row r="1182" spans="1:26" x14ac:dyDescent="0.2">
      <c r="A1182" s="15">
        <v>0</v>
      </c>
      <c r="B1182" s="7">
        <f t="shared" si="72"/>
        <v>0</v>
      </c>
      <c r="C1182" s="1" t="s">
        <v>20</v>
      </c>
      <c r="E1182" s="5">
        <v>0</v>
      </c>
      <c r="F1182" s="5">
        <f t="shared" si="73"/>
        <v>0</v>
      </c>
      <c r="I1182" s="1" t="s">
        <v>25</v>
      </c>
      <c r="K1182" s="8">
        <v>44098.284270833334</v>
      </c>
      <c r="M1182" s="8">
        <v>44098</v>
      </c>
      <c r="N1182" s="8">
        <v>44098</v>
      </c>
      <c r="P1182" s="1" t="s">
        <v>1091</v>
      </c>
      <c r="T1182" s="1" t="s">
        <v>81</v>
      </c>
      <c r="U1182" s="8">
        <v>44098</v>
      </c>
      <c r="X1182" s="1" t="s">
        <v>39</v>
      </c>
      <c r="Y1182" t="str">
        <f t="shared" si="74"/>
        <v>NoPayment</v>
      </c>
      <c r="Z1182" t="str">
        <f t="shared" si="75"/>
        <v>No Discounts</v>
      </c>
    </row>
    <row r="1183" spans="1:26" x14ac:dyDescent="0.2">
      <c r="A1183" s="15">
        <v>0</v>
      </c>
      <c r="B1183" s="7">
        <f t="shared" si="72"/>
        <v>0</v>
      </c>
      <c r="C1183" s="1" t="s">
        <v>20</v>
      </c>
      <c r="E1183" s="5">
        <v>0</v>
      </c>
      <c r="F1183" s="5">
        <f t="shared" si="73"/>
        <v>0</v>
      </c>
      <c r="I1183" s="1" t="s">
        <v>25</v>
      </c>
      <c r="K1183" s="8">
        <v>44098.284178240741</v>
      </c>
      <c r="M1183" s="8">
        <v>44098</v>
      </c>
      <c r="N1183" s="8">
        <v>44098</v>
      </c>
      <c r="P1183" s="1" t="s">
        <v>1091</v>
      </c>
      <c r="T1183" s="1" t="s">
        <v>81</v>
      </c>
      <c r="U1183" s="8">
        <v>44098</v>
      </c>
      <c r="X1183" s="1" t="s">
        <v>39</v>
      </c>
      <c r="Y1183" t="str">
        <f t="shared" si="74"/>
        <v>NoPayment</v>
      </c>
      <c r="Z1183" t="str">
        <f t="shared" si="75"/>
        <v>No Discounts</v>
      </c>
    </row>
    <row r="1184" spans="1:26" x14ac:dyDescent="0.2">
      <c r="A1184" s="15">
        <v>0</v>
      </c>
      <c r="B1184" s="7">
        <f t="shared" si="72"/>
        <v>0</v>
      </c>
      <c r="C1184" s="1" t="s">
        <v>20</v>
      </c>
      <c r="E1184" s="5">
        <v>0</v>
      </c>
      <c r="F1184" s="5">
        <f t="shared" si="73"/>
        <v>0</v>
      </c>
      <c r="I1184" s="1" t="s">
        <v>25</v>
      </c>
      <c r="K1184" s="8">
        <v>44098.284085648149</v>
      </c>
      <c r="M1184" s="8">
        <v>44098</v>
      </c>
      <c r="N1184" s="8">
        <v>44098</v>
      </c>
      <c r="P1184" s="1" t="s">
        <v>1091</v>
      </c>
      <c r="T1184" s="1" t="s">
        <v>81</v>
      </c>
      <c r="U1184" s="8">
        <v>44098</v>
      </c>
      <c r="X1184" s="1" t="s">
        <v>39</v>
      </c>
      <c r="Y1184" t="str">
        <f t="shared" si="74"/>
        <v>NoPayment</v>
      </c>
      <c r="Z1184" t="str">
        <f t="shared" si="75"/>
        <v>No Discounts</v>
      </c>
    </row>
    <row r="1185" spans="1:26" x14ac:dyDescent="0.2">
      <c r="A1185" s="15">
        <v>0</v>
      </c>
      <c r="B1185" s="7">
        <f t="shared" si="72"/>
        <v>0</v>
      </c>
      <c r="C1185" s="1" t="s">
        <v>20</v>
      </c>
      <c r="E1185" s="5">
        <v>0</v>
      </c>
      <c r="F1185" s="5">
        <f t="shared" si="73"/>
        <v>0</v>
      </c>
      <c r="I1185" s="1" t="s">
        <v>25</v>
      </c>
      <c r="K1185" s="8">
        <v>44098.284004629626</v>
      </c>
      <c r="M1185" s="8">
        <v>44098</v>
      </c>
      <c r="N1185" s="8">
        <v>44098</v>
      </c>
      <c r="P1185" s="1" t="s">
        <v>1091</v>
      </c>
      <c r="T1185" s="1" t="s">
        <v>81</v>
      </c>
      <c r="U1185" s="8">
        <v>44098</v>
      </c>
      <c r="X1185" s="1" t="s">
        <v>39</v>
      </c>
      <c r="Y1185" t="str">
        <f t="shared" si="74"/>
        <v>NoPayment</v>
      </c>
      <c r="Z1185" t="str">
        <f t="shared" si="75"/>
        <v>No Discounts</v>
      </c>
    </row>
    <row r="1186" spans="1:26" x14ac:dyDescent="0.2">
      <c r="A1186" s="15">
        <v>0</v>
      </c>
      <c r="B1186" s="7">
        <f t="shared" si="72"/>
        <v>0</v>
      </c>
      <c r="C1186" s="1" t="s">
        <v>20</v>
      </c>
      <c r="E1186" s="5">
        <v>0</v>
      </c>
      <c r="F1186" s="5">
        <f t="shared" si="73"/>
        <v>0</v>
      </c>
      <c r="I1186" s="1" t="s">
        <v>25</v>
      </c>
      <c r="K1186" s="8">
        <v>44098.283900462964</v>
      </c>
      <c r="M1186" s="8">
        <v>44098</v>
      </c>
      <c r="N1186" s="8">
        <v>44098</v>
      </c>
      <c r="P1186" s="1" t="s">
        <v>1091</v>
      </c>
      <c r="T1186" s="1" t="s">
        <v>81</v>
      </c>
      <c r="U1186" s="8">
        <v>44098</v>
      </c>
      <c r="X1186" s="1" t="s">
        <v>39</v>
      </c>
      <c r="Y1186" t="str">
        <f t="shared" si="74"/>
        <v>NoPayment</v>
      </c>
      <c r="Z1186" t="str">
        <f t="shared" si="75"/>
        <v>No Discounts</v>
      </c>
    </row>
    <row r="1187" spans="1:26" x14ac:dyDescent="0.2">
      <c r="A1187" s="15">
        <v>121.75</v>
      </c>
      <c r="B1187" s="7">
        <f t="shared" si="72"/>
        <v>121.75</v>
      </c>
      <c r="C1187" s="1" t="s">
        <v>20</v>
      </c>
      <c r="D1187" s="1" t="s">
        <v>21</v>
      </c>
      <c r="E1187" s="5">
        <v>0</v>
      </c>
      <c r="F1187" s="5">
        <f t="shared" si="73"/>
        <v>0</v>
      </c>
      <c r="G1187" s="1" t="s">
        <v>23</v>
      </c>
      <c r="H1187" s="8">
        <v>44107</v>
      </c>
      <c r="I1187" s="1" t="s">
        <v>25</v>
      </c>
      <c r="K1187" s="8">
        <v>44097.94458333333</v>
      </c>
      <c r="L1187" s="1" t="s">
        <v>28</v>
      </c>
      <c r="M1187" s="8">
        <v>44097</v>
      </c>
      <c r="N1187" s="8">
        <v>44127</v>
      </c>
      <c r="O1187" s="1" t="s">
        <v>2293</v>
      </c>
      <c r="P1187" s="1" t="s">
        <v>1091</v>
      </c>
      <c r="Q1187" s="1" t="s">
        <v>33</v>
      </c>
      <c r="R1187" s="1" t="s">
        <v>124</v>
      </c>
      <c r="S1187" s="1" t="s">
        <v>35</v>
      </c>
      <c r="T1187" s="1" t="s">
        <v>36</v>
      </c>
      <c r="U1187" s="8">
        <v>44097</v>
      </c>
      <c r="V1187" s="1" t="s">
        <v>37</v>
      </c>
      <c r="W1187" s="1" t="s">
        <v>38</v>
      </c>
      <c r="X1187" s="1" t="s">
        <v>39</v>
      </c>
      <c r="Y1187" t="str">
        <f t="shared" si="74"/>
        <v>OnTime</v>
      </c>
      <c r="Z1187" t="str">
        <f t="shared" si="75"/>
        <v>Utilized</v>
      </c>
    </row>
    <row r="1188" spans="1:26" x14ac:dyDescent="0.2">
      <c r="A1188" s="15">
        <v>0</v>
      </c>
      <c r="B1188" s="7">
        <f t="shared" si="72"/>
        <v>0</v>
      </c>
      <c r="C1188" s="1" t="s">
        <v>20</v>
      </c>
      <c r="E1188" s="5">
        <v>0</v>
      </c>
      <c r="F1188" s="5">
        <f t="shared" si="73"/>
        <v>0</v>
      </c>
      <c r="I1188" s="1" t="s">
        <v>25</v>
      </c>
      <c r="K1188" s="8">
        <v>44097.687048611115</v>
      </c>
      <c r="M1188" s="8">
        <v>44097</v>
      </c>
      <c r="N1188" s="8">
        <v>44097</v>
      </c>
      <c r="P1188" s="1" t="s">
        <v>1091</v>
      </c>
      <c r="T1188" s="1" t="s">
        <v>1516</v>
      </c>
      <c r="U1188" s="8">
        <v>44097</v>
      </c>
      <c r="X1188" s="1" t="s">
        <v>39</v>
      </c>
      <c r="Y1188" t="str">
        <f t="shared" si="74"/>
        <v>NoPayment</v>
      </c>
      <c r="Z1188" t="str">
        <f t="shared" si="75"/>
        <v>No Discounts</v>
      </c>
    </row>
    <row r="1189" spans="1:26" x14ac:dyDescent="0.2">
      <c r="A1189" s="15">
        <v>121.75</v>
      </c>
      <c r="B1189" s="7">
        <f t="shared" si="72"/>
        <v>121.75</v>
      </c>
      <c r="C1189" s="1" t="s">
        <v>20</v>
      </c>
      <c r="D1189" s="1" t="s">
        <v>21</v>
      </c>
      <c r="E1189" s="5">
        <v>0</v>
      </c>
      <c r="F1189" s="5">
        <f t="shared" si="73"/>
        <v>0</v>
      </c>
      <c r="G1189" s="1" t="s">
        <v>23</v>
      </c>
      <c r="H1189" s="8">
        <v>44107</v>
      </c>
      <c r="I1189" s="1" t="s">
        <v>25</v>
      </c>
      <c r="K1189" s="8">
        <v>44097.287465277775</v>
      </c>
      <c r="L1189" s="1" t="s">
        <v>28</v>
      </c>
      <c r="M1189" s="8">
        <v>44097</v>
      </c>
      <c r="N1189" s="8">
        <v>44127</v>
      </c>
      <c r="O1189" s="1" t="s">
        <v>2296</v>
      </c>
      <c r="P1189" s="1" t="s">
        <v>1091</v>
      </c>
      <c r="Q1189" s="1" t="s">
        <v>33</v>
      </c>
      <c r="R1189" s="1" t="s">
        <v>124</v>
      </c>
      <c r="S1189" s="1" t="s">
        <v>35</v>
      </c>
      <c r="T1189" s="1" t="s">
        <v>36</v>
      </c>
      <c r="U1189" s="8">
        <v>44097</v>
      </c>
      <c r="V1189" s="1" t="s">
        <v>37</v>
      </c>
      <c r="W1189" s="1" t="s">
        <v>38</v>
      </c>
      <c r="X1189" s="1" t="s">
        <v>39</v>
      </c>
      <c r="Y1189" t="str">
        <f t="shared" si="74"/>
        <v>OnTime</v>
      </c>
      <c r="Z1189" t="str">
        <f t="shared" si="75"/>
        <v>Utilized</v>
      </c>
    </row>
    <row r="1190" spans="1:26" x14ac:dyDescent="0.2">
      <c r="A1190" s="15">
        <v>100</v>
      </c>
      <c r="B1190" s="7">
        <f t="shared" si="72"/>
        <v>100</v>
      </c>
      <c r="C1190" s="1" t="s">
        <v>20</v>
      </c>
      <c r="D1190" s="1" t="s">
        <v>1362</v>
      </c>
      <c r="E1190" s="5">
        <v>2</v>
      </c>
      <c r="F1190" s="5">
        <f t="shared" si="73"/>
        <v>2</v>
      </c>
      <c r="G1190" s="1" t="s">
        <v>1363</v>
      </c>
      <c r="H1190" s="8">
        <v>44127</v>
      </c>
      <c r="I1190" s="1" t="s">
        <v>25</v>
      </c>
      <c r="K1190" s="8">
        <v>44097.233518518522</v>
      </c>
      <c r="L1190" s="1" t="s">
        <v>28</v>
      </c>
      <c r="M1190" s="8">
        <v>44097</v>
      </c>
      <c r="N1190" s="8">
        <v>44107</v>
      </c>
      <c r="O1190" s="1" t="s">
        <v>2298</v>
      </c>
      <c r="P1190" s="1" t="s">
        <v>32</v>
      </c>
      <c r="R1190" s="1" t="s">
        <v>1367</v>
      </c>
      <c r="T1190" s="1" t="s">
        <v>81</v>
      </c>
      <c r="U1190" s="8">
        <v>44097</v>
      </c>
      <c r="V1190" s="1" t="s">
        <v>1368</v>
      </c>
      <c r="W1190" s="1" t="s">
        <v>3322</v>
      </c>
      <c r="X1190" s="1" t="s">
        <v>39</v>
      </c>
      <c r="Y1190" t="str">
        <f t="shared" si="74"/>
        <v>OnTime</v>
      </c>
      <c r="Z1190" t="str">
        <f t="shared" si="75"/>
        <v>Utilized</v>
      </c>
    </row>
    <row r="1191" spans="1:26" x14ac:dyDescent="0.2">
      <c r="A1191" s="15">
        <v>0</v>
      </c>
      <c r="B1191" s="7">
        <f t="shared" si="72"/>
        <v>0</v>
      </c>
      <c r="C1191" s="1" t="s">
        <v>20</v>
      </c>
      <c r="E1191" s="5">
        <v>0</v>
      </c>
      <c r="F1191" s="5">
        <f t="shared" si="73"/>
        <v>0</v>
      </c>
      <c r="I1191" s="1" t="s">
        <v>25</v>
      </c>
      <c r="K1191" s="8">
        <v>44097.233437499999</v>
      </c>
      <c r="M1191" s="8">
        <v>44097</v>
      </c>
      <c r="N1191" s="8">
        <v>44097</v>
      </c>
      <c r="P1191" s="1" t="s">
        <v>32</v>
      </c>
      <c r="T1191" s="1" t="s">
        <v>81</v>
      </c>
      <c r="U1191" s="8">
        <v>44097</v>
      </c>
      <c r="X1191" s="1" t="s">
        <v>39</v>
      </c>
      <c r="Y1191" t="str">
        <f t="shared" si="74"/>
        <v>NoPayment</v>
      </c>
      <c r="Z1191" t="str">
        <f t="shared" si="75"/>
        <v>No Discounts</v>
      </c>
    </row>
    <row r="1192" spans="1:26" x14ac:dyDescent="0.2">
      <c r="A1192" s="15">
        <v>100</v>
      </c>
      <c r="B1192" s="7">
        <f t="shared" si="72"/>
        <v>100</v>
      </c>
      <c r="C1192" s="1" t="s">
        <v>20</v>
      </c>
      <c r="D1192" s="1" t="s">
        <v>1362</v>
      </c>
      <c r="E1192" s="5">
        <v>2</v>
      </c>
      <c r="F1192" s="5">
        <f t="shared" si="73"/>
        <v>2</v>
      </c>
      <c r="G1192" s="1" t="s">
        <v>1363</v>
      </c>
      <c r="H1192" s="8">
        <v>44127</v>
      </c>
      <c r="I1192" s="1" t="s">
        <v>25</v>
      </c>
      <c r="K1192" s="8">
        <v>44097.233356481483</v>
      </c>
      <c r="L1192" s="1" t="s">
        <v>28</v>
      </c>
      <c r="M1192" s="8">
        <v>44097</v>
      </c>
      <c r="N1192" s="8">
        <v>44107</v>
      </c>
      <c r="O1192" s="1" t="s">
        <v>2301</v>
      </c>
      <c r="P1192" s="1" t="s">
        <v>32</v>
      </c>
      <c r="R1192" s="1" t="s">
        <v>1367</v>
      </c>
      <c r="T1192" s="1" t="s">
        <v>1045</v>
      </c>
      <c r="U1192" s="8">
        <v>44097</v>
      </c>
      <c r="V1192" s="1" t="s">
        <v>1368</v>
      </c>
      <c r="W1192" s="1" t="s">
        <v>3322</v>
      </c>
      <c r="X1192" s="1" t="s">
        <v>4625</v>
      </c>
      <c r="Y1192" t="str">
        <f t="shared" si="74"/>
        <v>OnTime</v>
      </c>
      <c r="Z1192" t="str">
        <f t="shared" si="75"/>
        <v>Utilized</v>
      </c>
    </row>
    <row r="1193" spans="1:26" x14ac:dyDescent="0.2">
      <c r="A1193" s="15">
        <v>0</v>
      </c>
      <c r="B1193" s="7">
        <f t="shared" si="72"/>
        <v>0</v>
      </c>
      <c r="C1193" s="1" t="s">
        <v>20</v>
      </c>
      <c r="E1193" s="5">
        <v>0</v>
      </c>
      <c r="F1193" s="5">
        <f t="shared" si="73"/>
        <v>0</v>
      </c>
      <c r="I1193" s="1" t="s">
        <v>25</v>
      </c>
      <c r="K1193" s="8">
        <v>44097.233263888891</v>
      </c>
      <c r="M1193" s="8">
        <v>44097</v>
      </c>
      <c r="N1193" s="8">
        <v>44097</v>
      </c>
      <c r="P1193" s="1" t="s">
        <v>32</v>
      </c>
      <c r="T1193" s="1" t="s">
        <v>81</v>
      </c>
      <c r="U1193" s="8">
        <v>44097</v>
      </c>
      <c r="X1193" s="1" t="s">
        <v>39</v>
      </c>
      <c r="Y1193" t="str">
        <f t="shared" si="74"/>
        <v>NoPayment</v>
      </c>
      <c r="Z1193" t="str">
        <f t="shared" si="75"/>
        <v>No Discounts</v>
      </c>
    </row>
    <row r="1194" spans="1:26" x14ac:dyDescent="0.2">
      <c r="A1194" s="15">
        <v>0</v>
      </c>
      <c r="B1194" s="7">
        <f t="shared" si="72"/>
        <v>0</v>
      </c>
      <c r="C1194" s="1" t="s">
        <v>20</v>
      </c>
      <c r="E1194" s="5">
        <v>0</v>
      </c>
      <c r="F1194" s="5">
        <f t="shared" si="73"/>
        <v>0</v>
      </c>
      <c r="I1194" s="1" t="s">
        <v>25</v>
      </c>
      <c r="K1194" s="8">
        <v>44097.233171296299</v>
      </c>
      <c r="M1194" s="8">
        <v>44097</v>
      </c>
      <c r="N1194" s="8">
        <v>44097</v>
      </c>
      <c r="P1194" s="1" t="s">
        <v>32</v>
      </c>
      <c r="T1194" s="1" t="s">
        <v>81</v>
      </c>
      <c r="U1194" s="8">
        <v>44097</v>
      </c>
      <c r="X1194" s="1" t="s">
        <v>39</v>
      </c>
      <c r="Y1194" t="str">
        <f t="shared" si="74"/>
        <v>NoPayment</v>
      </c>
      <c r="Z1194" t="str">
        <f t="shared" si="75"/>
        <v>No Discounts</v>
      </c>
    </row>
    <row r="1195" spans="1:26" x14ac:dyDescent="0.2">
      <c r="A1195" s="15">
        <v>0</v>
      </c>
      <c r="B1195" s="7">
        <f t="shared" si="72"/>
        <v>0</v>
      </c>
      <c r="C1195" s="1" t="s">
        <v>20</v>
      </c>
      <c r="E1195" s="5">
        <v>0</v>
      </c>
      <c r="F1195" s="5">
        <f t="shared" si="73"/>
        <v>0</v>
      </c>
      <c r="I1195" s="1" t="s">
        <v>25</v>
      </c>
      <c r="K1195" s="8">
        <v>44097.233090277776</v>
      </c>
      <c r="M1195" s="8">
        <v>44097</v>
      </c>
      <c r="N1195" s="8">
        <v>44097</v>
      </c>
      <c r="P1195" s="1" t="s">
        <v>32</v>
      </c>
      <c r="T1195" s="1" t="s">
        <v>81</v>
      </c>
      <c r="U1195" s="8">
        <v>44097</v>
      </c>
      <c r="X1195" s="1" t="s">
        <v>39</v>
      </c>
      <c r="Y1195" t="str">
        <f t="shared" si="74"/>
        <v>NoPayment</v>
      </c>
      <c r="Z1195" t="str">
        <f t="shared" si="75"/>
        <v>No Discounts</v>
      </c>
    </row>
    <row r="1196" spans="1:26" x14ac:dyDescent="0.2">
      <c r="A1196" s="15">
        <v>0</v>
      </c>
      <c r="B1196" s="7">
        <f t="shared" si="72"/>
        <v>0</v>
      </c>
      <c r="C1196" s="1" t="s">
        <v>20</v>
      </c>
      <c r="E1196" s="5">
        <v>0</v>
      </c>
      <c r="F1196" s="5">
        <f t="shared" si="73"/>
        <v>0</v>
      </c>
      <c r="I1196" s="1" t="s">
        <v>25</v>
      </c>
      <c r="K1196" s="8">
        <v>44097.23300925926</v>
      </c>
      <c r="M1196" s="8">
        <v>44097</v>
      </c>
      <c r="N1196" s="8">
        <v>44097</v>
      </c>
      <c r="P1196" s="1" t="s">
        <v>32</v>
      </c>
      <c r="T1196" s="1" t="s">
        <v>81</v>
      </c>
      <c r="U1196" s="8">
        <v>44097</v>
      </c>
      <c r="X1196" s="1" t="s">
        <v>39</v>
      </c>
      <c r="Y1196" t="str">
        <f t="shared" si="74"/>
        <v>NoPayment</v>
      </c>
      <c r="Z1196" t="str">
        <f t="shared" si="75"/>
        <v>No Discounts</v>
      </c>
    </row>
    <row r="1197" spans="1:26" x14ac:dyDescent="0.2">
      <c r="A1197" s="15">
        <v>0</v>
      </c>
      <c r="B1197" s="7">
        <f t="shared" si="72"/>
        <v>0</v>
      </c>
      <c r="C1197" s="1" t="s">
        <v>20</v>
      </c>
      <c r="E1197" s="5">
        <v>0</v>
      </c>
      <c r="F1197" s="5">
        <f t="shared" si="73"/>
        <v>0</v>
      </c>
      <c r="I1197" s="1" t="s">
        <v>25</v>
      </c>
      <c r="K1197" s="8">
        <v>44097.232916666668</v>
      </c>
      <c r="M1197" s="8">
        <v>44097</v>
      </c>
      <c r="N1197" s="8">
        <v>44097</v>
      </c>
      <c r="P1197" s="1" t="s">
        <v>32</v>
      </c>
      <c r="T1197" s="1" t="s">
        <v>81</v>
      </c>
      <c r="U1197" s="8">
        <v>44097</v>
      </c>
      <c r="X1197" s="1" t="s">
        <v>39</v>
      </c>
      <c r="Y1197" t="str">
        <f t="shared" si="74"/>
        <v>NoPayment</v>
      </c>
      <c r="Z1197" t="str">
        <f t="shared" si="75"/>
        <v>No Discounts</v>
      </c>
    </row>
    <row r="1198" spans="1:26" x14ac:dyDescent="0.2">
      <c r="A1198" s="15">
        <v>0</v>
      </c>
      <c r="B1198" s="7">
        <f t="shared" si="72"/>
        <v>0</v>
      </c>
      <c r="C1198" s="1" t="s">
        <v>20</v>
      </c>
      <c r="E1198" s="5">
        <v>0</v>
      </c>
      <c r="F1198" s="5">
        <f t="shared" si="73"/>
        <v>0</v>
      </c>
      <c r="I1198" s="1" t="s">
        <v>25</v>
      </c>
      <c r="K1198" s="8">
        <v>44097.232835648145</v>
      </c>
      <c r="M1198" s="8">
        <v>44097</v>
      </c>
      <c r="N1198" s="8">
        <v>44097</v>
      </c>
      <c r="P1198" s="1" t="s">
        <v>32</v>
      </c>
      <c r="T1198" s="1" t="s">
        <v>81</v>
      </c>
      <c r="U1198" s="8">
        <v>44097</v>
      </c>
      <c r="X1198" s="1" t="s">
        <v>39</v>
      </c>
      <c r="Y1198" t="str">
        <f t="shared" si="74"/>
        <v>NoPayment</v>
      </c>
      <c r="Z1198" t="str">
        <f t="shared" si="75"/>
        <v>No Discounts</v>
      </c>
    </row>
    <row r="1199" spans="1:26" x14ac:dyDescent="0.2">
      <c r="A1199" s="15">
        <v>0</v>
      </c>
      <c r="B1199" s="7">
        <f t="shared" si="72"/>
        <v>0</v>
      </c>
      <c r="C1199" s="1" t="s">
        <v>20</v>
      </c>
      <c r="E1199" s="5">
        <v>0</v>
      </c>
      <c r="F1199" s="5">
        <f t="shared" si="73"/>
        <v>0</v>
      </c>
      <c r="I1199" s="1" t="s">
        <v>25</v>
      </c>
      <c r="K1199" s="8">
        <v>44097.232754629629</v>
      </c>
      <c r="M1199" s="8">
        <v>44097</v>
      </c>
      <c r="N1199" s="8">
        <v>44097</v>
      </c>
      <c r="P1199" s="1" t="s">
        <v>32</v>
      </c>
      <c r="T1199" s="1" t="s">
        <v>81</v>
      </c>
      <c r="U1199" s="8">
        <v>44097</v>
      </c>
      <c r="X1199" s="1" t="s">
        <v>39</v>
      </c>
      <c r="Y1199" t="str">
        <f t="shared" si="74"/>
        <v>NoPayment</v>
      </c>
      <c r="Z1199" t="str">
        <f t="shared" si="75"/>
        <v>No Discounts</v>
      </c>
    </row>
    <row r="1200" spans="1:26" x14ac:dyDescent="0.2">
      <c r="A1200" s="15">
        <v>0</v>
      </c>
      <c r="B1200" s="7">
        <f t="shared" si="72"/>
        <v>0</v>
      </c>
      <c r="C1200" s="1" t="s">
        <v>20</v>
      </c>
      <c r="E1200" s="5">
        <v>0</v>
      </c>
      <c r="F1200" s="5">
        <f t="shared" si="73"/>
        <v>0</v>
      </c>
      <c r="I1200" s="1" t="s">
        <v>25</v>
      </c>
      <c r="K1200" s="8">
        <v>44097.232673611114</v>
      </c>
      <c r="M1200" s="8">
        <v>44097</v>
      </c>
      <c r="N1200" s="8">
        <v>44097</v>
      </c>
      <c r="P1200" s="1" t="s">
        <v>32</v>
      </c>
      <c r="T1200" s="1" t="s">
        <v>81</v>
      </c>
      <c r="U1200" s="8">
        <v>44097</v>
      </c>
      <c r="X1200" s="1" t="s">
        <v>39</v>
      </c>
      <c r="Y1200" t="str">
        <f t="shared" si="74"/>
        <v>NoPayment</v>
      </c>
      <c r="Z1200" t="str">
        <f t="shared" si="75"/>
        <v>No Discounts</v>
      </c>
    </row>
    <row r="1201" spans="1:26" x14ac:dyDescent="0.2">
      <c r="A1201" s="15">
        <v>0</v>
      </c>
      <c r="B1201" s="7">
        <f t="shared" si="72"/>
        <v>0</v>
      </c>
      <c r="C1201" s="1" t="s">
        <v>20</v>
      </c>
      <c r="E1201" s="5">
        <v>0</v>
      </c>
      <c r="F1201" s="5">
        <f t="shared" si="73"/>
        <v>0</v>
      </c>
      <c r="I1201" s="1" t="s">
        <v>25</v>
      </c>
      <c r="K1201" s="8">
        <v>44097.232581018521</v>
      </c>
      <c r="M1201" s="8">
        <v>44097</v>
      </c>
      <c r="N1201" s="8">
        <v>44097</v>
      </c>
      <c r="P1201" s="1" t="s">
        <v>32</v>
      </c>
      <c r="T1201" s="1" t="s">
        <v>81</v>
      </c>
      <c r="U1201" s="8">
        <v>44097</v>
      </c>
      <c r="X1201" s="1" t="s">
        <v>39</v>
      </c>
      <c r="Y1201" t="str">
        <f t="shared" si="74"/>
        <v>NoPayment</v>
      </c>
      <c r="Z1201" t="str">
        <f t="shared" si="75"/>
        <v>No Discounts</v>
      </c>
    </row>
    <row r="1202" spans="1:26" x14ac:dyDescent="0.2">
      <c r="A1202" s="15">
        <v>100</v>
      </c>
      <c r="B1202" s="7">
        <f t="shared" si="72"/>
        <v>100</v>
      </c>
      <c r="C1202" s="1" t="s">
        <v>20</v>
      </c>
      <c r="D1202" s="1" t="s">
        <v>1362</v>
      </c>
      <c r="E1202" s="5">
        <v>2</v>
      </c>
      <c r="F1202" s="5">
        <f t="shared" si="73"/>
        <v>2</v>
      </c>
      <c r="G1202" s="1" t="s">
        <v>1363</v>
      </c>
      <c r="H1202" s="8">
        <v>44127</v>
      </c>
      <c r="I1202" s="1" t="s">
        <v>25</v>
      </c>
      <c r="K1202" s="8">
        <v>44097.194618055553</v>
      </c>
      <c r="L1202" s="1" t="s">
        <v>28</v>
      </c>
      <c r="M1202" s="8">
        <v>44097</v>
      </c>
      <c r="N1202" s="8">
        <v>44107</v>
      </c>
      <c r="O1202" s="1" t="s">
        <v>2313</v>
      </c>
      <c r="P1202" s="1" t="s">
        <v>32</v>
      </c>
      <c r="R1202" s="1" t="s">
        <v>1367</v>
      </c>
      <c r="T1202" s="1" t="s">
        <v>81</v>
      </c>
      <c r="U1202" s="8">
        <v>44097</v>
      </c>
      <c r="V1202" s="1" t="s">
        <v>1368</v>
      </c>
      <c r="W1202" s="1" t="s">
        <v>3322</v>
      </c>
      <c r="X1202" s="1" t="s">
        <v>39</v>
      </c>
      <c r="Y1202" t="str">
        <f t="shared" si="74"/>
        <v>OnTime</v>
      </c>
      <c r="Z1202" t="str">
        <f t="shared" si="75"/>
        <v>Utilized</v>
      </c>
    </row>
    <row r="1203" spans="1:26" x14ac:dyDescent="0.2">
      <c r="A1203" s="15">
        <v>121.75</v>
      </c>
      <c r="B1203" s="7">
        <f t="shared" si="72"/>
        <v>121.75</v>
      </c>
      <c r="C1203" s="1" t="s">
        <v>20</v>
      </c>
      <c r="D1203" s="1" t="s">
        <v>21</v>
      </c>
      <c r="E1203" s="5">
        <v>0</v>
      </c>
      <c r="F1203" s="5">
        <f t="shared" si="73"/>
        <v>0</v>
      </c>
      <c r="G1203" s="1" t="s">
        <v>23</v>
      </c>
      <c r="H1203" s="8">
        <v>44106</v>
      </c>
      <c r="I1203" s="1" t="s">
        <v>25</v>
      </c>
      <c r="K1203" s="8">
        <v>44096.887048611112</v>
      </c>
      <c r="L1203" s="1" t="s">
        <v>28</v>
      </c>
      <c r="M1203" s="8">
        <v>44096</v>
      </c>
      <c r="N1203" s="8">
        <v>44126</v>
      </c>
      <c r="O1203" s="1" t="s">
        <v>2316</v>
      </c>
      <c r="P1203" s="1" t="s">
        <v>1091</v>
      </c>
      <c r="Q1203" s="1" t="s">
        <v>33</v>
      </c>
      <c r="R1203" s="1" t="s">
        <v>124</v>
      </c>
      <c r="S1203" s="1" t="s">
        <v>35</v>
      </c>
      <c r="T1203" s="1" t="s">
        <v>36</v>
      </c>
      <c r="U1203" s="8">
        <v>44096</v>
      </c>
      <c r="V1203" s="1" t="s">
        <v>37</v>
      </c>
      <c r="W1203" s="1" t="s">
        <v>38</v>
      </c>
      <c r="X1203" s="1" t="s">
        <v>39</v>
      </c>
      <c r="Y1203" t="str">
        <f t="shared" si="74"/>
        <v>OnTime</v>
      </c>
      <c r="Z1203" t="str">
        <f t="shared" si="75"/>
        <v>Utilized</v>
      </c>
    </row>
    <row r="1204" spans="1:26" x14ac:dyDescent="0.2">
      <c r="A1204" s="15">
        <v>121.75</v>
      </c>
      <c r="B1204" s="7">
        <f t="shared" si="72"/>
        <v>121.75</v>
      </c>
      <c r="C1204" s="1" t="s">
        <v>20</v>
      </c>
      <c r="D1204" s="1" t="s">
        <v>21</v>
      </c>
      <c r="E1204" s="5">
        <v>0</v>
      </c>
      <c r="F1204" s="5">
        <f t="shared" si="73"/>
        <v>0</v>
      </c>
      <c r="G1204" s="1" t="s">
        <v>23</v>
      </c>
      <c r="H1204" s="8">
        <v>44106</v>
      </c>
      <c r="I1204" s="1" t="s">
        <v>25</v>
      </c>
      <c r="K1204" s="8">
        <v>44096.783796296295</v>
      </c>
      <c r="L1204" s="1" t="s">
        <v>28</v>
      </c>
      <c r="M1204" s="8">
        <v>44096</v>
      </c>
      <c r="N1204" s="8">
        <v>44126</v>
      </c>
      <c r="O1204" s="1" t="s">
        <v>2318</v>
      </c>
      <c r="P1204" s="1" t="s">
        <v>1091</v>
      </c>
      <c r="Q1204" s="1" t="s">
        <v>33</v>
      </c>
      <c r="R1204" s="1" t="s">
        <v>124</v>
      </c>
      <c r="S1204" s="1" t="s">
        <v>35</v>
      </c>
      <c r="T1204" s="1" t="s">
        <v>36</v>
      </c>
      <c r="U1204" s="8">
        <v>44096</v>
      </c>
      <c r="V1204" s="1" t="s">
        <v>37</v>
      </c>
      <c r="W1204" s="1" t="s">
        <v>38</v>
      </c>
      <c r="X1204" s="1" t="s">
        <v>39</v>
      </c>
      <c r="Y1204" t="str">
        <f t="shared" si="74"/>
        <v>OnTime</v>
      </c>
      <c r="Z1204" t="str">
        <f t="shared" si="75"/>
        <v>Utilized</v>
      </c>
    </row>
    <row r="1205" spans="1:26" x14ac:dyDescent="0.2">
      <c r="A1205" s="15">
        <v>121.75</v>
      </c>
      <c r="B1205" s="7">
        <f t="shared" si="72"/>
        <v>121.75</v>
      </c>
      <c r="C1205" s="1" t="s">
        <v>20</v>
      </c>
      <c r="D1205" s="1" t="s">
        <v>21</v>
      </c>
      <c r="E1205" s="5">
        <v>0</v>
      </c>
      <c r="F1205" s="5">
        <f t="shared" si="73"/>
        <v>0</v>
      </c>
      <c r="G1205" s="1" t="s">
        <v>23</v>
      </c>
      <c r="H1205" s="8">
        <v>44106</v>
      </c>
      <c r="I1205" s="1" t="s">
        <v>25</v>
      </c>
      <c r="K1205" s="8">
        <v>44096.658506944441</v>
      </c>
      <c r="L1205" s="1" t="s">
        <v>28</v>
      </c>
      <c r="M1205" s="8">
        <v>44096</v>
      </c>
      <c r="N1205" s="8">
        <v>44126</v>
      </c>
      <c r="O1205" s="1" t="s">
        <v>2320</v>
      </c>
      <c r="P1205" s="1" t="s">
        <v>1091</v>
      </c>
      <c r="Q1205" s="1" t="s">
        <v>33</v>
      </c>
      <c r="R1205" s="1" t="s">
        <v>124</v>
      </c>
      <c r="S1205" s="1" t="s">
        <v>35</v>
      </c>
      <c r="T1205" s="1" t="s">
        <v>36</v>
      </c>
      <c r="U1205" s="8">
        <v>44096</v>
      </c>
      <c r="V1205" s="1" t="s">
        <v>37</v>
      </c>
      <c r="W1205" s="1" t="s">
        <v>38</v>
      </c>
      <c r="X1205" s="1" t="s">
        <v>39</v>
      </c>
      <c r="Y1205" t="str">
        <f t="shared" si="74"/>
        <v>OnTime</v>
      </c>
      <c r="Z1205" t="str">
        <f t="shared" si="75"/>
        <v>Utilized</v>
      </c>
    </row>
    <row r="1206" spans="1:26" x14ac:dyDescent="0.2">
      <c r="A1206" s="15">
        <v>121.75</v>
      </c>
      <c r="B1206" s="7">
        <f t="shared" si="72"/>
        <v>121.75</v>
      </c>
      <c r="C1206" s="1" t="s">
        <v>20</v>
      </c>
      <c r="D1206" s="1" t="s">
        <v>21</v>
      </c>
      <c r="E1206" s="5">
        <v>0</v>
      </c>
      <c r="F1206" s="5">
        <f t="shared" si="73"/>
        <v>0</v>
      </c>
      <c r="G1206" s="1" t="s">
        <v>23</v>
      </c>
      <c r="H1206" s="8">
        <v>44106</v>
      </c>
      <c r="I1206" s="1" t="s">
        <v>25</v>
      </c>
      <c r="K1206" s="8">
        <v>44096.443136574075</v>
      </c>
      <c r="L1206" s="1" t="s">
        <v>28</v>
      </c>
      <c r="M1206" s="8">
        <v>44096</v>
      </c>
      <c r="N1206" s="8">
        <v>44126</v>
      </c>
      <c r="O1206" s="1" t="s">
        <v>2322</v>
      </c>
      <c r="P1206" s="1" t="s">
        <v>1091</v>
      </c>
      <c r="Q1206" s="1" t="s">
        <v>33</v>
      </c>
      <c r="R1206" s="1" t="s">
        <v>124</v>
      </c>
      <c r="S1206" s="1" t="s">
        <v>35</v>
      </c>
      <c r="T1206" s="1" t="s">
        <v>36</v>
      </c>
      <c r="U1206" s="8">
        <v>44096</v>
      </c>
      <c r="V1206" s="1" t="s">
        <v>37</v>
      </c>
      <c r="W1206" s="1" t="s">
        <v>38</v>
      </c>
      <c r="X1206" s="1" t="s">
        <v>39</v>
      </c>
      <c r="Y1206" t="str">
        <f t="shared" si="74"/>
        <v>OnTime</v>
      </c>
      <c r="Z1206" t="str">
        <f t="shared" si="75"/>
        <v>Utilized</v>
      </c>
    </row>
    <row r="1207" spans="1:26" x14ac:dyDescent="0.2">
      <c r="A1207" s="15">
        <v>100</v>
      </c>
      <c r="B1207" s="7">
        <f t="shared" si="72"/>
        <v>100</v>
      </c>
      <c r="C1207" s="1" t="s">
        <v>20</v>
      </c>
      <c r="D1207" s="1" t="s">
        <v>21</v>
      </c>
      <c r="E1207" s="5">
        <v>0</v>
      </c>
      <c r="F1207" s="5">
        <f t="shared" si="73"/>
        <v>0</v>
      </c>
      <c r="I1207" s="1" t="s">
        <v>25</v>
      </c>
      <c r="K1207" s="8">
        <v>44095.612638888888</v>
      </c>
      <c r="L1207" s="1" t="s">
        <v>28</v>
      </c>
      <c r="M1207" s="8">
        <v>44095</v>
      </c>
      <c r="N1207" s="8">
        <v>44125</v>
      </c>
      <c r="O1207" s="1" t="s">
        <v>2325</v>
      </c>
      <c r="P1207" s="1" t="s">
        <v>1091</v>
      </c>
      <c r="Q1207" s="1" t="s">
        <v>156</v>
      </c>
      <c r="R1207" s="1" t="s">
        <v>124</v>
      </c>
      <c r="T1207" s="1" t="s">
        <v>1516</v>
      </c>
      <c r="U1207" s="8">
        <v>44095</v>
      </c>
      <c r="V1207" s="1" t="s">
        <v>157</v>
      </c>
      <c r="W1207" s="1" t="s">
        <v>158</v>
      </c>
      <c r="X1207" s="1" t="s">
        <v>39</v>
      </c>
      <c r="Y1207" t="str">
        <f t="shared" si="74"/>
        <v>OnTime</v>
      </c>
      <c r="Z1207" t="str">
        <f t="shared" si="75"/>
        <v>No Discounts</v>
      </c>
    </row>
    <row r="1208" spans="1:26" x14ac:dyDescent="0.2">
      <c r="A1208" s="15">
        <v>100</v>
      </c>
      <c r="B1208" s="7">
        <f t="shared" si="72"/>
        <v>100</v>
      </c>
      <c r="C1208" s="1" t="s">
        <v>20</v>
      </c>
      <c r="D1208" s="1" t="s">
        <v>1362</v>
      </c>
      <c r="E1208" s="5">
        <v>2</v>
      </c>
      <c r="F1208" s="5">
        <f t="shared" si="73"/>
        <v>2</v>
      </c>
      <c r="G1208" s="1" t="s">
        <v>1363</v>
      </c>
      <c r="H1208" s="8">
        <v>44125</v>
      </c>
      <c r="I1208" s="1" t="s">
        <v>25</v>
      </c>
      <c r="K1208" s="8">
        <v>44095.268842592595</v>
      </c>
      <c r="L1208" s="1" t="s">
        <v>28</v>
      </c>
      <c r="M1208" s="8">
        <v>44095</v>
      </c>
      <c r="N1208" s="8">
        <v>44105</v>
      </c>
      <c r="O1208" s="1" t="s">
        <v>2327</v>
      </c>
      <c r="P1208" s="1" t="s">
        <v>32</v>
      </c>
      <c r="R1208" s="1" t="s">
        <v>1367</v>
      </c>
      <c r="T1208" s="1" t="s">
        <v>1045</v>
      </c>
      <c r="U1208" s="8">
        <v>44095</v>
      </c>
      <c r="V1208" s="1" t="s">
        <v>1368</v>
      </c>
      <c r="W1208" s="1" t="s">
        <v>3322</v>
      </c>
      <c r="X1208" s="1" t="s">
        <v>39</v>
      </c>
      <c r="Y1208" t="str">
        <f t="shared" si="74"/>
        <v>OnTime</v>
      </c>
      <c r="Z1208" t="str">
        <f t="shared" si="75"/>
        <v>Utilized</v>
      </c>
    </row>
    <row r="1209" spans="1:26" x14ac:dyDescent="0.2">
      <c r="A1209" s="15">
        <v>0</v>
      </c>
      <c r="B1209" s="7">
        <f t="shared" si="72"/>
        <v>0</v>
      </c>
      <c r="C1209" s="1" t="s">
        <v>20</v>
      </c>
      <c r="E1209" s="5">
        <v>0</v>
      </c>
      <c r="F1209" s="5">
        <f t="shared" si="73"/>
        <v>0</v>
      </c>
      <c r="I1209" s="1" t="s">
        <v>25</v>
      </c>
      <c r="K1209" s="8">
        <v>44095.268726851849</v>
      </c>
      <c r="M1209" s="8">
        <v>44095</v>
      </c>
      <c r="N1209" s="8">
        <v>44095</v>
      </c>
      <c r="P1209" s="1" t="s">
        <v>32</v>
      </c>
      <c r="T1209" s="1" t="s">
        <v>81</v>
      </c>
      <c r="U1209" s="8">
        <v>44095</v>
      </c>
      <c r="X1209" s="1" t="s">
        <v>39</v>
      </c>
      <c r="Y1209" t="str">
        <f t="shared" si="74"/>
        <v>NoPayment</v>
      </c>
      <c r="Z1209" t="str">
        <f t="shared" si="75"/>
        <v>No Discounts</v>
      </c>
    </row>
    <row r="1210" spans="1:26" x14ac:dyDescent="0.2">
      <c r="A1210" s="15">
        <v>0</v>
      </c>
      <c r="B1210" s="7">
        <f t="shared" si="72"/>
        <v>0</v>
      </c>
      <c r="C1210" s="1" t="s">
        <v>20</v>
      </c>
      <c r="E1210" s="5">
        <v>0</v>
      </c>
      <c r="F1210" s="5">
        <f t="shared" si="73"/>
        <v>0</v>
      </c>
      <c r="I1210" s="1" t="s">
        <v>25</v>
      </c>
      <c r="K1210" s="8">
        <v>44095.268518518518</v>
      </c>
      <c r="M1210" s="8">
        <v>44095</v>
      </c>
      <c r="N1210" s="8">
        <v>44095</v>
      </c>
      <c r="P1210" s="1" t="s">
        <v>32</v>
      </c>
      <c r="T1210" s="1" t="s">
        <v>81</v>
      </c>
      <c r="U1210" s="8">
        <v>44095</v>
      </c>
      <c r="X1210" s="1" t="s">
        <v>39</v>
      </c>
      <c r="Y1210" t="str">
        <f t="shared" si="74"/>
        <v>NoPayment</v>
      </c>
      <c r="Z1210" t="str">
        <f t="shared" si="75"/>
        <v>No Discounts</v>
      </c>
    </row>
    <row r="1211" spans="1:26" x14ac:dyDescent="0.2">
      <c r="A1211" s="15">
        <v>0</v>
      </c>
      <c r="B1211" s="7">
        <f t="shared" si="72"/>
        <v>0</v>
      </c>
      <c r="C1211" s="1" t="s">
        <v>20</v>
      </c>
      <c r="E1211" s="5">
        <v>0</v>
      </c>
      <c r="F1211" s="5">
        <f t="shared" si="73"/>
        <v>0</v>
      </c>
      <c r="I1211" s="1" t="s">
        <v>25</v>
      </c>
      <c r="K1211" s="8">
        <v>44095.268472222226</v>
      </c>
      <c r="M1211" s="8">
        <v>44095</v>
      </c>
      <c r="N1211" s="8">
        <v>44095</v>
      </c>
      <c r="P1211" s="1" t="s">
        <v>32</v>
      </c>
      <c r="T1211" s="1" t="s">
        <v>81</v>
      </c>
      <c r="U1211" s="8">
        <v>44095</v>
      </c>
      <c r="X1211" s="1" t="s">
        <v>39</v>
      </c>
      <c r="Y1211" t="str">
        <f t="shared" si="74"/>
        <v>NoPayment</v>
      </c>
      <c r="Z1211" t="str">
        <f t="shared" si="75"/>
        <v>No Discounts</v>
      </c>
    </row>
    <row r="1212" spans="1:26" x14ac:dyDescent="0.2">
      <c r="A1212" s="15">
        <v>0</v>
      </c>
      <c r="B1212" s="7">
        <f t="shared" si="72"/>
        <v>0</v>
      </c>
      <c r="C1212" s="1" t="s">
        <v>20</v>
      </c>
      <c r="E1212" s="5">
        <v>0</v>
      </c>
      <c r="F1212" s="5">
        <f t="shared" si="73"/>
        <v>0</v>
      </c>
      <c r="I1212" s="1" t="s">
        <v>25</v>
      </c>
      <c r="K1212" s="8">
        <v>44095.268368055556</v>
      </c>
      <c r="M1212" s="8">
        <v>44095</v>
      </c>
      <c r="N1212" s="8">
        <v>44095</v>
      </c>
      <c r="P1212" s="1" t="s">
        <v>32</v>
      </c>
      <c r="T1212" s="1" t="s">
        <v>81</v>
      </c>
      <c r="U1212" s="8">
        <v>44095</v>
      </c>
      <c r="X1212" s="1" t="s">
        <v>39</v>
      </c>
      <c r="Y1212" t="str">
        <f t="shared" si="74"/>
        <v>NoPayment</v>
      </c>
      <c r="Z1212" t="str">
        <f t="shared" si="75"/>
        <v>No Discounts</v>
      </c>
    </row>
    <row r="1213" spans="1:26" x14ac:dyDescent="0.2">
      <c r="A1213" s="15">
        <v>0</v>
      </c>
      <c r="B1213" s="7">
        <f t="shared" si="72"/>
        <v>0</v>
      </c>
      <c r="C1213" s="1" t="s">
        <v>20</v>
      </c>
      <c r="E1213" s="5">
        <v>0</v>
      </c>
      <c r="F1213" s="5">
        <f t="shared" si="73"/>
        <v>0</v>
      </c>
      <c r="I1213" s="1" t="s">
        <v>25</v>
      </c>
      <c r="K1213" s="8">
        <v>44095.26834490741</v>
      </c>
      <c r="M1213" s="8">
        <v>44095</v>
      </c>
      <c r="N1213" s="8">
        <v>44095</v>
      </c>
      <c r="P1213" s="1" t="s">
        <v>32</v>
      </c>
      <c r="T1213" s="1" t="s">
        <v>81</v>
      </c>
      <c r="U1213" s="8">
        <v>44095</v>
      </c>
      <c r="X1213" s="1" t="s">
        <v>39</v>
      </c>
      <c r="Y1213" t="str">
        <f t="shared" si="74"/>
        <v>NoPayment</v>
      </c>
      <c r="Z1213" t="str">
        <f t="shared" si="75"/>
        <v>No Discounts</v>
      </c>
    </row>
    <row r="1214" spans="1:26" x14ac:dyDescent="0.2">
      <c r="A1214" s="15">
        <v>0</v>
      </c>
      <c r="B1214" s="7">
        <f t="shared" si="72"/>
        <v>0</v>
      </c>
      <c r="C1214" s="1" t="s">
        <v>20</v>
      </c>
      <c r="E1214" s="5">
        <v>0</v>
      </c>
      <c r="F1214" s="5">
        <f t="shared" si="73"/>
        <v>0</v>
      </c>
      <c r="I1214" s="1" t="s">
        <v>25</v>
      </c>
      <c r="K1214" s="8">
        <v>44092.534409722219</v>
      </c>
      <c r="M1214" s="8">
        <v>44092</v>
      </c>
      <c r="N1214" s="8">
        <v>44092</v>
      </c>
      <c r="P1214" s="1" t="s">
        <v>1091</v>
      </c>
      <c r="T1214" s="1" t="s">
        <v>1516</v>
      </c>
      <c r="U1214" s="8">
        <v>44092</v>
      </c>
      <c r="X1214" s="1" t="s">
        <v>39</v>
      </c>
      <c r="Y1214" t="str">
        <f t="shared" si="74"/>
        <v>NoPayment</v>
      </c>
      <c r="Z1214" t="str">
        <f t="shared" si="75"/>
        <v>No Discounts</v>
      </c>
    </row>
    <row r="1215" spans="1:26" x14ac:dyDescent="0.2">
      <c r="A1215" s="15">
        <v>100</v>
      </c>
      <c r="B1215" s="7">
        <f t="shared" si="72"/>
        <v>100</v>
      </c>
      <c r="C1215" s="1" t="s">
        <v>20</v>
      </c>
      <c r="D1215" s="1" t="s">
        <v>1362</v>
      </c>
      <c r="E1215" s="5">
        <v>2</v>
      </c>
      <c r="F1215" s="5">
        <f t="shared" si="73"/>
        <v>2</v>
      </c>
      <c r="G1215" s="1" t="s">
        <v>1363</v>
      </c>
      <c r="H1215" s="8">
        <v>44122</v>
      </c>
      <c r="I1215" s="1" t="s">
        <v>25</v>
      </c>
      <c r="K1215" s="8">
        <v>44092.415300925924</v>
      </c>
      <c r="L1215" s="1" t="s">
        <v>28</v>
      </c>
      <c r="M1215" s="8">
        <v>44092</v>
      </c>
      <c r="N1215" s="8">
        <v>44102</v>
      </c>
      <c r="O1215" s="1" t="s">
        <v>2336</v>
      </c>
      <c r="P1215" s="1" t="s">
        <v>32</v>
      </c>
      <c r="R1215" s="1" t="s">
        <v>1367</v>
      </c>
      <c r="T1215" s="1" t="s">
        <v>1045</v>
      </c>
      <c r="U1215" s="8">
        <v>44092</v>
      </c>
      <c r="V1215" s="1" t="s">
        <v>1368</v>
      </c>
      <c r="W1215" s="1" t="s">
        <v>3322</v>
      </c>
      <c r="X1215" s="1" t="s">
        <v>4626</v>
      </c>
      <c r="Y1215" t="str">
        <f t="shared" si="74"/>
        <v>OnTime</v>
      </c>
      <c r="Z1215" t="str">
        <f t="shared" si="75"/>
        <v>Utilized</v>
      </c>
    </row>
    <row r="1216" spans="1:26" x14ac:dyDescent="0.2">
      <c r="A1216" s="15">
        <v>100</v>
      </c>
      <c r="B1216" s="7">
        <f t="shared" si="72"/>
        <v>100</v>
      </c>
      <c r="C1216" s="1" t="s">
        <v>20</v>
      </c>
      <c r="D1216" s="1" t="s">
        <v>1362</v>
      </c>
      <c r="E1216" s="5">
        <v>2</v>
      </c>
      <c r="F1216" s="5">
        <f t="shared" si="73"/>
        <v>2</v>
      </c>
      <c r="G1216" s="1" t="s">
        <v>1363</v>
      </c>
      <c r="H1216" s="8">
        <v>44122</v>
      </c>
      <c r="I1216" s="1" t="s">
        <v>25</v>
      </c>
      <c r="K1216" s="8">
        <v>44092.415219907409</v>
      </c>
      <c r="L1216" s="1" t="s">
        <v>28</v>
      </c>
      <c r="M1216" s="8">
        <v>44092</v>
      </c>
      <c r="N1216" s="8">
        <v>44102</v>
      </c>
      <c r="O1216" s="1" t="s">
        <v>2339</v>
      </c>
      <c r="P1216" s="1" t="s">
        <v>32</v>
      </c>
      <c r="R1216" s="1" t="s">
        <v>1367</v>
      </c>
      <c r="T1216" s="1" t="s">
        <v>49</v>
      </c>
      <c r="U1216" s="8">
        <v>44092</v>
      </c>
      <c r="V1216" s="1" t="s">
        <v>1368</v>
      </c>
      <c r="W1216" s="1" t="s">
        <v>3322</v>
      </c>
      <c r="X1216" s="1" t="s">
        <v>39</v>
      </c>
      <c r="Y1216" t="str">
        <f t="shared" si="74"/>
        <v>OnTime</v>
      </c>
      <c r="Z1216" t="str">
        <f t="shared" si="75"/>
        <v>Utilized</v>
      </c>
    </row>
    <row r="1217" spans="1:26" x14ac:dyDescent="0.2">
      <c r="A1217" s="15">
        <v>0</v>
      </c>
      <c r="B1217" s="7">
        <f t="shared" si="72"/>
        <v>0</v>
      </c>
      <c r="C1217" s="1" t="s">
        <v>20</v>
      </c>
      <c r="E1217" s="5">
        <v>0</v>
      </c>
      <c r="F1217" s="5">
        <f t="shared" si="73"/>
        <v>0</v>
      </c>
      <c r="I1217" s="1" t="s">
        <v>25</v>
      </c>
      <c r="K1217" s="8">
        <v>44092.415138888886</v>
      </c>
      <c r="M1217" s="8">
        <v>44092</v>
      </c>
      <c r="N1217" s="8">
        <v>44092</v>
      </c>
      <c r="P1217" s="1" t="s">
        <v>32</v>
      </c>
      <c r="T1217" s="1" t="s">
        <v>81</v>
      </c>
      <c r="U1217" s="8">
        <v>44092</v>
      </c>
      <c r="X1217" s="1" t="s">
        <v>39</v>
      </c>
      <c r="Y1217" t="str">
        <f t="shared" si="74"/>
        <v>NoPayment</v>
      </c>
      <c r="Z1217" t="str">
        <f t="shared" si="75"/>
        <v>No Discounts</v>
      </c>
    </row>
    <row r="1218" spans="1:26" x14ac:dyDescent="0.2">
      <c r="A1218" s="15">
        <v>0</v>
      </c>
      <c r="B1218" s="7">
        <f t="shared" si="72"/>
        <v>0</v>
      </c>
      <c r="C1218" s="1" t="s">
        <v>20</v>
      </c>
      <c r="E1218" s="5">
        <v>0</v>
      </c>
      <c r="F1218" s="5">
        <f t="shared" si="73"/>
        <v>0</v>
      </c>
      <c r="I1218" s="1" t="s">
        <v>25</v>
      </c>
      <c r="K1218" s="8">
        <v>44092.41505787037</v>
      </c>
      <c r="M1218" s="8">
        <v>44092</v>
      </c>
      <c r="N1218" s="8">
        <v>44092</v>
      </c>
      <c r="P1218" s="1" t="s">
        <v>32</v>
      </c>
      <c r="T1218" s="1" t="s">
        <v>81</v>
      </c>
      <c r="U1218" s="8">
        <v>44092</v>
      </c>
      <c r="X1218" s="1" t="s">
        <v>39</v>
      </c>
      <c r="Y1218" t="str">
        <f t="shared" si="74"/>
        <v>NoPayment</v>
      </c>
      <c r="Z1218" t="str">
        <f t="shared" si="75"/>
        <v>No Discounts</v>
      </c>
    </row>
    <row r="1219" spans="1:26" x14ac:dyDescent="0.2">
      <c r="A1219" s="15">
        <v>0</v>
      </c>
      <c r="B1219" s="7">
        <f t="shared" ref="B1219:B1282" si="76">A1219</f>
        <v>0</v>
      </c>
      <c r="C1219" s="1" t="s">
        <v>20</v>
      </c>
      <c r="E1219" s="5">
        <v>0</v>
      </c>
      <c r="F1219" s="5">
        <f t="shared" ref="F1219:F1282" si="77">E1219</f>
        <v>0</v>
      </c>
      <c r="I1219" s="1" t="s">
        <v>25</v>
      </c>
      <c r="K1219" s="8">
        <v>44092.414976851855</v>
      </c>
      <c r="M1219" s="8">
        <v>44092</v>
      </c>
      <c r="N1219" s="8">
        <v>44092</v>
      </c>
      <c r="P1219" s="1" t="s">
        <v>32</v>
      </c>
      <c r="T1219" s="1" t="s">
        <v>81</v>
      </c>
      <c r="U1219" s="8">
        <v>44092</v>
      </c>
      <c r="X1219" s="1" t="s">
        <v>39</v>
      </c>
      <c r="Y1219" t="str">
        <f t="shared" ref="Y1219:Y1282" si="78">IF(U1219&gt;N1219,"Late",IF(A1219=0,"NoPayment","OnTime"))</f>
        <v>NoPayment</v>
      </c>
      <c r="Z1219" t="str">
        <f t="shared" ref="Z1219:Z1282" si="79">IF(U1219&lt;H1219,"Utilized",IF(ISBLANK(H1219),"No Discounts","Lost"))</f>
        <v>No Discounts</v>
      </c>
    </row>
    <row r="1220" spans="1:26" x14ac:dyDescent="0.2">
      <c r="A1220" s="15">
        <v>100</v>
      </c>
      <c r="B1220" s="7">
        <f t="shared" si="76"/>
        <v>100</v>
      </c>
      <c r="C1220" s="1" t="s">
        <v>20</v>
      </c>
      <c r="D1220" s="1" t="s">
        <v>1362</v>
      </c>
      <c r="E1220" s="5">
        <v>2</v>
      </c>
      <c r="F1220" s="5">
        <f t="shared" si="77"/>
        <v>2</v>
      </c>
      <c r="G1220" s="1" t="s">
        <v>1363</v>
      </c>
      <c r="H1220" s="8">
        <v>44122</v>
      </c>
      <c r="I1220" s="1" t="s">
        <v>25</v>
      </c>
      <c r="K1220" s="8">
        <v>44092.414884259262</v>
      </c>
      <c r="L1220" s="1" t="s">
        <v>28</v>
      </c>
      <c r="M1220" s="8">
        <v>44092</v>
      </c>
      <c r="N1220" s="8">
        <v>44102</v>
      </c>
      <c r="O1220" s="1" t="s">
        <v>2344</v>
      </c>
      <c r="P1220" s="1" t="s">
        <v>32</v>
      </c>
      <c r="R1220" s="1" t="s">
        <v>1367</v>
      </c>
      <c r="T1220" s="1" t="s">
        <v>81</v>
      </c>
      <c r="U1220" s="8">
        <v>44092</v>
      </c>
      <c r="V1220" s="1" t="s">
        <v>1368</v>
      </c>
      <c r="W1220" s="1" t="s">
        <v>3322</v>
      </c>
      <c r="X1220" s="1" t="s">
        <v>39</v>
      </c>
      <c r="Y1220" t="str">
        <f t="shared" si="78"/>
        <v>OnTime</v>
      </c>
      <c r="Z1220" t="str">
        <f t="shared" si="79"/>
        <v>Utilized</v>
      </c>
    </row>
    <row r="1221" spans="1:26" x14ac:dyDescent="0.2">
      <c r="A1221" s="15">
        <v>0</v>
      </c>
      <c r="B1221" s="7">
        <f t="shared" si="76"/>
        <v>0</v>
      </c>
      <c r="C1221" s="1" t="s">
        <v>20</v>
      </c>
      <c r="E1221" s="5">
        <v>0</v>
      </c>
      <c r="F1221" s="5">
        <f t="shared" si="77"/>
        <v>0</v>
      </c>
      <c r="I1221" s="1" t="s">
        <v>25</v>
      </c>
      <c r="K1221" s="8">
        <v>44092.414803240739</v>
      </c>
      <c r="M1221" s="8">
        <v>44092</v>
      </c>
      <c r="N1221" s="8">
        <v>44092</v>
      </c>
      <c r="P1221" s="1" t="s">
        <v>32</v>
      </c>
      <c r="T1221" s="1" t="s">
        <v>81</v>
      </c>
      <c r="U1221" s="8">
        <v>44092</v>
      </c>
      <c r="X1221" s="1" t="s">
        <v>39</v>
      </c>
      <c r="Y1221" t="str">
        <f t="shared" si="78"/>
        <v>NoPayment</v>
      </c>
      <c r="Z1221" t="str">
        <f t="shared" si="79"/>
        <v>No Discounts</v>
      </c>
    </row>
    <row r="1222" spans="1:26" x14ac:dyDescent="0.2">
      <c r="A1222" s="15">
        <v>0</v>
      </c>
      <c r="B1222" s="7">
        <f t="shared" si="76"/>
        <v>0</v>
      </c>
      <c r="C1222" s="1" t="s">
        <v>20</v>
      </c>
      <c r="E1222" s="5">
        <v>0</v>
      </c>
      <c r="F1222" s="5">
        <f t="shared" si="77"/>
        <v>0</v>
      </c>
      <c r="I1222" s="1" t="s">
        <v>25</v>
      </c>
      <c r="K1222" s="8">
        <v>44092.414722222224</v>
      </c>
      <c r="M1222" s="8">
        <v>44092</v>
      </c>
      <c r="N1222" s="8">
        <v>44092</v>
      </c>
      <c r="P1222" s="1" t="s">
        <v>32</v>
      </c>
      <c r="T1222" s="1" t="s">
        <v>81</v>
      </c>
      <c r="U1222" s="8">
        <v>44092</v>
      </c>
      <c r="X1222" s="1" t="s">
        <v>39</v>
      </c>
      <c r="Y1222" t="str">
        <f t="shared" si="78"/>
        <v>NoPayment</v>
      </c>
      <c r="Z1222" t="str">
        <f t="shared" si="79"/>
        <v>No Discounts</v>
      </c>
    </row>
    <row r="1223" spans="1:26" x14ac:dyDescent="0.2">
      <c r="A1223" s="15">
        <v>100</v>
      </c>
      <c r="B1223" s="7">
        <f t="shared" si="76"/>
        <v>100</v>
      </c>
      <c r="C1223" s="1" t="s">
        <v>20</v>
      </c>
      <c r="D1223" s="1" t="s">
        <v>1362</v>
      </c>
      <c r="E1223" s="5">
        <v>2</v>
      </c>
      <c r="F1223" s="5">
        <f t="shared" si="77"/>
        <v>2</v>
      </c>
      <c r="G1223" s="1" t="s">
        <v>1363</v>
      </c>
      <c r="H1223" s="8">
        <v>44122</v>
      </c>
      <c r="I1223" s="1" t="s">
        <v>25</v>
      </c>
      <c r="K1223" s="8">
        <v>44092.414641203701</v>
      </c>
      <c r="L1223" s="1" t="s">
        <v>28</v>
      </c>
      <c r="M1223" s="8">
        <v>44092</v>
      </c>
      <c r="N1223" s="8">
        <v>44102</v>
      </c>
      <c r="O1223" s="1" t="s">
        <v>2348</v>
      </c>
      <c r="P1223" s="1" t="s">
        <v>32</v>
      </c>
      <c r="R1223" s="1" t="s">
        <v>1367</v>
      </c>
      <c r="T1223" s="1" t="s">
        <v>1045</v>
      </c>
      <c r="U1223" s="8">
        <v>44092</v>
      </c>
      <c r="V1223" s="1" t="s">
        <v>1368</v>
      </c>
      <c r="W1223" s="1" t="s">
        <v>3322</v>
      </c>
      <c r="X1223" s="1" t="s">
        <v>4627</v>
      </c>
      <c r="Y1223" t="str">
        <f t="shared" si="78"/>
        <v>OnTime</v>
      </c>
      <c r="Z1223" t="str">
        <f t="shared" si="79"/>
        <v>Utilized</v>
      </c>
    </row>
    <row r="1224" spans="1:26" x14ac:dyDescent="0.2">
      <c r="A1224" s="15">
        <v>0</v>
      </c>
      <c r="B1224" s="7">
        <f t="shared" si="76"/>
        <v>0</v>
      </c>
      <c r="C1224" s="1" t="s">
        <v>20</v>
      </c>
      <c r="E1224" s="5">
        <v>0</v>
      </c>
      <c r="F1224" s="5">
        <f t="shared" si="77"/>
        <v>0</v>
      </c>
      <c r="I1224" s="1" t="s">
        <v>25</v>
      </c>
      <c r="K1224" s="8">
        <v>44092.414548611108</v>
      </c>
      <c r="M1224" s="8">
        <v>44092</v>
      </c>
      <c r="N1224" s="8">
        <v>44092</v>
      </c>
      <c r="P1224" s="1" t="s">
        <v>32</v>
      </c>
      <c r="T1224" s="1" t="s">
        <v>81</v>
      </c>
      <c r="U1224" s="8">
        <v>44092</v>
      </c>
      <c r="X1224" s="1" t="s">
        <v>39</v>
      </c>
      <c r="Y1224" t="str">
        <f t="shared" si="78"/>
        <v>NoPayment</v>
      </c>
      <c r="Z1224" t="str">
        <f t="shared" si="79"/>
        <v>No Discounts</v>
      </c>
    </row>
    <row r="1225" spans="1:26" x14ac:dyDescent="0.2">
      <c r="A1225" s="15">
        <v>0</v>
      </c>
      <c r="B1225" s="7">
        <f t="shared" si="76"/>
        <v>0</v>
      </c>
      <c r="C1225" s="1" t="s">
        <v>20</v>
      </c>
      <c r="E1225" s="5">
        <v>0</v>
      </c>
      <c r="F1225" s="5">
        <f t="shared" si="77"/>
        <v>0</v>
      </c>
      <c r="I1225" s="1" t="s">
        <v>25</v>
      </c>
      <c r="K1225" s="8">
        <v>44092.414467592593</v>
      </c>
      <c r="M1225" s="8">
        <v>44092</v>
      </c>
      <c r="N1225" s="8">
        <v>44092</v>
      </c>
      <c r="P1225" s="1" t="s">
        <v>32</v>
      </c>
      <c r="T1225" s="1" t="s">
        <v>81</v>
      </c>
      <c r="U1225" s="8">
        <v>44092</v>
      </c>
      <c r="X1225" s="1" t="s">
        <v>39</v>
      </c>
      <c r="Y1225" t="str">
        <f t="shared" si="78"/>
        <v>NoPayment</v>
      </c>
      <c r="Z1225" t="str">
        <f t="shared" si="79"/>
        <v>No Discounts</v>
      </c>
    </row>
    <row r="1226" spans="1:26" x14ac:dyDescent="0.2">
      <c r="A1226" s="15">
        <v>100</v>
      </c>
      <c r="B1226" s="7">
        <f t="shared" si="76"/>
        <v>100</v>
      </c>
      <c r="C1226" s="1" t="s">
        <v>20</v>
      </c>
      <c r="D1226" s="1" t="s">
        <v>1362</v>
      </c>
      <c r="E1226" s="5">
        <v>2</v>
      </c>
      <c r="F1226" s="5">
        <f t="shared" si="77"/>
        <v>2</v>
      </c>
      <c r="G1226" s="1" t="s">
        <v>1363</v>
      </c>
      <c r="H1226" s="8">
        <v>44122</v>
      </c>
      <c r="I1226" s="1" t="s">
        <v>25</v>
      </c>
      <c r="K1226" s="8">
        <v>44092.414386574077</v>
      </c>
      <c r="L1226" s="1" t="s">
        <v>28</v>
      </c>
      <c r="M1226" s="8">
        <v>44092</v>
      </c>
      <c r="N1226" s="8">
        <v>44102</v>
      </c>
      <c r="O1226" s="1" t="s">
        <v>2353</v>
      </c>
      <c r="P1226" s="1" t="s">
        <v>32</v>
      </c>
      <c r="R1226" s="1" t="s">
        <v>1367</v>
      </c>
      <c r="T1226" s="1" t="s">
        <v>81</v>
      </c>
      <c r="U1226" s="8">
        <v>44092</v>
      </c>
      <c r="V1226" s="1" t="s">
        <v>1368</v>
      </c>
      <c r="W1226" s="1" t="s">
        <v>3322</v>
      </c>
      <c r="X1226" s="1" t="s">
        <v>39</v>
      </c>
      <c r="Y1226" t="str">
        <f t="shared" si="78"/>
        <v>OnTime</v>
      </c>
      <c r="Z1226" t="str">
        <f t="shared" si="79"/>
        <v>Utilized</v>
      </c>
    </row>
    <row r="1227" spans="1:26" x14ac:dyDescent="0.2">
      <c r="A1227" s="15">
        <v>0</v>
      </c>
      <c r="B1227" s="7">
        <f t="shared" si="76"/>
        <v>0</v>
      </c>
      <c r="C1227" s="1" t="s">
        <v>20</v>
      </c>
      <c r="E1227" s="5">
        <v>0</v>
      </c>
      <c r="F1227" s="5">
        <f t="shared" si="77"/>
        <v>0</v>
      </c>
      <c r="I1227" s="1" t="s">
        <v>25</v>
      </c>
      <c r="K1227" s="8">
        <v>44091.284872685188</v>
      </c>
      <c r="M1227" s="8">
        <v>44091</v>
      </c>
      <c r="N1227" s="8">
        <v>44091</v>
      </c>
      <c r="P1227" s="1" t="s">
        <v>32</v>
      </c>
      <c r="T1227" s="1" t="s">
        <v>81</v>
      </c>
      <c r="U1227" s="8">
        <v>44091</v>
      </c>
      <c r="X1227" s="1" t="s">
        <v>39</v>
      </c>
      <c r="Y1227" t="str">
        <f t="shared" si="78"/>
        <v>NoPayment</v>
      </c>
      <c r="Z1227" t="str">
        <f t="shared" si="79"/>
        <v>No Discounts</v>
      </c>
    </row>
    <row r="1228" spans="1:26" x14ac:dyDescent="0.2">
      <c r="A1228" s="15">
        <v>100</v>
      </c>
      <c r="B1228" s="7">
        <f t="shared" si="76"/>
        <v>100</v>
      </c>
      <c r="C1228" s="1" t="s">
        <v>20</v>
      </c>
      <c r="D1228" s="1" t="s">
        <v>1362</v>
      </c>
      <c r="E1228" s="5">
        <v>2</v>
      </c>
      <c r="F1228" s="5">
        <f t="shared" si="77"/>
        <v>2</v>
      </c>
      <c r="G1228" s="1" t="s">
        <v>1363</v>
      </c>
      <c r="H1228" s="8">
        <v>44121</v>
      </c>
      <c r="I1228" s="1" t="s">
        <v>25</v>
      </c>
      <c r="K1228" s="8">
        <v>44091.284791666665</v>
      </c>
      <c r="L1228" s="1" t="s">
        <v>28</v>
      </c>
      <c r="M1228" s="8">
        <v>44091</v>
      </c>
      <c r="N1228" s="8">
        <v>44101</v>
      </c>
      <c r="O1228" s="1" t="s">
        <v>2358</v>
      </c>
      <c r="P1228" s="1" t="s">
        <v>32</v>
      </c>
      <c r="R1228" s="1" t="s">
        <v>1367</v>
      </c>
      <c r="T1228" s="1" t="s">
        <v>49</v>
      </c>
      <c r="U1228" s="8">
        <v>44091</v>
      </c>
      <c r="V1228" s="1" t="s">
        <v>1368</v>
      </c>
      <c r="W1228" s="1" t="s">
        <v>3322</v>
      </c>
      <c r="X1228" s="1" t="s">
        <v>4628</v>
      </c>
      <c r="Y1228" t="str">
        <f t="shared" si="78"/>
        <v>OnTime</v>
      </c>
      <c r="Z1228" t="str">
        <f t="shared" si="79"/>
        <v>Utilized</v>
      </c>
    </row>
    <row r="1229" spans="1:26" x14ac:dyDescent="0.2">
      <c r="A1229" s="15">
        <v>100</v>
      </c>
      <c r="B1229" s="7">
        <f t="shared" si="76"/>
        <v>100</v>
      </c>
      <c r="C1229" s="1" t="s">
        <v>20</v>
      </c>
      <c r="D1229" s="1" t="s">
        <v>2201</v>
      </c>
      <c r="E1229" s="5">
        <v>2</v>
      </c>
      <c r="F1229" s="5">
        <f t="shared" si="77"/>
        <v>2</v>
      </c>
      <c r="G1229" s="1" t="s">
        <v>2202</v>
      </c>
      <c r="H1229" s="8">
        <v>44151</v>
      </c>
      <c r="I1229" s="1" t="s">
        <v>25</v>
      </c>
      <c r="K1229" s="8">
        <v>44091.284675925926</v>
      </c>
      <c r="L1229" s="1" t="s">
        <v>28</v>
      </c>
      <c r="M1229" s="8">
        <v>44091</v>
      </c>
      <c r="N1229" s="8">
        <v>44121</v>
      </c>
      <c r="O1229" s="1" t="s">
        <v>1368</v>
      </c>
      <c r="P1229" s="1" t="s">
        <v>32</v>
      </c>
      <c r="Q1229" s="1" t="s">
        <v>33</v>
      </c>
      <c r="R1229" s="1" t="s">
        <v>124</v>
      </c>
      <c r="T1229" s="1" t="s">
        <v>81</v>
      </c>
      <c r="U1229" s="8">
        <v>44091</v>
      </c>
      <c r="V1229" s="1" t="s">
        <v>2205</v>
      </c>
      <c r="W1229" s="1" t="s">
        <v>2206</v>
      </c>
      <c r="X1229" s="1" t="s">
        <v>39</v>
      </c>
      <c r="Y1229" t="str">
        <f t="shared" si="78"/>
        <v>OnTime</v>
      </c>
      <c r="Z1229" t="str">
        <f t="shared" si="79"/>
        <v>Utilized</v>
      </c>
    </row>
    <row r="1230" spans="1:26" x14ac:dyDescent="0.2">
      <c r="A1230" s="15">
        <v>0</v>
      </c>
      <c r="B1230" s="7">
        <f t="shared" si="76"/>
        <v>0</v>
      </c>
      <c r="C1230" s="1" t="s">
        <v>20</v>
      </c>
      <c r="E1230" s="5">
        <v>0</v>
      </c>
      <c r="F1230" s="5">
        <f t="shared" si="77"/>
        <v>0</v>
      </c>
      <c r="I1230" s="1" t="s">
        <v>25</v>
      </c>
      <c r="K1230" s="8">
        <v>44091.284560185188</v>
      </c>
      <c r="M1230" s="8">
        <v>44091</v>
      </c>
      <c r="N1230" s="8">
        <v>44091</v>
      </c>
      <c r="P1230" s="1" t="s">
        <v>32</v>
      </c>
      <c r="T1230" s="1" t="s">
        <v>81</v>
      </c>
      <c r="U1230" s="8">
        <v>44091</v>
      </c>
      <c r="X1230" s="1" t="s">
        <v>39</v>
      </c>
      <c r="Y1230" t="str">
        <f t="shared" si="78"/>
        <v>NoPayment</v>
      </c>
      <c r="Z1230" t="str">
        <f t="shared" si="79"/>
        <v>No Discounts</v>
      </c>
    </row>
    <row r="1231" spans="1:26" x14ac:dyDescent="0.2">
      <c r="A1231" s="15">
        <v>0</v>
      </c>
      <c r="B1231" s="7">
        <f t="shared" si="76"/>
        <v>0</v>
      </c>
      <c r="C1231" s="1" t="s">
        <v>20</v>
      </c>
      <c r="E1231" s="5">
        <v>0</v>
      </c>
      <c r="F1231" s="5">
        <f t="shared" si="77"/>
        <v>0</v>
      </c>
      <c r="I1231" s="1" t="s">
        <v>25</v>
      </c>
      <c r="K1231" s="8">
        <v>44091.284467592595</v>
      </c>
      <c r="M1231" s="8">
        <v>44091</v>
      </c>
      <c r="N1231" s="8">
        <v>44091</v>
      </c>
      <c r="P1231" s="1" t="s">
        <v>32</v>
      </c>
      <c r="T1231" s="1" t="s">
        <v>81</v>
      </c>
      <c r="U1231" s="8">
        <v>44091</v>
      </c>
      <c r="X1231" s="1" t="s">
        <v>39</v>
      </c>
      <c r="Y1231" t="str">
        <f t="shared" si="78"/>
        <v>NoPayment</v>
      </c>
      <c r="Z1231" t="str">
        <f t="shared" si="79"/>
        <v>No Discounts</v>
      </c>
    </row>
    <row r="1232" spans="1:26" x14ac:dyDescent="0.2">
      <c r="A1232" s="15">
        <v>0</v>
      </c>
      <c r="B1232" s="7">
        <f t="shared" si="76"/>
        <v>0</v>
      </c>
      <c r="C1232" s="1" t="s">
        <v>20</v>
      </c>
      <c r="E1232" s="5">
        <v>0</v>
      </c>
      <c r="F1232" s="5">
        <f t="shared" si="77"/>
        <v>0</v>
      </c>
      <c r="I1232" s="1" t="s">
        <v>25</v>
      </c>
      <c r="K1232" s="8">
        <v>44091.284386574072</v>
      </c>
      <c r="M1232" s="8">
        <v>44091</v>
      </c>
      <c r="N1232" s="8">
        <v>44091</v>
      </c>
      <c r="P1232" s="1" t="s">
        <v>32</v>
      </c>
      <c r="T1232" s="1" t="s">
        <v>81</v>
      </c>
      <c r="U1232" s="8">
        <v>44091</v>
      </c>
      <c r="X1232" s="1" t="s">
        <v>39</v>
      </c>
      <c r="Y1232" t="str">
        <f t="shared" si="78"/>
        <v>NoPayment</v>
      </c>
      <c r="Z1232" t="str">
        <f t="shared" si="79"/>
        <v>No Discounts</v>
      </c>
    </row>
    <row r="1233" spans="1:26" x14ac:dyDescent="0.2">
      <c r="A1233" s="15">
        <v>100</v>
      </c>
      <c r="B1233" s="7">
        <f t="shared" si="76"/>
        <v>100</v>
      </c>
      <c r="C1233" s="1" t="s">
        <v>20</v>
      </c>
      <c r="D1233" s="1" t="s">
        <v>1362</v>
      </c>
      <c r="E1233" s="5">
        <v>2</v>
      </c>
      <c r="F1233" s="5">
        <f t="shared" si="77"/>
        <v>2</v>
      </c>
      <c r="G1233" s="1" t="s">
        <v>1363</v>
      </c>
      <c r="H1233" s="8">
        <v>44121</v>
      </c>
      <c r="I1233" s="1" t="s">
        <v>25</v>
      </c>
      <c r="K1233" s="8">
        <v>44091.284247685187</v>
      </c>
      <c r="L1233" s="1" t="s">
        <v>28</v>
      </c>
      <c r="M1233" s="8">
        <v>44091</v>
      </c>
      <c r="N1233" s="8">
        <v>44101</v>
      </c>
      <c r="O1233" s="1" t="s">
        <v>2365</v>
      </c>
      <c r="P1233" s="1" t="s">
        <v>32</v>
      </c>
      <c r="R1233" s="1" t="s">
        <v>1367</v>
      </c>
      <c r="T1233" s="1" t="s">
        <v>81</v>
      </c>
      <c r="U1233" s="8">
        <v>44091</v>
      </c>
      <c r="V1233" s="1" t="s">
        <v>1368</v>
      </c>
      <c r="W1233" s="1" t="s">
        <v>3322</v>
      </c>
      <c r="X1233" s="1" t="s">
        <v>39</v>
      </c>
      <c r="Y1233" t="str">
        <f t="shared" si="78"/>
        <v>OnTime</v>
      </c>
      <c r="Z1233" t="str">
        <f t="shared" si="79"/>
        <v>Utilized</v>
      </c>
    </row>
    <row r="1234" spans="1:26" x14ac:dyDescent="0.2">
      <c r="A1234" s="15">
        <v>0</v>
      </c>
      <c r="B1234" s="7">
        <f t="shared" si="76"/>
        <v>0</v>
      </c>
      <c r="C1234" s="1" t="s">
        <v>20</v>
      </c>
      <c r="E1234" s="5">
        <v>0</v>
      </c>
      <c r="F1234" s="5">
        <f t="shared" si="77"/>
        <v>0</v>
      </c>
      <c r="I1234" s="1" t="s">
        <v>25</v>
      </c>
      <c r="K1234" s="8">
        <v>44091.284155092595</v>
      </c>
      <c r="M1234" s="8">
        <v>44091</v>
      </c>
      <c r="N1234" s="8">
        <v>44091</v>
      </c>
      <c r="P1234" s="1" t="s">
        <v>32</v>
      </c>
      <c r="T1234" s="1" t="s">
        <v>81</v>
      </c>
      <c r="U1234" s="8">
        <v>44091</v>
      </c>
      <c r="X1234" s="1" t="s">
        <v>39</v>
      </c>
      <c r="Y1234" t="str">
        <f t="shared" si="78"/>
        <v>NoPayment</v>
      </c>
      <c r="Z1234" t="str">
        <f t="shared" si="79"/>
        <v>No Discounts</v>
      </c>
    </row>
    <row r="1235" spans="1:26" x14ac:dyDescent="0.2">
      <c r="A1235" s="15">
        <v>0</v>
      </c>
      <c r="B1235" s="7">
        <f t="shared" si="76"/>
        <v>0</v>
      </c>
      <c r="C1235" s="1" t="s">
        <v>20</v>
      </c>
      <c r="E1235" s="5">
        <v>0</v>
      </c>
      <c r="F1235" s="5">
        <f t="shared" si="77"/>
        <v>0</v>
      </c>
      <c r="I1235" s="1" t="s">
        <v>25</v>
      </c>
      <c r="K1235" s="8">
        <v>44091.284039351849</v>
      </c>
      <c r="M1235" s="8">
        <v>44091</v>
      </c>
      <c r="N1235" s="8">
        <v>44091</v>
      </c>
      <c r="P1235" s="1" t="s">
        <v>32</v>
      </c>
      <c r="T1235" s="1" t="s">
        <v>81</v>
      </c>
      <c r="U1235" s="8">
        <v>44091</v>
      </c>
      <c r="X1235" s="1" t="s">
        <v>39</v>
      </c>
      <c r="Y1235" t="str">
        <f t="shared" si="78"/>
        <v>NoPayment</v>
      </c>
      <c r="Z1235" t="str">
        <f t="shared" si="79"/>
        <v>No Discounts</v>
      </c>
    </row>
    <row r="1236" spans="1:26" x14ac:dyDescent="0.2">
      <c r="A1236" s="15">
        <v>0</v>
      </c>
      <c r="B1236" s="7">
        <f t="shared" si="76"/>
        <v>0</v>
      </c>
      <c r="C1236" s="1" t="s">
        <v>20</v>
      </c>
      <c r="E1236" s="5">
        <v>0</v>
      </c>
      <c r="F1236" s="5">
        <f t="shared" si="77"/>
        <v>0</v>
      </c>
      <c r="I1236" s="1" t="s">
        <v>25</v>
      </c>
      <c r="K1236" s="8">
        <v>44091.283958333333</v>
      </c>
      <c r="M1236" s="8">
        <v>44091</v>
      </c>
      <c r="N1236" s="8">
        <v>44091</v>
      </c>
      <c r="P1236" s="1" t="s">
        <v>32</v>
      </c>
      <c r="T1236" s="1" t="s">
        <v>81</v>
      </c>
      <c r="U1236" s="8">
        <v>44091</v>
      </c>
      <c r="X1236" s="1" t="s">
        <v>39</v>
      </c>
      <c r="Y1236" t="str">
        <f t="shared" si="78"/>
        <v>NoPayment</v>
      </c>
      <c r="Z1236" t="str">
        <f t="shared" si="79"/>
        <v>No Discounts</v>
      </c>
    </row>
    <row r="1237" spans="1:26" x14ac:dyDescent="0.2">
      <c r="A1237" s="15">
        <v>0</v>
      </c>
      <c r="B1237" s="7">
        <f t="shared" si="76"/>
        <v>0</v>
      </c>
      <c r="C1237" s="1" t="s">
        <v>20</v>
      </c>
      <c r="E1237" s="5">
        <v>0</v>
      </c>
      <c r="F1237" s="5">
        <f t="shared" si="77"/>
        <v>0</v>
      </c>
      <c r="I1237" s="1" t="s">
        <v>25</v>
      </c>
      <c r="K1237" s="8">
        <v>44091.283842592595</v>
      </c>
      <c r="M1237" s="8">
        <v>44091</v>
      </c>
      <c r="N1237" s="8">
        <v>44091</v>
      </c>
      <c r="P1237" s="1" t="s">
        <v>32</v>
      </c>
      <c r="T1237" s="1" t="s">
        <v>81</v>
      </c>
      <c r="U1237" s="8">
        <v>44091</v>
      </c>
      <c r="X1237" s="1" t="s">
        <v>39</v>
      </c>
      <c r="Y1237" t="str">
        <f t="shared" si="78"/>
        <v>NoPayment</v>
      </c>
      <c r="Z1237" t="str">
        <f t="shared" si="79"/>
        <v>No Discounts</v>
      </c>
    </row>
    <row r="1238" spans="1:26" x14ac:dyDescent="0.2">
      <c r="A1238" s="15">
        <v>0</v>
      </c>
      <c r="B1238" s="7">
        <f t="shared" si="76"/>
        <v>0</v>
      </c>
      <c r="C1238" s="1" t="s">
        <v>20</v>
      </c>
      <c r="E1238" s="5">
        <v>0</v>
      </c>
      <c r="F1238" s="5">
        <f t="shared" si="77"/>
        <v>0</v>
      </c>
      <c r="I1238" s="1" t="s">
        <v>25</v>
      </c>
      <c r="K1238" s="8">
        <v>44091.283761574072</v>
      </c>
      <c r="M1238" s="8">
        <v>44091</v>
      </c>
      <c r="N1238" s="8">
        <v>44091</v>
      </c>
      <c r="P1238" s="1" t="s">
        <v>32</v>
      </c>
      <c r="T1238" s="1" t="s">
        <v>81</v>
      </c>
      <c r="U1238" s="8">
        <v>44091</v>
      </c>
      <c r="X1238" s="1" t="s">
        <v>39</v>
      </c>
      <c r="Y1238" t="str">
        <f t="shared" si="78"/>
        <v>NoPayment</v>
      </c>
      <c r="Z1238" t="str">
        <f t="shared" si="79"/>
        <v>No Discounts</v>
      </c>
    </row>
    <row r="1239" spans="1:26" x14ac:dyDescent="0.2">
      <c r="A1239" s="15">
        <v>121.75</v>
      </c>
      <c r="B1239" s="7">
        <f t="shared" si="76"/>
        <v>121.75</v>
      </c>
      <c r="C1239" s="1" t="s">
        <v>20</v>
      </c>
      <c r="D1239" s="1" t="s">
        <v>21</v>
      </c>
      <c r="E1239" s="5">
        <v>0</v>
      </c>
      <c r="F1239" s="5">
        <f t="shared" si="77"/>
        <v>0</v>
      </c>
      <c r="G1239" s="1" t="s">
        <v>23</v>
      </c>
      <c r="H1239" s="8">
        <v>44100</v>
      </c>
      <c r="I1239" s="1" t="s">
        <v>25</v>
      </c>
      <c r="K1239" s="8">
        <v>44090.923449074071</v>
      </c>
      <c r="L1239" s="1" t="s">
        <v>28</v>
      </c>
      <c r="M1239" s="8">
        <v>44090</v>
      </c>
      <c r="N1239" s="8">
        <v>44120</v>
      </c>
      <c r="O1239" s="1" t="s">
        <v>2374</v>
      </c>
      <c r="P1239" s="1" t="s">
        <v>1091</v>
      </c>
      <c r="Q1239" s="1" t="s">
        <v>33</v>
      </c>
      <c r="R1239" s="1" t="s">
        <v>124</v>
      </c>
      <c r="S1239" s="1" t="s">
        <v>35</v>
      </c>
      <c r="T1239" s="1" t="s">
        <v>36</v>
      </c>
      <c r="U1239" s="8">
        <v>44090</v>
      </c>
      <c r="V1239" s="1" t="s">
        <v>37</v>
      </c>
      <c r="W1239" s="1" t="s">
        <v>38</v>
      </c>
      <c r="X1239" s="1" t="s">
        <v>39</v>
      </c>
      <c r="Y1239" t="str">
        <f t="shared" si="78"/>
        <v>OnTime</v>
      </c>
      <c r="Z1239" t="str">
        <f t="shared" si="79"/>
        <v>Utilized</v>
      </c>
    </row>
    <row r="1240" spans="1:26" x14ac:dyDescent="0.2">
      <c r="A1240" s="15">
        <v>121.75</v>
      </c>
      <c r="B1240" s="7">
        <f t="shared" si="76"/>
        <v>121.75</v>
      </c>
      <c r="C1240" s="1" t="s">
        <v>20</v>
      </c>
      <c r="D1240" s="1" t="s">
        <v>21</v>
      </c>
      <c r="E1240" s="5">
        <v>0</v>
      </c>
      <c r="F1240" s="5">
        <f t="shared" si="77"/>
        <v>0</v>
      </c>
      <c r="G1240" s="1" t="s">
        <v>23</v>
      </c>
      <c r="H1240" s="8">
        <v>44100</v>
      </c>
      <c r="I1240" s="1" t="s">
        <v>25</v>
      </c>
      <c r="K1240" s="8">
        <v>44090.76635416667</v>
      </c>
      <c r="L1240" s="1" t="s">
        <v>28</v>
      </c>
      <c r="M1240" s="8">
        <v>44090</v>
      </c>
      <c r="N1240" s="8">
        <v>44120</v>
      </c>
      <c r="O1240" s="1" t="s">
        <v>2376</v>
      </c>
      <c r="P1240" s="1" t="s">
        <v>1091</v>
      </c>
      <c r="Q1240" s="1" t="s">
        <v>33</v>
      </c>
      <c r="R1240" s="1" t="s">
        <v>124</v>
      </c>
      <c r="S1240" s="1" t="s">
        <v>35</v>
      </c>
      <c r="T1240" s="1" t="s">
        <v>193</v>
      </c>
      <c r="U1240" s="8">
        <v>44090</v>
      </c>
      <c r="V1240" s="1" t="s">
        <v>37</v>
      </c>
      <c r="W1240" s="1" t="s">
        <v>38</v>
      </c>
      <c r="X1240" s="1" t="s">
        <v>39</v>
      </c>
      <c r="Y1240" t="str">
        <f t="shared" si="78"/>
        <v>OnTime</v>
      </c>
      <c r="Z1240" t="str">
        <f t="shared" si="79"/>
        <v>Utilized</v>
      </c>
    </row>
    <row r="1241" spans="1:26" x14ac:dyDescent="0.2">
      <c r="A1241" s="15">
        <v>0</v>
      </c>
      <c r="B1241" s="7">
        <f t="shared" si="76"/>
        <v>0</v>
      </c>
      <c r="C1241" s="1" t="s">
        <v>20</v>
      </c>
      <c r="E1241" s="5">
        <v>0</v>
      </c>
      <c r="F1241" s="5">
        <f t="shared" si="77"/>
        <v>0</v>
      </c>
      <c r="I1241" s="1" t="s">
        <v>25</v>
      </c>
      <c r="K1241" s="8">
        <v>44090.527372685188</v>
      </c>
      <c r="M1241" s="8">
        <v>44090</v>
      </c>
      <c r="N1241" s="8">
        <v>44090</v>
      </c>
      <c r="P1241" s="1" t="s">
        <v>32</v>
      </c>
      <c r="T1241" s="1" t="s">
        <v>81</v>
      </c>
      <c r="U1241" s="8">
        <v>44090</v>
      </c>
      <c r="X1241" s="1" t="s">
        <v>39</v>
      </c>
      <c r="Y1241" t="str">
        <f t="shared" si="78"/>
        <v>NoPayment</v>
      </c>
      <c r="Z1241" t="str">
        <f t="shared" si="79"/>
        <v>No Discounts</v>
      </c>
    </row>
    <row r="1242" spans="1:26" x14ac:dyDescent="0.2">
      <c r="A1242" s="15">
        <v>0</v>
      </c>
      <c r="B1242" s="7">
        <f t="shared" si="76"/>
        <v>0</v>
      </c>
      <c r="C1242" s="1" t="s">
        <v>20</v>
      </c>
      <c r="E1242" s="5">
        <v>0</v>
      </c>
      <c r="F1242" s="5">
        <f t="shared" si="77"/>
        <v>0</v>
      </c>
      <c r="I1242" s="1" t="s">
        <v>25</v>
      </c>
      <c r="K1242" s="8">
        <v>44090.527291666665</v>
      </c>
      <c r="M1242" s="8">
        <v>44090</v>
      </c>
      <c r="N1242" s="8">
        <v>44090</v>
      </c>
      <c r="P1242" s="1" t="s">
        <v>32</v>
      </c>
      <c r="T1242" s="1" t="s">
        <v>81</v>
      </c>
      <c r="U1242" s="8">
        <v>44090</v>
      </c>
      <c r="X1242" s="1" t="s">
        <v>39</v>
      </c>
      <c r="Y1242" t="str">
        <f t="shared" si="78"/>
        <v>NoPayment</v>
      </c>
      <c r="Z1242" t="str">
        <f t="shared" si="79"/>
        <v>No Discounts</v>
      </c>
    </row>
    <row r="1243" spans="1:26" x14ac:dyDescent="0.2">
      <c r="A1243" s="15">
        <v>0</v>
      </c>
      <c r="B1243" s="7">
        <f t="shared" si="76"/>
        <v>0</v>
      </c>
      <c r="C1243" s="1" t="s">
        <v>20</v>
      </c>
      <c r="E1243" s="5">
        <v>0</v>
      </c>
      <c r="F1243" s="5">
        <f t="shared" si="77"/>
        <v>0</v>
      </c>
      <c r="I1243" s="1" t="s">
        <v>25</v>
      </c>
      <c r="K1243" s="8">
        <v>44090.52721064815</v>
      </c>
      <c r="M1243" s="8">
        <v>44090</v>
      </c>
      <c r="N1243" s="8">
        <v>44090</v>
      </c>
      <c r="P1243" s="1" t="s">
        <v>32</v>
      </c>
      <c r="T1243" s="1" t="s">
        <v>81</v>
      </c>
      <c r="U1243" s="8">
        <v>44090</v>
      </c>
      <c r="X1243" s="1" t="s">
        <v>39</v>
      </c>
      <c r="Y1243" t="str">
        <f t="shared" si="78"/>
        <v>NoPayment</v>
      </c>
      <c r="Z1243" t="str">
        <f t="shared" si="79"/>
        <v>No Discounts</v>
      </c>
    </row>
    <row r="1244" spans="1:26" x14ac:dyDescent="0.2">
      <c r="A1244" s="15">
        <v>0</v>
      </c>
      <c r="B1244" s="7">
        <f t="shared" si="76"/>
        <v>0</v>
      </c>
      <c r="C1244" s="1" t="s">
        <v>20</v>
      </c>
      <c r="E1244" s="5">
        <v>0</v>
      </c>
      <c r="F1244" s="5">
        <f t="shared" si="77"/>
        <v>0</v>
      </c>
      <c r="I1244" s="1" t="s">
        <v>25</v>
      </c>
      <c r="K1244" s="8">
        <v>44090.527118055557</v>
      </c>
      <c r="M1244" s="8">
        <v>44090</v>
      </c>
      <c r="N1244" s="8">
        <v>44090</v>
      </c>
      <c r="P1244" s="1" t="s">
        <v>32</v>
      </c>
      <c r="T1244" s="1" t="s">
        <v>81</v>
      </c>
      <c r="U1244" s="8">
        <v>44090</v>
      </c>
      <c r="X1244" s="1" t="s">
        <v>39</v>
      </c>
      <c r="Y1244" t="str">
        <f t="shared" si="78"/>
        <v>NoPayment</v>
      </c>
      <c r="Z1244" t="str">
        <f t="shared" si="79"/>
        <v>No Discounts</v>
      </c>
    </row>
    <row r="1245" spans="1:26" x14ac:dyDescent="0.2">
      <c r="A1245" s="15">
        <v>0</v>
      </c>
      <c r="B1245" s="7">
        <f t="shared" si="76"/>
        <v>0</v>
      </c>
      <c r="C1245" s="1" t="s">
        <v>20</v>
      </c>
      <c r="E1245" s="5">
        <v>0</v>
      </c>
      <c r="F1245" s="5">
        <f t="shared" si="77"/>
        <v>0</v>
      </c>
      <c r="I1245" s="1" t="s">
        <v>25</v>
      </c>
      <c r="K1245" s="8">
        <v>44090.527037037034</v>
      </c>
      <c r="M1245" s="8">
        <v>44090</v>
      </c>
      <c r="N1245" s="8">
        <v>44090</v>
      </c>
      <c r="P1245" s="1" t="s">
        <v>32</v>
      </c>
      <c r="T1245" s="1" t="s">
        <v>81</v>
      </c>
      <c r="U1245" s="8">
        <v>44090</v>
      </c>
      <c r="X1245" s="1" t="s">
        <v>39</v>
      </c>
      <c r="Y1245" t="str">
        <f t="shared" si="78"/>
        <v>NoPayment</v>
      </c>
      <c r="Z1245" t="str">
        <f t="shared" si="79"/>
        <v>No Discounts</v>
      </c>
    </row>
    <row r="1246" spans="1:26" x14ac:dyDescent="0.2">
      <c r="A1246" s="15">
        <v>0</v>
      </c>
      <c r="B1246" s="7">
        <f t="shared" si="76"/>
        <v>0</v>
      </c>
      <c r="C1246" s="1" t="s">
        <v>20</v>
      </c>
      <c r="E1246" s="5">
        <v>0</v>
      </c>
      <c r="F1246" s="5">
        <f t="shared" si="77"/>
        <v>0</v>
      </c>
      <c r="I1246" s="1" t="s">
        <v>25</v>
      </c>
      <c r="K1246" s="8">
        <v>44090.526956018519</v>
      </c>
      <c r="M1246" s="8">
        <v>44090</v>
      </c>
      <c r="N1246" s="8">
        <v>44090</v>
      </c>
      <c r="P1246" s="1" t="s">
        <v>32</v>
      </c>
      <c r="T1246" s="1" t="s">
        <v>81</v>
      </c>
      <c r="U1246" s="8">
        <v>44090</v>
      </c>
      <c r="X1246" s="1" t="s">
        <v>39</v>
      </c>
      <c r="Y1246" t="str">
        <f t="shared" si="78"/>
        <v>NoPayment</v>
      </c>
      <c r="Z1246" t="str">
        <f t="shared" si="79"/>
        <v>No Discounts</v>
      </c>
    </row>
    <row r="1247" spans="1:26" x14ac:dyDescent="0.2">
      <c r="A1247" s="15">
        <v>100</v>
      </c>
      <c r="B1247" s="7">
        <f t="shared" si="76"/>
        <v>100</v>
      </c>
      <c r="C1247" s="1" t="s">
        <v>20</v>
      </c>
      <c r="D1247" s="1" t="s">
        <v>1362</v>
      </c>
      <c r="E1247" s="5">
        <v>2</v>
      </c>
      <c r="F1247" s="5">
        <f t="shared" si="77"/>
        <v>2</v>
      </c>
      <c r="G1247" s="1" t="s">
        <v>1363</v>
      </c>
      <c r="H1247" s="8">
        <v>44120</v>
      </c>
      <c r="I1247" s="1" t="s">
        <v>25</v>
      </c>
      <c r="K1247" s="8">
        <v>44090.526875000003</v>
      </c>
      <c r="L1247" s="1" t="s">
        <v>28</v>
      </c>
      <c r="M1247" s="8">
        <v>44090</v>
      </c>
      <c r="N1247" s="8">
        <v>44100</v>
      </c>
      <c r="O1247" s="1" t="s">
        <v>2384</v>
      </c>
      <c r="P1247" s="1" t="s">
        <v>32</v>
      </c>
      <c r="R1247" s="1" t="s">
        <v>1367</v>
      </c>
      <c r="T1247" s="1" t="s">
        <v>1045</v>
      </c>
      <c r="U1247" s="8">
        <v>44090</v>
      </c>
      <c r="V1247" s="1" t="s">
        <v>1368</v>
      </c>
      <c r="W1247" s="1" t="s">
        <v>3322</v>
      </c>
      <c r="X1247" s="1" t="s">
        <v>39</v>
      </c>
      <c r="Y1247" t="str">
        <f t="shared" si="78"/>
        <v>OnTime</v>
      </c>
      <c r="Z1247" t="str">
        <f t="shared" si="79"/>
        <v>Utilized</v>
      </c>
    </row>
    <row r="1248" spans="1:26" x14ac:dyDescent="0.2">
      <c r="A1248" s="15">
        <v>0</v>
      </c>
      <c r="B1248" s="7">
        <f t="shared" si="76"/>
        <v>0</v>
      </c>
      <c r="C1248" s="1" t="s">
        <v>20</v>
      </c>
      <c r="E1248" s="5">
        <v>0</v>
      </c>
      <c r="F1248" s="5">
        <f t="shared" si="77"/>
        <v>0</v>
      </c>
      <c r="I1248" s="1" t="s">
        <v>25</v>
      </c>
      <c r="K1248" s="8">
        <v>44090.52679398148</v>
      </c>
      <c r="M1248" s="8">
        <v>44090</v>
      </c>
      <c r="N1248" s="8">
        <v>44090</v>
      </c>
      <c r="P1248" s="1" t="s">
        <v>32</v>
      </c>
      <c r="T1248" s="1" t="s">
        <v>81</v>
      </c>
      <c r="U1248" s="8">
        <v>44090</v>
      </c>
      <c r="X1248" s="1" t="s">
        <v>39</v>
      </c>
      <c r="Y1248" t="str">
        <f t="shared" si="78"/>
        <v>NoPayment</v>
      </c>
      <c r="Z1248" t="str">
        <f t="shared" si="79"/>
        <v>No Discounts</v>
      </c>
    </row>
    <row r="1249" spans="1:26" x14ac:dyDescent="0.2">
      <c r="A1249" s="15">
        <v>0</v>
      </c>
      <c r="B1249" s="7">
        <f t="shared" si="76"/>
        <v>0</v>
      </c>
      <c r="C1249" s="1" t="s">
        <v>20</v>
      </c>
      <c r="E1249" s="5">
        <v>0</v>
      </c>
      <c r="F1249" s="5">
        <f t="shared" si="77"/>
        <v>0</v>
      </c>
      <c r="I1249" s="1" t="s">
        <v>25</v>
      </c>
      <c r="K1249" s="8">
        <v>44090.526712962965</v>
      </c>
      <c r="M1249" s="8">
        <v>44090</v>
      </c>
      <c r="N1249" s="8">
        <v>44090</v>
      </c>
      <c r="P1249" s="1" t="s">
        <v>32</v>
      </c>
      <c r="T1249" s="1" t="s">
        <v>81</v>
      </c>
      <c r="U1249" s="8">
        <v>44090</v>
      </c>
      <c r="X1249" s="1" t="s">
        <v>39</v>
      </c>
      <c r="Y1249" t="str">
        <f t="shared" si="78"/>
        <v>NoPayment</v>
      </c>
      <c r="Z1249" t="str">
        <f t="shared" si="79"/>
        <v>No Discounts</v>
      </c>
    </row>
    <row r="1250" spans="1:26" x14ac:dyDescent="0.2">
      <c r="A1250" s="15">
        <v>0</v>
      </c>
      <c r="B1250" s="7">
        <f t="shared" si="76"/>
        <v>0</v>
      </c>
      <c r="C1250" s="1" t="s">
        <v>20</v>
      </c>
      <c r="E1250" s="5">
        <v>0</v>
      </c>
      <c r="F1250" s="5">
        <f t="shared" si="77"/>
        <v>0</v>
      </c>
      <c r="I1250" s="1" t="s">
        <v>25</v>
      </c>
      <c r="K1250" s="8">
        <v>44090.526620370372</v>
      </c>
      <c r="M1250" s="8">
        <v>44090</v>
      </c>
      <c r="N1250" s="8">
        <v>44090</v>
      </c>
      <c r="P1250" s="1" t="s">
        <v>32</v>
      </c>
      <c r="T1250" s="1" t="s">
        <v>81</v>
      </c>
      <c r="U1250" s="8">
        <v>44090</v>
      </c>
      <c r="X1250" s="1" t="s">
        <v>39</v>
      </c>
      <c r="Y1250" t="str">
        <f t="shared" si="78"/>
        <v>NoPayment</v>
      </c>
      <c r="Z1250" t="str">
        <f t="shared" si="79"/>
        <v>No Discounts</v>
      </c>
    </row>
    <row r="1251" spans="1:26" x14ac:dyDescent="0.2">
      <c r="A1251" s="15">
        <v>0</v>
      </c>
      <c r="B1251" s="7">
        <f t="shared" si="76"/>
        <v>0</v>
      </c>
      <c r="C1251" s="1" t="s">
        <v>20</v>
      </c>
      <c r="E1251" s="5">
        <v>0</v>
      </c>
      <c r="F1251" s="5">
        <f t="shared" si="77"/>
        <v>0</v>
      </c>
      <c r="I1251" s="1" t="s">
        <v>25</v>
      </c>
      <c r="K1251" s="8">
        <v>44090.526539351849</v>
      </c>
      <c r="M1251" s="8">
        <v>44090</v>
      </c>
      <c r="N1251" s="8">
        <v>44090</v>
      </c>
      <c r="P1251" s="1" t="s">
        <v>32</v>
      </c>
      <c r="T1251" s="1" t="s">
        <v>81</v>
      </c>
      <c r="U1251" s="8">
        <v>44090</v>
      </c>
      <c r="X1251" s="1" t="s">
        <v>39</v>
      </c>
      <c r="Y1251" t="str">
        <f t="shared" si="78"/>
        <v>NoPayment</v>
      </c>
      <c r="Z1251" t="str">
        <f t="shared" si="79"/>
        <v>No Discounts</v>
      </c>
    </row>
    <row r="1252" spans="1:26" x14ac:dyDescent="0.2">
      <c r="A1252" s="15">
        <v>0</v>
      </c>
      <c r="B1252" s="7">
        <f t="shared" si="76"/>
        <v>0</v>
      </c>
      <c r="C1252" s="1" t="s">
        <v>20</v>
      </c>
      <c r="E1252" s="5">
        <v>0</v>
      </c>
      <c r="F1252" s="5">
        <f t="shared" si="77"/>
        <v>0</v>
      </c>
      <c r="I1252" s="1" t="s">
        <v>25</v>
      </c>
      <c r="K1252" s="8">
        <v>44090.526458333334</v>
      </c>
      <c r="M1252" s="8">
        <v>44090</v>
      </c>
      <c r="N1252" s="8">
        <v>44090</v>
      </c>
      <c r="P1252" s="1" t="s">
        <v>32</v>
      </c>
      <c r="T1252" s="1" t="s">
        <v>81</v>
      </c>
      <c r="U1252" s="8">
        <v>44090</v>
      </c>
      <c r="X1252" s="1" t="s">
        <v>39</v>
      </c>
      <c r="Y1252" t="str">
        <f t="shared" si="78"/>
        <v>NoPayment</v>
      </c>
      <c r="Z1252" t="str">
        <f t="shared" si="79"/>
        <v>No Discounts</v>
      </c>
    </row>
    <row r="1253" spans="1:26" x14ac:dyDescent="0.2">
      <c r="A1253" s="15">
        <v>121.75</v>
      </c>
      <c r="B1253" s="7">
        <f t="shared" si="76"/>
        <v>121.75</v>
      </c>
      <c r="C1253" s="1" t="s">
        <v>20</v>
      </c>
      <c r="D1253" s="1" t="s">
        <v>21</v>
      </c>
      <c r="E1253" s="5">
        <v>0</v>
      </c>
      <c r="F1253" s="5">
        <f t="shared" si="77"/>
        <v>0</v>
      </c>
      <c r="G1253" s="1" t="s">
        <v>23</v>
      </c>
      <c r="H1253" s="8">
        <v>44100</v>
      </c>
      <c r="I1253" s="1" t="s">
        <v>25</v>
      </c>
      <c r="K1253" s="8">
        <v>44090.503171296295</v>
      </c>
      <c r="L1253" s="1" t="s">
        <v>28</v>
      </c>
      <c r="M1253" s="8">
        <v>44090</v>
      </c>
      <c r="N1253" s="8">
        <v>44120</v>
      </c>
      <c r="O1253" s="1" t="s">
        <v>2391</v>
      </c>
      <c r="P1253" s="1" t="s">
        <v>1091</v>
      </c>
      <c r="Q1253" s="1" t="s">
        <v>33</v>
      </c>
      <c r="R1253" s="1" t="s">
        <v>124</v>
      </c>
      <c r="S1253" s="1" t="s">
        <v>35</v>
      </c>
      <c r="T1253" s="1" t="s">
        <v>36</v>
      </c>
      <c r="U1253" s="8">
        <v>44090</v>
      </c>
      <c r="V1253" s="1" t="s">
        <v>37</v>
      </c>
      <c r="W1253" s="1" t="s">
        <v>38</v>
      </c>
      <c r="X1253" s="1" t="s">
        <v>39</v>
      </c>
      <c r="Y1253" t="str">
        <f t="shared" si="78"/>
        <v>OnTime</v>
      </c>
      <c r="Z1253" t="str">
        <f t="shared" si="79"/>
        <v>Utilized</v>
      </c>
    </row>
    <row r="1254" spans="1:26" x14ac:dyDescent="0.2">
      <c r="A1254" s="15">
        <v>100</v>
      </c>
      <c r="B1254" s="7">
        <f t="shared" si="76"/>
        <v>100</v>
      </c>
      <c r="C1254" s="1" t="s">
        <v>20</v>
      </c>
      <c r="D1254" s="1" t="s">
        <v>1362</v>
      </c>
      <c r="E1254" s="5">
        <v>2</v>
      </c>
      <c r="F1254" s="5">
        <f t="shared" si="77"/>
        <v>2</v>
      </c>
      <c r="G1254" s="1" t="s">
        <v>1363</v>
      </c>
      <c r="H1254" s="8">
        <v>44120</v>
      </c>
      <c r="I1254" s="1" t="s">
        <v>25</v>
      </c>
      <c r="K1254" s="8">
        <v>44090.410682870373</v>
      </c>
      <c r="L1254" s="1" t="s">
        <v>28</v>
      </c>
      <c r="M1254" s="8">
        <v>44090</v>
      </c>
      <c r="N1254" s="8">
        <v>44100</v>
      </c>
      <c r="O1254" s="1" t="s">
        <v>2393</v>
      </c>
      <c r="P1254" s="1" t="s">
        <v>32</v>
      </c>
      <c r="R1254" s="1" t="s">
        <v>1367</v>
      </c>
      <c r="T1254" s="1" t="s">
        <v>1045</v>
      </c>
      <c r="U1254" s="8">
        <v>44090</v>
      </c>
      <c r="V1254" s="1" t="s">
        <v>1368</v>
      </c>
      <c r="W1254" s="1" t="s">
        <v>3322</v>
      </c>
      <c r="X1254" s="1" t="s">
        <v>39</v>
      </c>
      <c r="Y1254" t="str">
        <f t="shared" si="78"/>
        <v>OnTime</v>
      </c>
      <c r="Z1254" t="str">
        <f t="shared" si="79"/>
        <v>Utilized</v>
      </c>
    </row>
    <row r="1255" spans="1:26" x14ac:dyDescent="0.2">
      <c r="A1255" s="15">
        <v>100</v>
      </c>
      <c r="B1255" s="7">
        <f t="shared" si="76"/>
        <v>100</v>
      </c>
      <c r="C1255" s="1" t="s">
        <v>20</v>
      </c>
      <c r="D1255" s="1" t="s">
        <v>1362</v>
      </c>
      <c r="E1255" s="5">
        <v>2</v>
      </c>
      <c r="F1255" s="5">
        <f t="shared" si="77"/>
        <v>2</v>
      </c>
      <c r="G1255" s="1" t="s">
        <v>1363</v>
      </c>
      <c r="H1255" s="8">
        <v>44120</v>
      </c>
      <c r="I1255" s="1" t="s">
        <v>25</v>
      </c>
      <c r="K1255" s="8">
        <v>44090.410590277781</v>
      </c>
      <c r="L1255" s="1" t="s">
        <v>28</v>
      </c>
      <c r="M1255" s="8">
        <v>44090</v>
      </c>
      <c r="N1255" s="8">
        <v>44100</v>
      </c>
      <c r="O1255" s="1" t="s">
        <v>2395</v>
      </c>
      <c r="P1255" s="1" t="s">
        <v>32</v>
      </c>
      <c r="R1255" s="1" t="s">
        <v>1367</v>
      </c>
      <c r="T1255" s="1" t="s">
        <v>81</v>
      </c>
      <c r="U1255" s="8">
        <v>44090</v>
      </c>
      <c r="V1255" s="1" t="s">
        <v>1368</v>
      </c>
      <c r="W1255" s="1" t="s">
        <v>3322</v>
      </c>
      <c r="X1255" s="1" t="s">
        <v>39</v>
      </c>
      <c r="Y1255" t="str">
        <f t="shared" si="78"/>
        <v>OnTime</v>
      </c>
      <c r="Z1255" t="str">
        <f t="shared" si="79"/>
        <v>Utilized</v>
      </c>
    </row>
    <row r="1256" spans="1:26" x14ac:dyDescent="0.2">
      <c r="A1256" s="15">
        <v>0</v>
      </c>
      <c r="B1256" s="7">
        <f t="shared" si="76"/>
        <v>0</v>
      </c>
      <c r="C1256" s="1" t="s">
        <v>20</v>
      </c>
      <c r="E1256" s="5">
        <v>0</v>
      </c>
      <c r="F1256" s="5">
        <f t="shared" si="77"/>
        <v>0</v>
      </c>
      <c r="I1256" s="1" t="s">
        <v>25</v>
      </c>
      <c r="K1256" s="8">
        <v>44090.410509259258</v>
      </c>
      <c r="M1256" s="8">
        <v>44090</v>
      </c>
      <c r="N1256" s="8">
        <v>44090</v>
      </c>
      <c r="P1256" s="1" t="s">
        <v>46</v>
      </c>
      <c r="T1256" s="1" t="s">
        <v>81</v>
      </c>
      <c r="U1256" s="8">
        <v>44090</v>
      </c>
      <c r="X1256" s="1" t="s">
        <v>39</v>
      </c>
      <c r="Y1256" t="str">
        <f t="shared" si="78"/>
        <v>NoPayment</v>
      </c>
      <c r="Z1256" t="str">
        <f t="shared" si="79"/>
        <v>No Discounts</v>
      </c>
    </row>
    <row r="1257" spans="1:26" x14ac:dyDescent="0.2">
      <c r="A1257" s="15">
        <v>0</v>
      </c>
      <c r="B1257" s="7">
        <f t="shared" si="76"/>
        <v>0</v>
      </c>
      <c r="C1257" s="1" t="s">
        <v>20</v>
      </c>
      <c r="E1257" s="5">
        <v>0</v>
      </c>
      <c r="F1257" s="5">
        <f t="shared" si="77"/>
        <v>0</v>
      </c>
      <c r="I1257" s="1" t="s">
        <v>25</v>
      </c>
      <c r="K1257" s="8">
        <v>44090.410428240742</v>
      </c>
      <c r="M1257" s="8">
        <v>44090</v>
      </c>
      <c r="N1257" s="8">
        <v>44090</v>
      </c>
      <c r="P1257" s="1" t="s">
        <v>46</v>
      </c>
      <c r="T1257" s="1" t="s">
        <v>81</v>
      </c>
      <c r="U1257" s="8">
        <v>44090</v>
      </c>
      <c r="X1257" s="1" t="s">
        <v>39</v>
      </c>
      <c r="Y1257" t="str">
        <f t="shared" si="78"/>
        <v>NoPayment</v>
      </c>
      <c r="Z1257" t="str">
        <f t="shared" si="79"/>
        <v>No Discounts</v>
      </c>
    </row>
    <row r="1258" spans="1:26" x14ac:dyDescent="0.2">
      <c r="A1258" s="15">
        <v>0</v>
      </c>
      <c r="B1258" s="7">
        <f t="shared" si="76"/>
        <v>0</v>
      </c>
      <c r="C1258" s="1" t="s">
        <v>20</v>
      </c>
      <c r="E1258" s="5">
        <v>0</v>
      </c>
      <c r="F1258" s="5">
        <f t="shared" si="77"/>
        <v>0</v>
      </c>
      <c r="I1258" s="1" t="s">
        <v>25</v>
      </c>
      <c r="K1258" s="8">
        <v>44090.41034722222</v>
      </c>
      <c r="M1258" s="8">
        <v>44090</v>
      </c>
      <c r="N1258" s="8">
        <v>44090</v>
      </c>
      <c r="P1258" s="1" t="s">
        <v>46</v>
      </c>
      <c r="T1258" s="1" t="s">
        <v>81</v>
      </c>
      <c r="U1258" s="8">
        <v>44090</v>
      </c>
      <c r="X1258" s="1" t="s">
        <v>39</v>
      </c>
      <c r="Y1258" t="str">
        <f t="shared" si="78"/>
        <v>NoPayment</v>
      </c>
      <c r="Z1258" t="str">
        <f t="shared" si="79"/>
        <v>No Discounts</v>
      </c>
    </row>
    <row r="1259" spans="1:26" x14ac:dyDescent="0.2">
      <c r="A1259" s="15">
        <v>0</v>
      </c>
      <c r="B1259" s="7">
        <f t="shared" si="76"/>
        <v>0</v>
      </c>
      <c r="C1259" s="1" t="s">
        <v>20</v>
      </c>
      <c r="E1259" s="5">
        <v>0</v>
      </c>
      <c r="F1259" s="5">
        <f t="shared" si="77"/>
        <v>0</v>
      </c>
      <c r="I1259" s="1" t="s">
        <v>25</v>
      </c>
      <c r="K1259" s="8">
        <v>44090.410254629627</v>
      </c>
      <c r="M1259" s="8">
        <v>44090</v>
      </c>
      <c r="N1259" s="8">
        <v>44090</v>
      </c>
      <c r="P1259" s="1" t="s">
        <v>46</v>
      </c>
      <c r="T1259" s="1" t="s">
        <v>81</v>
      </c>
      <c r="U1259" s="8">
        <v>44090</v>
      </c>
      <c r="X1259" s="1" t="s">
        <v>39</v>
      </c>
      <c r="Y1259" t="str">
        <f t="shared" si="78"/>
        <v>NoPayment</v>
      </c>
      <c r="Z1259" t="str">
        <f t="shared" si="79"/>
        <v>No Discounts</v>
      </c>
    </row>
    <row r="1260" spans="1:26" x14ac:dyDescent="0.2">
      <c r="A1260" s="15">
        <v>0</v>
      </c>
      <c r="B1260" s="7">
        <f t="shared" si="76"/>
        <v>0</v>
      </c>
      <c r="C1260" s="1" t="s">
        <v>20</v>
      </c>
      <c r="E1260" s="5">
        <v>0</v>
      </c>
      <c r="F1260" s="5">
        <f t="shared" si="77"/>
        <v>0</v>
      </c>
      <c r="I1260" s="1" t="s">
        <v>25</v>
      </c>
      <c r="K1260" s="8">
        <v>44090.410173611112</v>
      </c>
      <c r="M1260" s="8">
        <v>44090</v>
      </c>
      <c r="N1260" s="8">
        <v>44090</v>
      </c>
      <c r="P1260" s="1" t="s">
        <v>46</v>
      </c>
      <c r="T1260" s="1" t="s">
        <v>81</v>
      </c>
      <c r="U1260" s="8">
        <v>44090</v>
      </c>
      <c r="X1260" s="1" t="s">
        <v>39</v>
      </c>
      <c r="Y1260" t="str">
        <f t="shared" si="78"/>
        <v>NoPayment</v>
      </c>
      <c r="Z1260" t="str">
        <f t="shared" si="79"/>
        <v>No Discounts</v>
      </c>
    </row>
    <row r="1261" spans="1:26" x14ac:dyDescent="0.2">
      <c r="A1261" s="15">
        <v>0</v>
      </c>
      <c r="B1261" s="7">
        <f t="shared" si="76"/>
        <v>0</v>
      </c>
      <c r="C1261" s="1" t="s">
        <v>20</v>
      </c>
      <c r="E1261" s="5">
        <v>0</v>
      </c>
      <c r="F1261" s="5">
        <f t="shared" si="77"/>
        <v>0</v>
      </c>
      <c r="I1261" s="1" t="s">
        <v>25</v>
      </c>
      <c r="K1261" s="8">
        <v>44090.410092592596</v>
      </c>
      <c r="M1261" s="8">
        <v>44090</v>
      </c>
      <c r="N1261" s="8">
        <v>44090</v>
      </c>
      <c r="P1261" s="1" t="s">
        <v>46</v>
      </c>
      <c r="T1261" s="1" t="s">
        <v>81</v>
      </c>
      <c r="U1261" s="8">
        <v>44090</v>
      </c>
      <c r="X1261" s="1" t="s">
        <v>39</v>
      </c>
      <c r="Y1261" t="str">
        <f t="shared" si="78"/>
        <v>NoPayment</v>
      </c>
      <c r="Z1261" t="str">
        <f t="shared" si="79"/>
        <v>No Discounts</v>
      </c>
    </row>
    <row r="1262" spans="1:26" x14ac:dyDescent="0.2">
      <c r="A1262" s="15">
        <v>100</v>
      </c>
      <c r="B1262" s="7">
        <f t="shared" si="76"/>
        <v>100</v>
      </c>
      <c r="C1262" s="1" t="s">
        <v>20</v>
      </c>
      <c r="D1262" s="1" t="s">
        <v>1362</v>
      </c>
      <c r="E1262" s="5">
        <v>2</v>
      </c>
      <c r="F1262" s="5">
        <f t="shared" si="77"/>
        <v>2</v>
      </c>
      <c r="G1262" s="1" t="s">
        <v>1363</v>
      </c>
      <c r="H1262" s="8">
        <v>44120</v>
      </c>
      <c r="I1262" s="1" t="s">
        <v>25</v>
      </c>
      <c r="K1262" s="8">
        <v>44090.410011574073</v>
      </c>
      <c r="L1262" s="1" t="s">
        <v>28</v>
      </c>
      <c r="M1262" s="8">
        <v>44090</v>
      </c>
      <c r="N1262" s="8">
        <v>44100</v>
      </c>
      <c r="O1262" s="1" t="s">
        <v>2403</v>
      </c>
      <c r="P1262" s="1" t="s">
        <v>32</v>
      </c>
      <c r="R1262" s="1" t="s">
        <v>1367</v>
      </c>
      <c r="T1262" s="1" t="s">
        <v>49</v>
      </c>
      <c r="U1262" s="8">
        <v>44090</v>
      </c>
      <c r="V1262" s="1" t="s">
        <v>1368</v>
      </c>
      <c r="W1262" s="1" t="s">
        <v>3322</v>
      </c>
      <c r="X1262" s="1" t="s">
        <v>39</v>
      </c>
      <c r="Y1262" t="str">
        <f t="shared" si="78"/>
        <v>OnTime</v>
      </c>
      <c r="Z1262" t="str">
        <f t="shared" si="79"/>
        <v>Utilized</v>
      </c>
    </row>
    <row r="1263" spans="1:26" x14ac:dyDescent="0.2">
      <c r="A1263" s="15">
        <v>0</v>
      </c>
      <c r="B1263" s="7">
        <f t="shared" si="76"/>
        <v>0</v>
      </c>
      <c r="C1263" s="1" t="s">
        <v>20</v>
      </c>
      <c r="E1263" s="5">
        <v>0</v>
      </c>
      <c r="F1263" s="5">
        <f t="shared" si="77"/>
        <v>0</v>
      </c>
      <c r="I1263" s="1" t="s">
        <v>25</v>
      </c>
      <c r="K1263" s="8">
        <v>44090.409930555557</v>
      </c>
      <c r="M1263" s="8">
        <v>44090</v>
      </c>
      <c r="N1263" s="8">
        <v>44090</v>
      </c>
      <c r="P1263" s="1" t="s">
        <v>46</v>
      </c>
      <c r="T1263" s="1" t="s">
        <v>81</v>
      </c>
      <c r="U1263" s="8">
        <v>44090</v>
      </c>
      <c r="X1263" s="1" t="s">
        <v>39</v>
      </c>
      <c r="Y1263" t="str">
        <f t="shared" si="78"/>
        <v>NoPayment</v>
      </c>
      <c r="Z1263" t="str">
        <f t="shared" si="79"/>
        <v>No Discounts</v>
      </c>
    </row>
    <row r="1264" spans="1:26" x14ac:dyDescent="0.2">
      <c r="A1264" s="15">
        <v>0</v>
      </c>
      <c r="B1264" s="7">
        <f t="shared" si="76"/>
        <v>0</v>
      </c>
      <c r="C1264" s="1" t="s">
        <v>20</v>
      </c>
      <c r="E1264" s="5">
        <v>0</v>
      </c>
      <c r="F1264" s="5">
        <f t="shared" si="77"/>
        <v>0</v>
      </c>
      <c r="I1264" s="1" t="s">
        <v>25</v>
      </c>
      <c r="K1264" s="8">
        <v>44090.409837962965</v>
      </c>
      <c r="M1264" s="8">
        <v>44090</v>
      </c>
      <c r="N1264" s="8">
        <v>44090</v>
      </c>
      <c r="P1264" s="1" t="s">
        <v>46</v>
      </c>
      <c r="T1264" s="1" t="s">
        <v>81</v>
      </c>
      <c r="U1264" s="8">
        <v>44090</v>
      </c>
      <c r="X1264" s="1" t="s">
        <v>39</v>
      </c>
      <c r="Y1264" t="str">
        <f t="shared" si="78"/>
        <v>NoPayment</v>
      </c>
      <c r="Z1264" t="str">
        <f t="shared" si="79"/>
        <v>No Discounts</v>
      </c>
    </row>
    <row r="1265" spans="1:26" x14ac:dyDescent="0.2">
      <c r="A1265" s="15">
        <v>0</v>
      </c>
      <c r="B1265" s="7">
        <f t="shared" si="76"/>
        <v>0</v>
      </c>
      <c r="C1265" s="1" t="s">
        <v>20</v>
      </c>
      <c r="E1265" s="5">
        <v>0</v>
      </c>
      <c r="F1265" s="5">
        <f t="shared" si="77"/>
        <v>0</v>
      </c>
      <c r="I1265" s="1" t="s">
        <v>25</v>
      </c>
      <c r="K1265" s="8">
        <v>44090.409756944442</v>
      </c>
      <c r="M1265" s="8">
        <v>44090</v>
      </c>
      <c r="N1265" s="8">
        <v>44090</v>
      </c>
      <c r="P1265" s="1" t="s">
        <v>46</v>
      </c>
      <c r="T1265" s="1" t="s">
        <v>81</v>
      </c>
      <c r="U1265" s="8">
        <v>44090</v>
      </c>
      <c r="X1265" s="1" t="s">
        <v>39</v>
      </c>
      <c r="Y1265" t="str">
        <f t="shared" si="78"/>
        <v>NoPayment</v>
      </c>
      <c r="Z1265" t="str">
        <f t="shared" si="79"/>
        <v>No Discounts</v>
      </c>
    </row>
    <row r="1266" spans="1:26" x14ac:dyDescent="0.2">
      <c r="A1266" s="15">
        <v>0</v>
      </c>
      <c r="B1266" s="7">
        <f t="shared" si="76"/>
        <v>0</v>
      </c>
      <c r="C1266" s="1" t="s">
        <v>20</v>
      </c>
      <c r="E1266" s="5">
        <v>0</v>
      </c>
      <c r="F1266" s="5">
        <f t="shared" si="77"/>
        <v>0</v>
      </c>
      <c r="I1266" s="1" t="s">
        <v>25</v>
      </c>
      <c r="K1266" s="8">
        <v>44090.252812500003</v>
      </c>
      <c r="M1266" s="8">
        <v>44090</v>
      </c>
      <c r="N1266" s="8">
        <v>44090</v>
      </c>
      <c r="P1266" s="1" t="s">
        <v>1091</v>
      </c>
      <c r="T1266" s="1" t="s">
        <v>81</v>
      </c>
      <c r="U1266" s="8">
        <v>44090</v>
      </c>
      <c r="X1266" s="1" t="s">
        <v>39</v>
      </c>
      <c r="Y1266" t="str">
        <f t="shared" si="78"/>
        <v>NoPayment</v>
      </c>
      <c r="Z1266" t="str">
        <f t="shared" si="79"/>
        <v>No Discounts</v>
      </c>
    </row>
    <row r="1267" spans="1:26" x14ac:dyDescent="0.2">
      <c r="A1267" s="15">
        <v>0</v>
      </c>
      <c r="B1267" s="7">
        <f t="shared" si="76"/>
        <v>0</v>
      </c>
      <c r="C1267" s="1" t="s">
        <v>20</v>
      </c>
      <c r="E1267" s="5">
        <v>0</v>
      </c>
      <c r="F1267" s="5">
        <f t="shared" si="77"/>
        <v>0</v>
      </c>
      <c r="I1267" s="1" t="s">
        <v>25</v>
      </c>
      <c r="K1267" s="8">
        <v>44090.25271990741</v>
      </c>
      <c r="M1267" s="8">
        <v>44090</v>
      </c>
      <c r="N1267" s="8">
        <v>44090</v>
      </c>
      <c r="P1267" s="1" t="s">
        <v>1091</v>
      </c>
      <c r="T1267" s="1" t="s">
        <v>81</v>
      </c>
      <c r="U1267" s="8">
        <v>44090</v>
      </c>
      <c r="X1267" s="1" t="s">
        <v>39</v>
      </c>
      <c r="Y1267" t="str">
        <f t="shared" si="78"/>
        <v>NoPayment</v>
      </c>
      <c r="Z1267" t="str">
        <f t="shared" si="79"/>
        <v>No Discounts</v>
      </c>
    </row>
    <row r="1268" spans="1:26" x14ac:dyDescent="0.2">
      <c r="A1268" s="15">
        <v>0</v>
      </c>
      <c r="B1268" s="7">
        <f t="shared" si="76"/>
        <v>0</v>
      </c>
      <c r="C1268" s="1" t="s">
        <v>20</v>
      </c>
      <c r="E1268" s="5">
        <v>0</v>
      </c>
      <c r="F1268" s="5">
        <f t="shared" si="77"/>
        <v>0</v>
      </c>
      <c r="I1268" s="1" t="s">
        <v>25</v>
      </c>
      <c r="K1268" s="8">
        <v>44090.252638888887</v>
      </c>
      <c r="M1268" s="8">
        <v>44090</v>
      </c>
      <c r="N1268" s="8">
        <v>44090</v>
      </c>
      <c r="P1268" s="1" t="s">
        <v>1091</v>
      </c>
      <c r="T1268" s="1" t="s">
        <v>81</v>
      </c>
      <c r="U1268" s="8">
        <v>44090</v>
      </c>
      <c r="X1268" s="1" t="s">
        <v>39</v>
      </c>
      <c r="Y1268" t="str">
        <f t="shared" si="78"/>
        <v>NoPayment</v>
      </c>
      <c r="Z1268" t="str">
        <f t="shared" si="79"/>
        <v>No Discounts</v>
      </c>
    </row>
    <row r="1269" spans="1:26" x14ac:dyDescent="0.2">
      <c r="A1269" s="15">
        <v>0</v>
      </c>
      <c r="B1269" s="7">
        <f t="shared" si="76"/>
        <v>0</v>
      </c>
      <c r="C1269" s="1" t="s">
        <v>20</v>
      </c>
      <c r="E1269" s="5">
        <v>0</v>
      </c>
      <c r="F1269" s="5">
        <f t="shared" si="77"/>
        <v>0</v>
      </c>
      <c r="I1269" s="1" t="s">
        <v>25</v>
      </c>
      <c r="K1269" s="8">
        <v>44090.252546296295</v>
      </c>
      <c r="M1269" s="8">
        <v>44090</v>
      </c>
      <c r="N1269" s="8">
        <v>44090</v>
      </c>
      <c r="P1269" s="1" t="s">
        <v>1091</v>
      </c>
      <c r="T1269" s="1" t="s">
        <v>81</v>
      </c>
      <c r="U1269" s="8">
        <v>44090</v>
      </c>
      <c r="X1269" s="1" t="s">
        <v>39</v>
      </c>
      <c r="Y1269" t="str">
        <f t="shared" si="78"/>
        <v>NoPayment</v>
      </c>
      <c r="Z1269" t="str">
        <f t="shared" si="79"/>
        <v>No Discounts</v>
      </c>
    </row>
    <row r="1270" spans="1:26" x14ac:dyDescent="0.2">
      <c r="A1270" s="15">
        <v>0</v>
      </c>
      <c r="B1270" s="7">
        <f t="shared" si="76"/>
        <v>0</v>
      </c>
      <c r="C1270" s="1" t="s">
        <v>20</v>
      </c>
      <c r="E1270" s="5">
        <v>0</v>
      </c>
      <c r="F1270" s="5">
        <f t="shared" si="77"/>
        <v>0</v>
      </c>
      <c r="I1270" s="1" t="s">
        <v>25</v>
      </c>
      <c r="K1270" s="8">
        <v>44090.252453703702</v>
      </c>
      <c r="M1270" s="8">
        <v>44090</v>
      </c>
      <c r="N1270" s="8">
        <v>44090</v>
      </c>
      <c r="P1270" s="1" t="s">
        <v>1091</v>
      </c>
      <c r="T1270" s="1" t="s">
        <v>81</v>
      </c>
      <c r="U1270" s="8">
        <v>44090</v>
      </c>
      <c r="X1270" s="1" t="s">
        <v>39</v>
      </c>
      <c r="Y1270" t="str">
        <f t="shared" si="78"/>
        <v>NoPayment</v>
      </c>
      <c r="Z1270" t="str">
        <f t="shared" si="79"/>
        <v>No Discounts</v>
      </c>
    </row>
    <row r="1271" spans="1:26" x14ac:dyDescent="0.2">
      <c r="A1271" s="15">
        <v>0</v>
      </c>
      <c r="B1271" s="7">
        <f t="shared" si="76"/>
        <v>0</v>
      </c>
      <c r="C1271" s="1" t="s">
        <v>20</v>
      </c>
      <c r="E1271" s="5">
        <v>0</v>
      </c>
      <c r="F1271" s="5">
        <f t="shared" si="77"/>
        <v>0</v>
      </c>
      <c r="I1271" s="1" t="s">
        <v>25</v>
      </c>
      <c r="K1271" s="8">
        <v>44090.252372685187</v>
      </c>
      <c r="M1271" s="8">
        <v>44090</v>
      </c>
      <c r="N1271" s="8">
        <v>44090</v>
      </c>
      <c r="P1271" s="1" t="s">
        <v>1091</v>
      </c>
      <c r="T1271" s="1" t="s">
        <v>81</v>
      </c>
      <c r="U1271" s="8">
        <v>44090</v>
      </c>
      <c r="X1271" s="1" t="s">
        <v>39</v>
      </c>
      <c r="Y1271" t="str">
        <f t="shared" si="78"/>
        <v>NoPayment</v>
      </c>
      <c r="Z1271" t="str">
        <f t="shared" si="79"/>
        <v>No Discounts</v>
      </c>
    </row>
    <row r="1272" spans="1:26" x14ac:dyDescent="0.2">
      <c r="A1272" s="15">
        <v>0</v>
      </c>
      <c r="B1272" s="7">
        <f t="shared" si="76"/>
        <v>0</v>
      </c>
      <c r="C1272" s="1" t="s">
        <v>20</v>
      </c>
      <c r="E1272" s="5">
        <v>0</v>
      </c>
      <c r="F1272" s="5">
        <f t="shared" si="77"/>
        <v>0</v>
      </c>
      <c r="I1272" s="1" t="s">
        <v>25</v>
      </c>
      <c r="K1272" s="8">
        <v>44090.252291666664</v>
      </c>
      <c r="M1272" s="8">
        <v>44090</v>
      </c>
      <c r="N1272" s="8">
        <v>44090</v>
      </c>
      <c r="P1272" s="1" t="s">
        <v>1091</v>
      </c>
      <c r="T1272" s="1" t="s">
        <v>81</v>
      </c>
      <c r="U1272" s="8">
        <v>44090</v>
      </c>
      <c r="X1272" s="1" t="s">
        <v>39</v>
      </c>
      <c r="Y1272" t="str">
        <f t="shared" si="78"/>
        <v>NoPayment</v>
      </c>
      <c r="Z1272" t="str">
        <f t="shared" si="79"/>
        <v>No Discounts</v>
      </c>
    </row>
    <row r="1273" spans="1:26" x14ac:dyDescent="0.2">
      <c r="A1273" s="15">
        <v>0</v>
      </c>
      <c r="B1273" s="7">
        <f t="shared" si="76"/>
        <v>0</v>
      </c>
      <c r="C1273" s="1" t="s">
        <v>20</v>
      </c>
      <c r="E1273" s="5">
        <v>0</v>
      </c>
      <c r="F1273" s="5">
        <f t="shared" si="77"/>
        <v>0</v>
      </c>
      <c r="I1273" s="1" t="s">
        <v>25</v>
      </c>
      <c r="K1273" s="8">
        <v>44090.252210648148</v>
      </c>
      <c r="M1273" s="8">
        <v>44090</v>
      </c>
      <c r="N1273" s="8">
        <v>44090</v>
      </c>
      <c r="P1273" s="1" t="s">
        <v>1091</v>
      </c>
      <c r="T1273" s="1" t="s">
        <v>81</v>
      </c>
      <c r="U1273" s="8">
        <v>44090</v>
      </c>
      <c r="X1273" s="1" t="s">
        <v>39</v>
      </c>
      <c r="Y1273" t="str">
        <f t="shared" si="78"/>
        <v>NoPayment</v>
      </c>
      <c r="Z1273" t="str">
        <f t="shared" si="79"/>
        <v>No Discounts</v>
      </c>
    </row>
    <row r="1274" spans="1:26" x14ac:dyDescent="0.2">
      <c r="A1274" s="15">
        <v>0</v>
      </c>
      <c r="B1274" s="7">
        <f t="shared" si="76"/>
        <v>0</v>
      </c>
      <c r="C1274" s="1" t="s">
        <v>20</v>
      </c>
      <c r="E1274" s="5">
        <v>0</v>
      </c>
      <c r="F1274" s="5">
        <f t="shared" si="77"/>
        <v>0</v>
      </c>
      <c r="I1274" s="1" t="s">
        <v>25</v>
      </c>
      <c r="K1274" s="8">
        <v>44090.252118055556</v>
      </c>
      <c r="M1274" s="8">
        <v>44090</v>
      </c>
      <c r="N1274" s="8">
        <v>44090</v>
      </c>
      <c r="P1274" s="1" t="s">
        <v>1091</v>
      </c>
      <c r="T1274" s="1" t="s">
        <v>81</v>
      </c>
      <c r="U1274" s="8">
        <v>44090</v>
      </c>
      <c r="X1274" s="1" t="s">
        <v>39</v>
      </c>
      <c r="Y1274" t="str">
        <f t="shared" si="78"/>
        <v>NoPayment</v>
      </c>
      <c r="Z1274" t="str">
        <f t="shared" si="79"/>
        <v>No Discounts</v>
      </c>
    </row>
    <row r="1275" spans="1:26" x14ac:dyDescent="0.2">
      <c r="A1275" s="15">
        <v>0</v>
      </c>
      <c r="B1275" s="7">
        <f t="shared" si="76"/>
        <v>0</v>
      </c>
      <c r="C1275" s="1" t="s">
        <v>20</v>
      </c>
      <c r="E1275" s="5">
        <v>0</v>
      </c>
      <c r="F1275" s="5">
        <f t="shared" si="77"/>
        <v>0</v>
      </c>
      <c r="I1275" s="1" t="s">
        <v>25</v>
      </c>
      <c r="K1275" s="8">
        <v>44090.25203703704</v>
      </c>
      <c r="M1275" s="8">
        <v>44090</v>
      </c>
      <c r="N1275" s="8">
        <v>44090</v>
      </c>
      <c r="P1275" s="1" t="s">
        <v>1091</v>
      </c>
      <c r="T1275" s="1" t="s">
        <v>81</v>
      </c>
      <c r="U1275" s="8">
        <v>44090</v>
      </c>
      <c r="X1275" s="1" t="s">
        <v>39</v>
      </c>
      <c r="Y1275" t="str">
        <f t="shared" si="78"/>
        <v>NoPayment</v>
      </c>
      <c r="Z1275" t="str">
        <f t="shared" si="79"/>
        <v>No Discounts</v>
      </c>
    </row>
    <row r="1276" spans="1:26" x14ac:dyDescent="0.2">
      <c r="A1276" s="15">
        <v>0</v>
      </c>
      <c r="B1276" s="7">
        <f t="shared" si="76"/>
        <v>0</v>
      </c>
      <c r="C1276" s="1" t="s">
        <v>20</v>
      </c>
      <c r="E1276" s="5">
        <v>0</v>
      </c>
      <c r="F1276" s="5">
        <f t="shared" si="77"/>
        <v>0</v>
      </c>
      <c r="I1276" s="1" t="s">
        <v>25</v>
      </c>
      <c r="K1276" s="8">
        <v>44090.251956018517</v>
      </c>
      <c r="M1276" s="8">
        <v>44090</v>
      </c>
      <c r="N1276" s="8">
        <v>44090</v>
      </c>
      <c r="P1276" s="1" t="s">
        <v>1091</v>
      </c>
      <c r="T1276" s="1" t="s">
        <v>81</v>
      </c>
      <c r="U1276" s="8">
        <v>44090</v>
      </c>
      <c r="X1276" s="1" t="s">
        <v>39</v>
      </c>
      <c r="Y1276" t="str">
        <f t="shared" si="78"/>
        <v>NoPayment</v>
      </c>
      <c r="Z1276" t="str">
        <f t="shared" si="79"/>
        <v>No Discounts</v>
      </c>
    </row>
    <row r="1277" spans="1:26" x14ac:dyDescent="0.2">
      <c r="A1277" s="15">
        <v>0</v>
      </c>
      <c r="B1277" s="7">
        <f t="shared" si="76"/>
        <v>0</v>
      </c>
      <c r="C1277" s="1" t="s">
        <v>20</v>
      </c>
      <c r="E1277" s="5">
        <v>0</v>
      </c>
      <c r="F1277" s="5">
        <f t="shared" si="77"/>
        <v>0</v>
      </c>
      <c r="I1277" s="1" t="s">
        <v>25</v>
      </c>
      <c r="K1277" s="8">
        <v>44090.251875000002</v>
      </c>
      <c r="M1277" s="8">
        <v>44090</v>
      </c>
      <c r="N1277" s="8">
        <v>44090</v>
      </c>
      <c r="P1277" s="1" t="s">
        <v>1091</v>
      </c>
      <c r="T1277" s="1" t="s">
        <v>81</v>
      </c>
      <c r="U1277" s="8">
        <v>44090</v>
      </c>
      <c r="X1277" s="1" t="s">
        <v>39</v>
      </c>
      <c r="Y1277" t="str">
        <f t="shared" si="78"/>
        <v>NoPayment</v>
      </c>
      <c r="Z1277" t="str">
        <f t="shared" si="79"/>
        <v>No Discounts</v>
      </c>
    </row>
    <row r="1278" spans="1:26" x14ac:dyDescent="0.2">
      <c r="A1278" s="15">
        <v>121.75</v>
      </c>
      <c r="B1278" s="7">
        <f t="shared" si="76"/>
        <v>121.75</v>
      </c>
      <c r="C1278" s="1" t="s">
        <v>20</v>
      </c>
      <c r="D1278" s="1" t="s">
        <v>21</v>
      </c>
      <c r="E1278" s="5">
        <v>0</v>
      </c>
      <c r="F1278" s="5">
        <f t="shared" si="77"/>
        <v>0</v>
      </c>
      <c r="G1278" s="1" t="s">
        <v>23</v>
      </c>
      <c r="H1278" s="8">
        <v>44100</v>
      </c>
      <c r="I1278" s="1" t="s">
        <v>25</v>
      </c>
      <c r="K1278" s="8">
        <v>44090.236712962964</v>
      </c>
      <c r="L1278" s="1" t="s">
        <v>28</v>
      </c>
      <c r="M1278" s="8">
        <v>44090</v>
      </c>
      <c r="N1278" s="8">
        <v>44120</v>
      </c>
      <c r="O1278" s="1" t="s">
        <v>2420</v>
      </c>
      <c r="P1278" s="1" t="s">
        <v>1091</v>
      </c>
      <c r="Q1278" s="1" t="s">
        <v>33</v>
      </c>
      <c r="R1278" s="1" t="s">
        <v>124</v>
      </c>
      <c r="S1278" s="1" t="s">
        <v>35</v>
      </c>
      <c r="T1278" s="1" t="s">
        <v>36</v>
      </c>
      <c r="U1278" s="8">
        <v>44090</v>
      </c>
      <c r="V1278" s="1" t="s">
        <v>37</v>
      </c>
      <c r="W1278" s="1" t="s">
        <v>38</v>
      </c>
      <c r="X1278" s="1" t="s">
        <v>39</v>
      </c>
      <c r="Y1278" t="str">
        <f t="shared" si="78"/>
        <v>OnTime</v>
      </c>
      <c r="Z1278" t="str">
        <f t="shared" si="79"/>
        <v>Utilized</v>
      </c>
    </row>
    <row r="1279" spans="1:26" x14ac:dyDescent="0.2">
      <c r="A1279" s="15">
        <v>0</v>
      </c>
      <c r="B1279" s="7">
        <f t="shared" si="76"/>
        <v>0</v>
      </c>
      <c r="C1279" s="1" t="s">
        <v>20</v>
      </c>
      <c r="E1279" s="5">
        <v>0</v>
      </c>
      <c r="F1279" s="5">
        <f t="shared" si="77"/>
        <v>0</v>
      </c>
      <c r="I1279" s="1" t="s">
        <v>25</v>
      </c>
      <c r="K1279" s="8">
        <v>44090.215891203705</v>
      </c>
      <c r="M1279" s="8">
        <v>44090</v>
      </c>
      <c r="N1279" s="8">
        <v>44090</v>
      </c>
      <c r="P1279" s="1" t="s">
        <v>46</v>
      </c>
      <c r="T1279" s="1" t="s">
        <v>81</v>
      </c>
      <c r="U1279" s="8">
        <v>44090</v>
      </c>
      <c r="X1279" s="1" t="s">
        <v>39</v>
      </c>
      <c r="Y1279" t="str">
        <f t="shared" si="78"/>
        <v>NoPayment</v>
      </c>
      <c r="Z1279" t="str">
        <f t="shared" si="79"/>
        <v>No Discounts</v>
      </c>
    </row>
    <row r="1280" spans="1:26" x14ac:dyDescent="0.2">
      <c r="A1280" s="15">
        <v>0</v>
      </c>
      <c r="B1280" s="7">
        <f t="shared" si="76"/>
        <v>0</v>
      </c>
      <c r="C1280" s="1" t="s">
        <v>20</v>
      </c>
      <c r="E1280" s="5">
        <v>0</v>
      </c>
      <c r="F1280" s="5">
        <f t="shared" si="77"/>
        <v>0</v>
      </c>
      <c r="I1280" s="1" t="s">
        <v>25</v>
      </c>
      <c r="K1280" s="8">
        <v>44090.215810185182</v>
      </c>
      <c r="M1280" s="8">
        <v>44090</v>
      </c>
      <c r="N1280" s="8">
        <v>44090</v>
      </c>
      <c r="P1280" s="1" t="s">
        <v>46</v>
      </c>
      <c r="T1280" s="1" t="s">
        <v>81</v>
      </c>
      <c r="U1280" s="8">
        <v>44090</v>
      </c>
      <c r="X1280" s="1" t="s">
        <v>39</v>
      </c>
      <c r="Y1280" t="str">
        <f t="shared" si="78"/>
        <v>NoPayment</v>
      </c>
      <c r="Z1280" t="str">
        <f t="shared" si="79"/>
        <v>No Discounts</v>
      </c>
    </row>
    <row r="1281" spans="1:26" x14ac:dyDescent="0.2">
      <c r="A1281" s="15">
        <v>100</v>
      </c>
      <c r="B1281" s="7">
        <f t="shared" si="76"/>
        <v>100</v>
      </c>
      <c r="C1281" s="1" t="s">
        <v>20</v>
      </c>
      <c r="D1281" s="1" t="s">
        <v>1362</v>
      </c>
      <c r="E1281" s="5">
        <v>2</v>
      </c>
      <c r="F1281" s="5">
        <f t="shared" si="77"/>
        <v>2</v>
      </c>
      <c r="G1281" s="1" t="s">
        <v>1363</v>
      </c>
      <c r="H1281" s="8">
        <v>44120</v>
      </c>
      <c r="I1281" s="1" t="s">
        <v>25</v>
      </c>
      <c r="K1281" s="8">
        <v>44090.215694444443</v>
      </c>
      <c r="L1281" s="1" t="s">
        <v>28</v>
      </c>
      <c r="M1281" s="8">
        <v>44090</v>
      </c>
      <c r="N1281" s="8">
        <v>44100</v>
      </c>
      <c r="O1281" s="1" t="s">
        <v>2424</v>
      </c>
      <c r="P1281" s="1" t="s">
        <v>32</v>
      </c>
      <c r="R1281" s="1" t="s">
        <v>1367</v>
      </c>
      <c r="T1281" s="1" t="s">
        <v>81</v>
      </c>
      <c r="U1281" s="8">
        <v>44090</v>
      </c>
      <c r="V1281" s="1" t="s">
        <v>1368</v>
      </c>
      <c r="W1281" s="1" t="s">
        <v>3322</v>
      </c>
      <c r="X1281" s="1" t="s">
        <v>39</v>
      </c>
      <c r="Y1281" t="str">
        <f t="shared" si="78"/>
        <v>OnTime</v>
      </c>
      <c r="Z1281" t="str">
        <f t="shared" si="79"/>
        <v>Utilized</v>
      </c>
    </row>
    <row r="1282" spans="1:26" x14ac:dyDescent="0.2">
      <c r="A1282" s="15">
        <v>0</v>
      </c>
      <c r="B1282" s="7">
        <f t="shared" si="76"/>
        <v>0</v>
      </c>
      <c r="C1282" s="1" t="s">
        <v>20</v>
      </c>
      <c r="E1282" s="5">
        <v>0</v>
      </c>
      <c r="F1282" s="5">
        <f t="shared" si="77"/>
        <v>0</v>
      </c>
      <c r="I1282" s="1" t="s">
        <v>25</v>
      </c>
      <c r="K1282" s="8">
        <v>44090.215578703705</v>
      </c>
      <c r="M1282" s="8">
        <v>44090</v>
      </c>
      <c r="N1282" s="8">
        <v>44090</v>
      </c>
      <c r="P1282" s="1" t="s">
        <v>46</v>
      </c>
      <c r="T1282" s="1" t="s">
        <v>81</v>
      </c>
      <c r="U1282" s="8">
        <v>44090</v>
      </c>
      <c r="X1282" s="1" t="s">
        <v>39</v>
      </c>
      <c r="Y1282" t="str">
        <f t="shared" si="78"/>
        <v>NoPayment</v>
      </c>
      <c r="Z1282" t="str">
        <f t="shared" si="79"/>
        <v>No Discounts</v>
      </c>
    </row>
    <row r="1283" spans="1:26" x14ac:dyDescent="0.2">
      <c r="A1283" s="15">
        <v>0</v>
      </c>
      <c r="B1283" s="7">
        <f t="shared" ref="B1283:B1346" si="80">A1283</f>
        <v>0</v>
      </c>
      <c r="C1283" s="1" t="s">
        <v>20</v>
      </c>
      <c r="E1283" s="5">
        <v>0</v>
      </c>
      <c r="F1283" s="5">
        <f t="shared" ref="F1283:F1346" si="81">E1283</f>
        <v>0</v>
      </c>
      <c r="I1283" s="1" t="s">
        <v>25</v>
      </c>
      <c r="K1283" s="8">
        <v>44090.215497685182</v>
      </c>
      <c r="M1283" s="8">
        <v>44090</v>
      </c>
      <c r="N1283" s="8">
        <v>44090</v>
      </c>
      <c r="P1283" s="1" t="s">
        <v>46</v>
      </c>
      <c r="T1283" s="1" t="s">
        <v>81</v>
      </c>
      <c r="U1283" s="8">
        <v>44090</v>
      </c>
      <c r="X1283" s="1" t="s">
        <v>39</v>
      </c>
      <c r="Y1283" t="str">
        <f t="shared" ref="Y1283:Y1346" si="82">IF(U1283&gt;N1283,"Late",IF(A1283=0,"NoPayment","OnTime"))</f>
        <v>NoPayment</v>
      </c>
      <c r="Z1283" t="str">
        <f t="shared" ref="Z1283:Z1346" si="83">IF(U1283&lt;H1283,"Utilized",IF(ISBLANK(H1283),"No Discounts","Lost"))</f>
        <v>No Discounts</v>
      </c>
    </row>
    <row r="1284" spans="1:26" x14ac:dyDescent="0.2">
      <c r="A1284" s="15">
        <v>121.75</v>
      </c>
      <c r="B1284" s="7">
        <f t="shared" si="80"/>
        <v>121.75</v>
      </c>
      <c r="C1284" s="1" t="s">
        <v>20</v>
      </c>
      <c r="D1284" s="1" t="s">
        <v>21</v>
      </c>
      <c r="E1284" s="5">
        <v>0</v>
      </c>
      <c r="F1284" s="5">
        <f t="shared" si="81"/>
        <v>0</v>
      </c>
      <c r="G1284" s="1" t="s">
        <v>23</v>
      </c>
      <c r="H1284" s="8">
        <v>44099</v>
      </c>
      <c r="I1284" s="1" t="s">
        <v>25</v>
      </c>
      <c r="K1284" s="8">
        <v>44089.86209490741</v>
      </c>
      <c r="L1284" s="1" t="s">
        <v>28</v>
      </c>
      <c r="M1284" s="8">
        <v>44089</v>
      </c>
      <c r="N1284" s="8">
        <v>44119</v>
      </c>
      <c r="O1284" s="1" t="s">
        <v>2429</v>
      </c>
      <c r="P1284" s="1" t="s">
        <v>1091</v>
      </c>
      <c r="Q1284" s="1" t="s">
        <v>33</v>
      </c>
      <c r="R1284" s="1" t="s">
        <v>124</v>
      </c>
      <c r="S1284" s="1" t="s">
        <v>35</v>
      </c>
      <c r="T1284" s="1" t="s">
        <v>36</v>
      </c>
      <c r="U1284" s="8">
        <v>44089</v>
      </c>
      <c r="V1284" s="1" t="s">
        <v>37</v>
      </c>
      <c r="W1284" s="1" t="s">
        <v>38</v>
      </c>
      <c r="X1284" s="1" t="s">
        <v>39</v>
      </c>
      <c r="Y1284" t="str">
        <f t="shared" si="82"/>
        <v>OnTime</v>
      </c>
      <c r="Z1284" t="str">
        <f t="shared" si="83"/>
        <v>Utilized</v>
      </c>
    </row>
    <row r="1285" spans="1:26" x14ac:dyDescent="0.2">
      <c r="A1285" s="15">
        <v>121.75</v>
      </c>
      <c r="B1285" s="7">
        <f t="shared" si="80"/>
        <v>121.75</v>
      </c>
      <c r="C1285" s="1" t="s">
        <v>20</v>
      </c>
      <c r="D1285" s="1" t="s">
        <v>21</v>
      </c>
      <c r="E1285" s="5">
        <v>0</v>
      </c>
      <c r="F1285" s="5">
        <f t="shared" si="81"/>
        <v>0</v>
      </c>
      <c r="G1285" s="1" t="s">
        <v>23</v>
      </c>
      <c r="H1285" s="8">
        <v>44099</v>
      </c>
      <c r="I1285" s="1" t="s">
        <v>25</v>
      </c>
      <c r="K1285" s="8">
        <v>44089.733067129629</v>
      </c>
      <c r="L1285" s="1" t="s">
        <v>28</v>
      </c>
      <c r="M1285" s="8">
        <v>44089</v>
      </c>
      <c r="N1285" s="8">
        <v>44119</v>
      </c>
      <c r="O1285" s="1" t="s">
        <v>2431</v>
      </c>
      <c r="P1285" s="1" t="s">
        <v>1091</v>
      </c>
      <c r="Q1285" s="1" t="s">
        <v>33</v>
      </c>
      <c r="R1285" s="1" t="s">
        <v>124</v>
      </c>
      <c r="S1285" s="1" t="s">
        <v>35</v>
      </c>
      <c r="T1285" s="1" t="s">
        <v>36</v>
      </c>
      <c r="U1285" s="8">
        <v>44089</v>
      </c>
      <c r="V1285" s="1" t="s">
        <v>37</v>
      </c>
      <c r="W1285" s="1" t="s">
        <v>38</v>
      </c>
      <c r="X1285" s="1" t="s">
        <v>39</v>
      </c>
      <c r="Y1285" t="str">
        <f t="shared" si="82"/>
        <v>OnTime</v>
      </c>
      <c r="Z1285" t="str">
        <f t="shared" si="83"/>
        <v>Utilized</v>
      </c>
    </row>
    <row r="1286" spans="1:26" x14ac:dyDescent="0.2">
      <c r="A1286" s="15">
        <v>470</v>
      </c>
      <c r="B1286" s="7">
        <f t="shared" si="80"/>
        <v>470</v>
      </c>
      <c r="C1286" s="1" t="s">
        <v>20</v>
      </c>
      <c r="D1286" s="1" t="s">
        <v>1362</v>
      </c>
      <c r="E1286" s="5">
        <v>9.4</v>
      </c>
      <c r="F1286" s="5">
        <f t="shared" si="81"/>
        <v>9.4</v>
      </c>
      <c r="G1286" s="1" t="s">
        <v>1363</v>
      </c>
      <c r="H1286" s="8">
        <v>44119</v>
      </c>
      <c r="I1286" s="1" t="s">
        <v>25</v>
      </c>
      <c r="K1286" s="8">
        <v>44089.465532407405</v>
      </c>
      <c r="L1286" s="1" t="s">
        <v>28</v>
      </c>
      <c r="M1286" s="8">
        <v>44089</v>
      </c>
      <c r="N1286" s="8">
        <v>44099</v>
      </c>
      <c r="O1286" s="1" t="s">
        <v>2433</v>
      </c>
      <c r="P1286" s="1" t="s">
        <v>32</v>
      </c>
      <c r="R1286" s="1" t="s">
        <v>1367</v>
      </c>
      <c r="T1286" s="1" t="s">
        <v>36</v>
      </c>
      <c r="U1286" s="8">
        <v>44089</v>
      </c>
      <c r="V1286" s="1" t="s">
        <v>1368</v>
      </c>
      <c r="W1286" s="1" t="s">
        <v>3322</v>
      </c>
      <c r="X1286" s="1" t="s">
        <v>39</v>
      </c>
      <c r="Y1286" t="str">
        <f t="shared" si="82"/>
        <v>OnTime</v>
      </c>
      <c r="Z1286" t="str">
        <f t="shared" si="83"/>
        <v>Utilized</v>
      </c>
    </row>
    <row r="1287" spans="1:26" x14ac:dyDescent="0.2">
      <c r="A1287" s="15">
        <v>470</v>
      </c>
      <c r="B1287" s="7">
        <f t="shared" si="80"/>
        <v>470</v>
      </c>
      <c r="C1287" s="1" t="s">
        <v>20</v>
      </c>
      <c r="D1287" s="1" t="s">
        <v>1362</v>
      </c>
      <c r="E1287" s="5">
        <v>9.4</v>
      </c>
      <c r="F1287" s="5">
        <f t="shared" si="81"/>
        <v>9.4</v>
      </c>
      <c r="G1287" s="1" t="s">
        <v>1363</v>
      </c>
      <c r="H1287" s="8">
        <v>44119</v>
      </c>
      <c r="I1287" s="1" t="s">
        <v>25</v>
      </c>
      <c r="K1287" s="8">
        <v>44089.465451388889</v>
      </c>
      <c r="L1287" s="1" t="s">
        <v>28</v>
      </c>
      <c r="M1287" s="8">
        <v>44089</v>
      </c>
      <c r="N1287" s="8">
        <v>44099</v>
      </c>
      <c r="O1287" s="1" t="s">
        <v>2435</v>
      </c>
      <c r="P1287" s="1" t="s">
        <v>32</v>
      </c>
      <c r="R1287" s="1" t="s">
        <v>1367</v>
      </c>
      <c r="T1287" s="1" t="s">
        <v>36</v>
      </c>
      <c r="U1287" s="8">
        <v>44089</v>
      </c>
      <c r="V1287" s="1" t="s">
        <v>1368</v>
      </c>
      <c r="W1287" s="1" t="s">
        <v>3322</v>
      </c>
      <c r="X1287" s="1" t="s">
        <v>39</v>
      </c>
      <c r="Y1287" t="str">
        <f t="shared" si="82"/>
        <v>OnTime</v>
      </c>
      <c r="Z1287" t="str">
        <f t="shared" si="83"/>
        <v>Utilized</v>
      </c>
    </row>
    <row r="1288" spans="1:26" x14ac:dyDescent="0.2">
      <c r="A1288" s="15">
        <v>470</v>
      </c>
      <c r="B1288" s="7">
        <f t="shared" si="80"/>
        <v>470</v>
      </c>
      <c r="C1288" s="1" t="s">
        <v>20</v>
      </c>
      <c r="D1288" s="1" t="s">
        <v>1362</v>
      </c>
      <c r="E1288" s="5">
        <v>9.4</v>
      </c>
      <c r="F1288" s="5">
        <f t="shared" si="81"/>
        <v>9.4</v>
      </c>
      <c r="G1288" s="1" t="s">
        <v>1363</v>
      </c>
      <c r="H1288" s="8">
        <v>44119</v>
      </c>
      <c r="I1288" s="1" t="s">
        <v>25</v>
      </c>
      <c r="K1288" s="8">
        <v>44089.465358796297</v>
      </c>
      <c r="L1288" s="1" t="s">
        <v>28</v>
      </c>
      <c r="M1288" s="8">
        <v>44089</v>
      </c>
      <c r="N1288" s="8">
        <v>44099</v>
      </c>
      <c r="O1288" s="1" t="s">
        <v>2437</v>
      </c>
      <c r="P1288" s="1" t="s">
        <v>32</v>
      </c>
      <c r="R1288" s="1" t="s">
        <v>1367</v>
      </c>
      <c r="T1288" s="1" t="s">
        <v>36</v>
      </c>
      <c r="U1288" s="8">
        <v>44089</v>
      </c>
      <c r="V1288" s="1" t="s">
        <v>1368</v>
      </c>
      <c r="W1288" s="1" t="s">
        <v>3322</v>
      </c>
      <c r="X1288" s="1" t="s">
        <v>39</v>
      </c>
      <c r="Y1288" t="str">
        <f t="shared" si="82"/>
        <v>OnTime</v>
      </c>
      <c r="Z1288" t="str">
        <f t="shared" si="83"/>
        <v>Utilized</v>
      </c>
    </row>
    <row r="1289" spans="1:26" x14ac:dyDescent="0.2">
      <c r="A1289" s="15">
        <v>0</v>
      </c>
      <c r="B1289" s="7">
        <f t="shared" si="80"/>
        <v>0</v>
      </c>
      <c r="C1289" s="1" t="s">
        <v>20</v>
      </c>
      <c r="D1289" s="1" t="s">
        <v>1362</v>
      </c>
      <c r="E1289" s="5">
        <v>0</v>
      </c>
      <c r="F1289" s="5">
        <f t="shared" si="81"/>
        <v>0</v>
      </c>
      <c r="G1289" s="1" t="s">
        <v>1363</v>
      </c>
      <c r="H1289" s="8">
        <v>44119</v>
      </c>
      <c r="I1289" s="1" t="s">
        <v>25</v>
      </c>
      <c r="K1289" s="8">
        <v>44089.465277777781</v>
      </c>
      <c r="M1289" s="8">
        <v>44089</v>
      </c>
      <c r="N1289" s="8">
        <v>44099</v>
      </c>
      <c r="P1289" s="1" t="s">
        <v>32</v>
      </c>
      <c r="R1289" s="1" t="s">
        <v>1367</v>
      </c>
      <c r="T1289" s="1" t="s">
        <v>81</v>
      </c>
      <c r="U1289" s="8">
        <v>44089</v>
      </c>
      <c r="V1289" s="1" t="s">
        <v>1368</v>
      </c>
      <c r="W1289" s="1" t="s">
        <v>3322</v>
      </c>
      <c r="X1289" s="1" t="s">
        <v>39</v>
      </c>
      <c r="Y1289" t="str">
        <f t="shared" si="82"/>
        <v>NoPayment</v>
      </c>
      <c r="Z1289" t="str">
        <f t="shared" si="83"/>
        <v>Utilized</v>
      </c>
    </row>
    <row r="1290" spans="1:26" x14ac:dyDescent="0.2">
      <c r="A1290" s="15">
        <v>100</v>
      </c>
      <c r="B1290" s="7">
        <f t="shared" si="80"/>
        <v>100</v>
      </c>
      <c r="C1290" s="1" t="s">
        <v>20</v>
      </c>
      <c r="D1290" s="1" t="s">
        <v>1362</v>
      </c>
      <c r="E1290" s="5">
        <v>2</v>
      </c>
      <c r="F1290" s="5">
        <f t="shared" si="81"/>
        <v>2</v>
      </c>
      <c r="G1290" s="1" t="s">
        <v>1363</v>
      </c>
      <c r="H1290" s="8">
        <v>44119</v>
      </c>
      <c r="I1290" s="1" t="s">
        <v>25</v>
      </c>
      <c r="K1290" s="8">
        <v>44089.465196759258</v>
      </c>
      <c r="L1290" s="1" t="s">
        <v>28</v>
      </c>
      <c r="M1290" s="8">
        <v>44089</v>
      </c>
      <c r="N1290" s="8">
        <v>44099</v>
      </c>
      <c r="O1290" s="1" t="s">
        <v>2440</v>
      </c>
      <c r="P1290" s="1" t="s">
        <v>32</v>
      </c>
      <c r="R1290" s="1" t="s">
        <v>1367</v>
      </c>
      <c r="T1290" s="1" t="s">
        <v>81</v>
      </c>
      <c r="U1290" s="8">
        <v>44089</v>
      </c>
      <c r="V1290" s="1" t="s">
        <v>1368</v>
      </c>
      <c r="W1290" s="1" t="s">
        <v>3322</v>
      </c>
      <c r="X1290" s="1" t="s">
        <v>39</v>
      </c>
      <c r="Y1290" t="str">
        <f t="shared" si="82"/>
        <v>OnTime</v>
      </c>
      <c r="Z1290" t="str">
        <f t="shared" si="83"/>
        <v>Utilized</v>
      </c>
    </row>
    <row r="1291" spans="1:26" x14ac:dyDescent="0.2">
      <c r="A1291" s="15">
        <v>0</v>
      </c>
      <c r="B1291" s="7">
        <f t="shared" si="80"/>
        <v>0</v>
      </c>
      <c r="C1291" s="1" t="s">
        <v>20</v>
      </c>
      <c r="E1291" s="5">
        <v>0</v>
      </c>
      <c r="F1291" s="5">
        <f t="shared" si="81"/>
        <v>0</v>
      </c>
      <c r="I1291" s="1" t="s">
        <v>25</v>
      </c>
      <c r="K1291" s="8">
        <v>44089.465115740742</v>
      </c>
      <c r="M1291" s="8">
        <v>44089</v>
      </c>
      <c r="N1291" s="8">
        <v>44089</v>
      </c>
      <c r="P1291" s="1" t="s">
        <v>32</v>
      </c>
      <c r="T1291" s="1" t="s">
        <v>81</v>
      </c>
      <c r="U1291" s="8">
        <v>44089</v>
      </c>
      <c r="X1291" s="1" t="s">
        <v>39</v>
      </c>
      <c r="Y1291" t="str">
        <f t="shared" si="82"/>
        <v>NoPayment</v>
      </c>
      <c r="Z1291" t="str">
        <f t="shared" si="83"/>
        <v>No Discounts</v>
      </c>
    </row>
    <row r="1292" spans="1:26" x14ac:dyDescent="0.2">
      <c r="A1292" s="15">
        <v>0</v>
      </c>
      <c r="B1292" s="7">
        <f t="shared" si="80"/>
        <v>0</v>
      </c>
      <c r="C1292" s="1" t="s">
        <v>20</v>
      </c>
      <c r="E1292" s="5">
        <v>0</v>
      </c>
      <c r="F1292" s="5">
        <f t="shared" si="81"/>
        <v>0</v>
      </c>
      <c r="I1292" s="1" t="s">
        <v>25</v>
      </c>
      <c r="K1292" s="8">
        <v>44089.46502314815</v>
      </c>
      <c r="M1292" s="8">
        <v>44089</v>
      </c>
      <c r="N1292" s="8">
        <v>44089</v>
      </c>
      <c r="P1292" s="1" t="s">
        <v>32</v>
      </c>
      <c r="T1292" s="1" t="s">
        <v>81</v>
      </c>
      <c r="U1292" s="8">
        <v>44089</v>
      </c>
      <c r="X1292" s="1" t="s">
        <v>39</v>
      </c>
      <c r="Y1292" t="str">
        <f t="shared" si="82"/>
        <v>NoPayment</v>
      </c>
      <c r="Z1292" t="str">
        <f t="shared" si="83"/>
        <v>No Discounts</v>
      </c>
    </row>
    <row r="1293" spans="1:26" x14ac:dyDescent="0.2">
      <c r="A1293" s="15">
        <v>0</v>
      </c>
      <c r="B1293" s="7">
        <f t="shared" si="80"/>
        <v>0</v>
      </c>
      <c r="C1293" s="1" t="s">
        <v>20</v>
      </c>
      <c r="E1293" s="5">
        <v>0</v>
      </c>
      <c r="F1293" s="5">
        <f t="shared" si="81"/>
        <v>0</v>
      </c>
      <c r="I1293" s="1" t="s">
        <v>25</v>
      </c>
      <c r="K1293" s="8">
        <v>44089.464942129627</v>
      </c>
      <c r="M1293" s="8">
        <v>44089</v>
      </c>
      <c r="N1293" s="8">
        <v>44089</v>
      </c>
      <c r="P1293" s="1" t="s">
        <v>32</v>
      </c>
      <c r="T1293" s="1" t="s">
        <v>81</v>
      </c>
      <c r="U1293" s="8">
        <v>44089</v>
      </c>
      <c r="X1293" s="1" t="s">
        <v>39</v>
      </c>
      <c r="Y1293" t="str">
        <f t="shared" si="82"/>
        <v>NoPayment</v>
      </c>
      <c r="Z1293" t="str">
        <f t="shared" si="83"/>
        <v>No Discounts</v>
      </c>
    </row>
    <row r="1294" spans="1:26" x14ac:dyDescent="0.2">
      <c r="A1294" s="15">
        <v>0</v>
      </c>
      <c r="B1294" s="7">
        <f t="shared" si="80"/>
        <v>0</v>
      </c>
      <c r="C1294" s="1" t="s">
        <v>20</v>
      </c>
      <c r="E1294" s="5">
        <v>0</v>
      </c>
      <c r="F1294" s="5">
        <f t="shared" si="81"/>
        <v>0</v>
      </c>
      <c r="I1294" s="1" t="s">
        <v>25</v>
      </c>
      <c r="K1294" s="8">
        <v>44089.464861111112</v>
      </c>
      <c r="M1294" s="8">
        <v>44089</v>
      </c>
      <c r="N1294" s="8">
        <v>44089</v>
      </c>
      <c r="P1294" s="1" t="s">
        <v>32</v>
      </c>
      <c r="T1294" s="1" t="s">
        <v>81</v>
      </c>
      <c r="U1294" s="8">
        <v>44089</v>
      </c>
      <c r="X1294" s="1" t="s">
        <v>39</v>
      </c>
      <c r="Y1294" t="str">
        <f t="shared" si="82"/>
        <v>NoPayment</v>
      </c>
      <c r="Z1294" t="str">
        <f t="shared" si="83"/>
        <v>No Discounts</v>
      </c>
    </row>
    <row r="1295" spans="1:26" x14ac:dyDescent="0.2">
      <c r="A1295" s="15">
        <v>0</v>
      </c>
      <c r="B1295" s="7">
        <f t="shared" si="80"/>
        <v>0</v>
      </c>
      <c r="C1295" s="1" t="s">
        <v>20</v>
      </c>
      <c r="E1295" s="5">
        <v>0</v>
      </c>
      <c r="F1295" s="5">
        <f t="shared" si="81"/>
        <v>0</v>
      </c>
      <c r="I1295" s="1" t="s">
        <v>25</v>
      </c>
      <c r="K1295" s="8">
        <v>44089.464768518519</v>
      </c>
      <c r="M1295" s="8">
        <v>44089</v>
      </c>
      <c r="N1295" s="8">
        <v>44089</v>
      </c>
      <c r="P1295" s="1" t="s">
        <v>32</v>
      </c>
      <c r="T1295" s="1" t="s">
        <v>81</v>
      </c>
      <c r="U1295" s="8">
        <v>44089</v>
      </c>
      <c r="X1295" s="1" t="s">
        <v>39</v>
      </c>
      <c r="Y1295" t="str">
        <f t="shared" si="82"/>
        <v>NoPayment</v>
      </c>
      <c r="Z1295" t="str">
        <f t="shared" si="83"/>
        <v>No Discounts</v>
      </c>
    </row>
    <row r="1296" spans="1:26" x14ac:dyDescent="0.2">
      <c r="A1296" s="15">
        <v>0</v>
      </c>
      <c r="B1296" s="7">
        <f t="shared" si="80"/>
        <v>0</v>
      </c>
      <c r="C1296" s="1" t="s">
        <v>20</v>
      </c>
      <c r="E1296" s="5">
        <v>0</v>
      </c>
      <c r="F1296" s="5">
        <f t="shared" si="81"/>
        <v>0</v>
      </c>
      <c r="I1296" s="1" t="s">
        <v>25</v>
      </c>
      <c r="K1296" s="8">
        <v>44089.464687500003</v>
      </c>
      <c r="M1296" s="8">
        <v>44089</v>
      </c>
      <c r="N1296" s="8">
        <v>44089</v>
      </c>
      <c r="P1296" s="1" t="s">
        <v>32</v>
      </c>
      <c r="T1296" s="1" t="s">
        <v>81</v>
      </c>
      <c r="U1296" s="8">
        <v>44089</v>
      </c>
      <c r="X1296" s="1" t="s">
        <v>39</v>
      </c>
      <c r="Y1296" t="str">
        <f t="shared" si="82"/>
        <v>NoPayment</v>
      </c>
      <c r="Z1296" t="str">
        <f t="shared" si="83"/>
        <v>No Discounts</v>
      </c>
    </row>
    <row r="1297" spans="1:26" x14ac:dyDescent="0.2">
      <c r="A1297" s="15">
        <v>0</v>
      </c>
      <c r="B1297" s="7">
        <f t="shared" si="80"/>
        <v>0</v>
      </c>
      <c r="C1297" s="1" t="s">
        <v>20</v>
      </c>
      <c r="E1297" s="5">
        <v>0</v>
      </c>
      <c r="F1297" s="5">
        <f t="shared" si="81"/>
        <v>0</v>
      </c>
      <c r="I1297" s="1" t="s">
        <v>25</v>
      </c>
      <c r="K1297" s="8">
        <v>44089.464583333334</v>
      </c>
      <c r="M1297" s="8">
        <v>44089</v>
      </c>
      <c r="N1297" s="8">
        <v>44089</v>
      </c>
      <c r="P1297" s="1" t="s">
        <v>32</v>
      </c>
      <c r="T1297" s="1" t="s">
        <v>81</v>
      </c>
      <c r="U1297" s="8">
        <v>44089</v>
      </c>
      <c r="X1297" s="1" t="s">
        <v>39</v>
      </c>
      <c r="Y1297" t="str">
        <f t="shared" si="82"/>
        <v>NoPayment</v>
      </c>
      <c r="Z1297" t="str">
        <f t="shared" si="83"/>
        <v>No Discounts</v>
      </c>
    </row>
    <row r="1298" spans="1:26" x14ac:dyDescent="0.2">
      <c r="A1298" s="15">
        <v>100</v>
      </c>
      <c r="B1298" s="7">
        <f t="shared" si="80"/>
        <v>100</v>
      </c>
      <c r="C1298" s="1" t="s">
        <v>20</v>
      </c>
      <c r="D1298" s="1" t="s">
        <v>1362</v>
      </c>
      <c r="E1298" s="5">
        <v>2</v>
      </c>
      <c r="F1298" s="5">
        <f t="shared" si="81"/>
        <v>2</v>
      </c>
      <c r="G1298" s="1" t="s">
        <v>1363</v>
      </c>
      <c r="H1298" s="8">
        <v>44119</v>
      </c>
      <c r="I1298" s="1" t="s">
        <v>25</v>
      </c>
      <c r="K1298" s="8">
        <v>44089.315428240741</v>
      </c>
      <c r="L1298" s="1" t="s">
        <v>28</v>
      </c>
      <c r="M1298" s="8">
        <v>44089</v>
      </c>
      <c r="N1298" s="8">
        <v>44099</v>
      </c>
      <c r="O1298" s="1" t="s">
        <v>2449</v>
      </c>
      <c r="P1298" s="1" t="s">
        <v>32</v>
      </c>
      <c r="R1298" s="1" t="s">
        <v>1367</v>
      </c>
      <c r="T1298" s="1" t="s">
        <v>81</v>
      </c>
      <c r="U1298" s="8">
        <v>44089</v>
      </c>
      <c r="V1298" s="1" t="s">
        <v>1368</v>
      </c>
      <c r="W1298" s="1" t="s">
        <v>3322</v>
      </c>
      <c r="X1298" s="1" t="s">
        <v>39</v>
      </c>
      <c r="Y1298" t="str">
        <f t="shared" si="82"/>
        <v>OnTime</v>
      </c>
      <c r="Z1298" t="str">
        <f t="shared" si="83"/>
        <v>Utilized</v>
      </c>
    </row>
    <row r="1299" spans="1:26" x14ac:dyDescent="0.2">
      <c r="A1299" s="15">
        <v>1090</v>
      </c>
      <c r="B1299" s="7">
        <f t="shared" si="80"/>
        <v>1090</v>
      </c>
      <c r="C1299" s="1" t="s">
        <v>20</v>
      </c>
      <c r="D1299" s="1" t="s">
        <v>1362</v>
      </c>
      <c r="E1299" s="5">
        <v>21.8</v>
      </c>
      <c r="F1299" s="5">
        <f t="shared" si="81"/>
        <v>21.8</v>
      </c>
      <c r="G1299" s="1" t="s">
        <v>1363</v>
      </c>
      <c r="H1299" s="8">
        <v>44119</v>
      </c>
      <c r="I1299" s="1" t="s">
        <v>25</v>
      </c>
      <c r="K1299" s="8">
        <v>44089.315335648149</v>
      </c>
      <c r="L1299" s="1" t="s">
        <v>28</v>
      </c>
      <c r="M1299" s="8">
        <v>44089</v>
      </c>
      <c r="N1299" s="8">
        <v>44099</v>
      </c>
      <c r="O1299" s="1" t="s">
        <v>2452</v>
      </c>
      <c r="P1299" s="1" t="s">
        <v>32</v>
      </c>
      <c r="R1299" s="1" t="s">
        <v>1367</v>
      </c>
      <c r="T1299" s="1" t="s">
        <v>81</v>
      </c>
      <c r="U1299" s="8">
        <v>44089</v>
      </c>
      <c r="V1299" s="1" t="s">
        <v>1368</v>
      </c>
      <c r="W1299" s="1" t="s">
        <v>3322</v>
      </c>
      <c r="X1299" s="1" t="s">
        <v>39</v>
      </c>
      <c r="Y1299" t="str">
        <f t="shared" si="82"/>
        <v>OnTime</v>
      </c>
      <c r="Z1299" t="str">
        <f t="shared" si="83"/>
        <v>Utilized</v>
      </c>
    </row>
    <row r="1300" spans="1:26" x14ac:dyDescent="0.2">
      <c r="A1300" s="15">
        <v>100</v>
      </c>
      <c r="B1300" s="7">
        <f t="shared" si="80"/>
        <v>100</v>
      </c>
      <c r="C1300" s="1" t="s">
        <v>20</v>
      </c>
      <c r="D1300" s="1" t="s">
        <v>1362</v>
      </c>
      <c r="E1300" s="5">
        <v>2</v>
      </c>
      <c r="F1300" s="5">
        <f t="shared" si="81"/>
        <v>2</v>
      </c>
      <c r="G1300" s="1" t="s">
        <v>1363</v>
      </c>
      <c r="H1300" s="8">
        <v>44119</v>
      </c>
      <c r="I1300" s="1" t="s">
        <v>25</v>
      </c>
      <c r="K1300" s="8">
        <v>44089.315254629626</v>
      </c>
      <c r="L1300" s="1" t="s">
        <v>28</v>
      </c>
      <c r="M1300" s="8">
        <v>44089</v>
      </c>
      <c r="N1300" s="8">
        <v>44099</v>
      </c>
      <c r="O1300" s="1" t="s">
        <v>2454</v>
      </c>
      <c r="P1300" s="1" t="s">
        <v>32</v>
      </c>
      <c r="R1300" s="1" t="s">
        <v>1367</v>
      </c>
      <c r="T1300" s="1" t="s">
        <v>81</v>
      </c>
      <c r="U1300" s="8">
        <v>44089</v>
      </c>
      <c r="V1300" s="1" t="s">
        <v>1368</v>
      </c>
      <c r="W1300" s="1" t="s">
        <v>3322</v>
      </c>
      <c r="X1300" s="1" t="s">
        <v>39</v>
      </c>
      <c r="Y1300" t="str">
        <f t="shared" si="82"/>
        <v>OnTime</v>
      </c>
      <c r="Z1300" t="str">
        <f t="shared" si="83"/>
        <v>Utilized</v>
      </c>
    </row>
    <row r="1301" spans="1:26" x14ac:dyDescent="0.2">
      <c r="A1301" s="15">
        <v>100</v>
      </c>
      <c r="B1301" s="7">
        <f t="shared" si="80"/>
        <v>100</v>
      </c>
      <c r="C1301" s="1" t="s">
        <v>20</v>
      </c>
      <c r="D1301" s="1" t="s">
        <v>1362</v>
      </c>
      <c r="E1301" s="5">
        <v>2</v>
      </c>
      <c r="F1301" s="5">
        <f t="shared" si="81"/>
        <v>2</v>
      </c>
      <c r="G1301" s="1" t="s">
        <v>1363</v>
      </c>
      <c r="H1301" s="8">
        <v>44119</v>
      </c>
      <c r="I1301" s="1" t="s">
        <v>25</v>
      </c>
      <c r="K1301" s="8">
        <v>44089.31517361111</v>
      </c>
      <c r="L1301" s="1" t="s">
        <v>28</v>
      </c>
      <c r="M1301" s="8">
        <v>44089</v>
      </c>
      <c r="N1301" s="8">
        <v>44099</v>
      </c>
      <c r="O1301" s="1" t="s">
        <v>2456</v>
      </c>
      <c r="P1301" s="1" t="s">
        <v>32</v>
      </c>
      <c r="R1301" s="1" t="s">
        <v>1367</v>
      </c>
      <c r="T1301" s="1" t="s">
        <v>1045</v>
      </c>
      <c r="U1301" s="8">
        <v>44089</v>
      </c>
      <c r="V1301" s="1" t="s">
        <v>1368</v>
      </c>
      <c r="W1301" s="1" t="s">
        <v>3322</v>
      </c>
      <c r="X1301" s="1" t="s">
        <v>39</v>
      </c>
      <c r="Y1301" t="str">
        <f t="shared" si="82"/>
        <v>OnTime</v>
      </c>
      <c r="Z1301" t="str">
        <f t="shared" si="83"/>
        <v>Utilized</v>
      </c>
    </row>
    <row r="1302" spans="1:26" x14ac:dyDescent="0.2">
      <c r="A1302" s="15">
        <v>100</v>
      </c>
      <c r="B1302" s="7">
        <f t="shared" si="80"/>
        <v>100</v>
      </c>
      <c r="C1302" s="1" t="s">
        <v>20</v>
      </c>
      <c r="D1302" s="1" t="s">
        <v>1362</v>
      </c>
      <c r="E1302" s="5">
        <v>2</v>
      </c>
      <c r="F1302" s="5">
        <f t="shared" si="81"/>
        <v>2</v>
      </c>
      <c r="G1302" s="1" t="s">
        <v>1363</v>
      </c>
      <c r="H1302" s="8">
        <v>44119</v>
      </c>
      <c r="I1302" s="1" t="s">
        <v>25</v>
      </c>
      <c r="K1302" s="8">
        <v>44089.315092592595</v>
      </c>
      <c r="L1302" s="1" t="s">
        <v>28</v>
      </c>
      <c r="M1302" s="8">
        <v>44089</v>
      </c>
      <c r="N1302" s="8">
        <v>44099</v>
      </c>
      <c r="O1302" s="1" t="s">
        <v>2458</v>
      </c>
      <c r="P1302" s="1" t="s">
        <v>32</v>
      </c>
      <c r="R1302" s="1" t="s">
        <v>1367</v>
      </c>
      <c r="T1302" s="1" t="s">
        <v>81</v>
      </c>
      <c r="U1302" s="8">
        <v>44089</v>
      </c>
      <c r="V1302" s="1" t="s">
        <v>1368</v>
      </c>
      <c r="W1302" s="1" t="s">
        <v>3322</v>
      </c>
      <c r="X1302" s="1" t="s">
        <v>39</v>
      </c>
      <c r="Y1302" t="str">
        <f t="shared" si="82"/>
        <v>OnTime</v>
      </c>
      <c r="Z1302" t="str">
        <f t="shared" si="83"/>
        <v>Utilized</v>
      </c>
    </row>
    <row r="1303" spans="1:26" x14ac:dyDescent="0.2">
      <c r="A1303" s="15">
        <v>100</v>
      </c>
      <c r="B1303" s="7">
        <f t="shared" si="80"/>
        <v>100</v>
      </c>
      <c r="C1303" s="1" t="s">
        <v>20</v>
      </c>
      <c r="D1303" s="1" t="s">
        <v>1362</v>
      </c>
      <c r="E1303" s="5">
        <v>2</v>
      </c>
      <c r="F1303" s="5">
        <f t="shared" si="81"/>
        <v>2</v>
      </c>
      <c r="G1303" s="1" t="s">
        <v>1363</v>
      </c>
      <c r="H1303" s="8">
        <v>44119</v>
      </c>
      <c r="I1303" s="1" t="s">
        <v>25</v>
      </c>
      <c r="K1303" s="8">
        <v>44089.315000000002</v>
      </c>
      <c r="L1303" s="1" t="s">
        <v>28</v>
      </c>
      <c r="M1303" s="8">
        <v>44089</v>
      </c>
      <c r="N1303" s="8">
        <v>44099</v>
      </c>
      <c r="O1303" s="1" t="s">
        <v>2460</v>
      </c>
      <c r="P1303" s="1" t="s">
        <v>32</v>
      </c>
      <c r="R1303" s="1" t="s">
        <v>1367</v>
      </c>
      <c r="T1303" s="1" t="s">
        <v>81</v>
      </c>
      <c r="U1303" s="8">
        <v>44089</v>
      </c>
      <c r="V1303" s="1" t="s">
        <v>1368</v>
      </c>
      <c r="W1303" s="1" t="s">
        <v>3322</v>
      </c>
      <c r="X1303" s="1" t="s">
        <v>39</v>
      </c>
      <c r="Y1303" t="str">
        <f t="shared" si="82"/>
        <v>OnTime</v>
      </c>
      <c r="Z1303" t="str">
        <f t="shared" si="83"/>
        <v>Utilized</v>
      </c>
    </row>
    <row r="1304" spans="1:26" x14ac:dyDescent="0.2">
      <c r="A1304" s="15">
        <v>0</v>
      </c>
      <c r="B1304" s="7">
        <f t="shared" si="80"/>
        <v>0</v>
      </c>
      <c r="C1304" s="1" t="s">
        <v>20</v>
      </c>
      <c r="E1304" s="5">
        <v>0</v>
      </c>
      <c r="F1304" s="5">
        <f t="shared" si="81"/>
        <v>0</v>
      </c>
      <c r="I1304" s="1" t="s">
        <v>25</v>
      </c>
      <c r="K1304" s="8">
        <v>44089.314930555556</v>
      </c>
      <c r="M1304" s="8">
        <v>44089</v>
      </c>
      <c r="N1304" s="8">
        <v>44089</v>
      </c>
      <c r="P1304" s="1" t="s">
        <v>32</v>
      </c>
      <c r="T1304" s="1" t="s">
        <v>81</v>
      </c>
      <c r="U1304" s="8">
        <v>44089</v>
      </c>
      <c r="X1304" s="1" t="s">
        <v>39</v>
      </c>
      <c r="Y1304" t="str">
        <f t="shared" si="82"/>
        <v>NoPayment</v>
      </c>
      <c r="Z1304" t="str">
        <f t="shared" si="83"/>
        <v>No Discounts</v>
      </c>
    </row>
    <row r="1305" spans="1:26" x14ac:dyDescent="0.2">
      <c r="A1305" s="15">
        <v>0</v>
      </c>
      <c r="B1305" s="7">
        <f t="shared" si="80"/>
        <v>0</v>
      </c>
      <c r="C1305" s="1" t="s">
        <v>20</v>
      </c>
      <c r="E1305" s="5">
        <v>0</v>
      </c>
      <c r="F1305" s="5">
        <f t="shared" si="81"/>
        <v>0</v>
      </c>
      <c r="I1305" s="1" t="s">
        <v>25</v>
      </c>
      <c r="K1305" s="8">
        <v>44089.314837962964</v>
      </c>
      <c r="M1305" s="8">
        <v>44089</v>
      </c>
      <c r="N1305" s="8">
        <v>44089</v>
      </c>
      <c r="P1305" s="1" t="s">
        <v>32</v>
      </c>
      <c r="T1305" s="1" t="s">
        <v>81</v>
      </c>
      <c r="U1305" s="8">
        <v>44089</v>
      </c>
      <c r="X1305" s="1" t="s">
        <v>39</v>
      </c>
      <c r="Y1305" t="str">
        <f t="shared" si="82"/>
        <v>NoPayment</v>
      </c>
      <c r="Z1305" t="str">
        <f t="shared" si="83"/>
        <v>No Discounts</v>
      </c>
    </row>
    <row r="1306" spans="1:26" x14ac:dyDescent="0.2">
      <c r="A1306" s="15">
        <v>0</v>
      </c>
      <c r="B1306" s="7">
        <f t="shared" si="80"/>
        <v>0</v>
      </c>
      <c r="C1306" s="1" t="s">
        <v>20</v>
      </c>
      <c r="E1306" s="5">
        <v>0</v>
      </c>
      <c r="F1306" s="5">
        <f t="shared" si="81"/>
        <v>0</v>
      </c>
      <c r="I1306" s="1" t="s">
        <v>25</v>
      </c>
      <c r="K1306" s="8">
        <v>44089.314756944441</v>
      </c>
      <c r="M1306" s="8">
        <v>44089</v>
      </c>
      <c r="N1306" s="8">
        <v>44089</v>
      </c>
      <c r="P1306" s="1" t="s">
        <v>32</v>
      </c>
      <c r="T1306" s="1" t="s">
        <v>81</v>
      </c>
      <c r="U1306" s="8">
        <v>44089</v>
      </c>
      <c r="X1306" s="1" t="s">
        <v>39</v>
      </c>
      <c r="Y1306" t="str">
        <f t="shared" si="82"/>
        <v>NoPayment</v>
      </c>
      <c r="Z1306" t="str">
        <f t="shared" si="83"/>
        <v>No Discounts</v>
      </c>
    </row>
    <row r="1307" spans="1:26" x14ac:dyDescent="0.2">
      <c r="A1307" s="15">
        <v>0</v>
      </c>
      <c r="B1307" s="7">
        <f t="shared" si="80"/>
        <v>0</v>
      </c>
      <c r="C1307" s="1" t="s">
        <v>20</v>
      </c>
      <c r="E1307" s="5">
        <v>0</v>
      </c>
      <c r="F1307" s="5">
        <f t="shared" si="81"/>
        <v>0</v>
      </c>
      <c r="I1307" s="1" t="s">
        <v>25</v>
      </c>
      <c r="K1307" s="8">
        <v>44089.314675925925</v>
      </c>
      <c r="M1307" s="8">
        <v>44089</v>
      </c>
      <c r="N1307" s="8">
        <v>44089</v>
      </c>
      <c r="P1307" s="1" t="s">
        <v>32</v>
      </c>
      <c r="T1307" s="1" t="s">
        <v>81</v>
      </c>
      <c r="U1307" s="8">
        <v>44089</v>
      </c>
      <c r="X1307" s="1" t="s">
        <v>39</v>
      </c>
      <c r="Y1307" t="str">
        <f t="shared" si="82"/>
        <v>NoPayment</v>
      </c>
      <c r="Z1307" t="str">
        <f t="shared" si="83"/>
        <v>No Discounts</v>
      </c>
    </row>
    <row r="1308" spans="1:26" x14ac:dyDescent="0.2">
      <c r="A1308" s="15">
        <v>0</v>
      </c>
      <c r="B1308" s="7">
        <f t="shared" si="80"/>
        <v>0</v>
      </c>
      <c r="C1308" s="1" t="s">
        <v>20</v>
      </c>
      <c r="E1308" s="5">
        <v>0</v>
      </c>
      <c r="F1308" s="5">
        <f t="shared" si="81"/>
        <v>0</v>
      </c>
      <c r="I1308" s="1" t="s">
        <v>25</v>
      </c>
      <c r="K1308" s="8">
        <v>44089.31459490741</v>
      </c>
      <c r="M1308" s="8">
        <v>44089</v>
      </c>
      <c r="N1308" s="8">
        <v>44089</v>
      </c>
      <c r="P1308" s="1" t="s">
        <v>32</v>
      </c>
      <c r="T1308" s="1" t="s">
        <v>81</v>
      </c>
      <c r="U1308" s="8">
        <v>44089</v>
      </c>
      <c r="X1308" s="1" t="s">
        <v>39</v>
      </c>
      <c r="Y1308" t="str">
        <f t="shared" si="82"/>
        <v>NoPayment</v>
      </c>
      <c r="Z1308" t="str">
        <f t="shared" si="83"/>
        <v>No Discounts</v>
      </c>
    </row>
    <row r="1309" spans="1:26" x14ac:dyDescent="0.2">
      <c r="A1309" s="15">
        <v>0</v>
      </c>
      <c r="B1309" s="7">
        <f t="shared" si="80"/>
        <v>0</v>
      </c>
      <c r="C1309" s="1" t="s">
        <v>20</v>
      </c>
      <c r="E1309" s="5">
        <v>0</v>
      </c>
      <c r="F1309" s="5">
        <f t="shared" si="81"/>
        <v>0</v>
      </c>
      <c r="I1309" s="1" t="s">
        <v>25</v>
      </c>
      <c r="K1309" s="8">
        <v>44089.314513888887</v>
      </c>
      <c r="M1309" s="8">
        <v>44089</v>
      </c>
      <c r="N1309" s="8">
        <v>44089</v>
      </c>
      <c r="P1309" s="1" t="s">
        <v>32</v>
      </c>
      <c r="T1309" s="1" t="s">
        <v>81</v>
      </c>
      <c r="U1309" s="8">
        <v>44089</v>
      </c>
      <c r="X1309" s="1" t="s">
        <v>39</v>
      </c>
      <c r="Y1309" t="str">
        <f t="shared" si="82"/>
        <v>NoPayment</v>
      </c>
      <c r="Z1309" t="str">
        <f t="shared" si="83"/>
        <v>No Discounts</v>
      </c>
    </row>
    <row r="1310" spans="1:26" x14ac:dyDescent="0.2">
      <c r="A1310" s="15">
        <v>121.75</v>
      </c>
      <c r="B1310" s="7">
        <f t="shared" si="80"/>
        <v>121.75</v>
      </c>
      <c r="C1310" s="1" t="s">
        <v>20</v>
      </c>
      <c r="D1310" s="1" t="s">
        <v>21</v>
      </c>
      <c r="E1310" s="5">
        <v>0</v>
      </c>
      <c r="F1310" s="5">
        <f t="shared" si="81"/>
        <v>0</v>
      </c>
      <c r="G1310" s="1" t="s">
        <v>23</v>
      </c>
      <c r="H1310" s="8">
        <v>44099</v>
      </c>
      <c r="I1310" s="1" t="s">
        <v>25</v>
      </c>
      <c r="K1310" s="8">
        <v>44089.295115740744</v>
      </c>
      <c r="L1310" s="1" t="s">
        <v>28</v>
      </c>
      <c r="M1310" s="8">
        <v>44089</v>
      </c>
      <c r="N1310" s="8">
        <v>44119</v>
      </c>
      <c r="O1310" s="1" t="s">
        <v>2468</v>
      </c>
      <c r="P1310" s="1" t="s">
        <v>1091</v>
      </c>
      <c r="Q1310" s="1" t="s">
        <v>33</v>
      </c>
      <c r="R1310" s="1" t="s">
        <v>124</v>
      </c>
      <c r="S1310" s="1" t="s">
        <v>35</v>
      </c>
      <c r="T1310" s="1" t="s">
        <v>36</v>
      </c>
      <c r="U1310" s="8">
        <v>44089</v>
      </c>
      <c r="V1310" s="1" t="s">
        <v>37</v>
      </c>
      <c r="W1310" s="1" t="s">
        <v>38</v>
      </c>
      <c r="X1310" s="1" t="s">
        <v>39</v>
      </c>
      <c r="Y1310" t="str">
        <f t="shared" si="82"/>
        <v>OnTime</v>
      </c>
      <c r="Z1310" t="str">
        <f t="shared" si="83"/>
        <v>Utilized</v>
      </c>
    </row>
    <row r="1311" spans="1:26" x14ac:dyDescent="0.2">
      <c r="A1311" s="15">
        <v>121.75</v>
      </c>
      <c r="B1311" s="7">
        <f t="shared" si="80"/>
        <v>121.75</v>
      </c>
      <c r="C1311" s="1" t="s">
        <v>20</v>
      </c>
      <c r="D1311" s="1" t="s">
        <v>21</v>
      </c>
      <c r="E1311" s="5">
        <v>0</v>
      </c>
      <c r="F1311" s="5">
        <f t="shared" si="81"/>
        <v>0</v>
      </c>
      <c r="G1311" s="1" t="s">
        <v>23</v>
      </c>
      <c r="H1311" s="8">
        <v>44099</v>
      </c>
      <c r="I1311" s="1" t="s">
        <v>25</v>
      </c>
      <c r="K1311" s="8">
        <v>44089.194641203707</v>
      </c>
      <c r="L1311" s="1" t="s">
        <v>28</v>
      </c>
      <c r="M1311" s="8">
        <v>44089</v>
      </c>
      <c r="N1311" s="8">
        <v>44119</v>
      </c>
      <c r="O1311" s="1" t="s">
        <v>2470</v>
      </c>
      <c r="P1311" s="1" t="s">
        <v>1091</v>
      </c>
      <c r="Q1311" s="1" t="s">
        <v>33</v>
      </c>
      <c r="R1311" s="1" t="s">
        <v>124</v>
      </c>
      <c r="S1311" s="1" t="s">
        <v>35</v>
      </c>
      <c r="T1311" s="1" t="s">
        <v>36</v>
      </c>
      <c r="U1311" s="8">
        <v>44089</v>
      </c>
      <c r="V1311" s="1" t="s">
        <v>37</v>
      </c>
      <c r="W1311" s="1" t="s">
        <v>38</v>
      </c>
      <c r="X1311" s="1" t="s">
        <v>39</v>
      </c>
      <c r="Y1311" t="str">
        <f t="shared" si="82"/>
        <v>OnTime</v>
      </c>
      <c r="Z1311" t="str">
        <f t="shared" si="83"/>
        <v>Utilized</v>
      </c>
    </row>
    <row r="1312" spans="1:26" x14ac:dyDescent="0.2">
      <c r="A1312" s="15">
        <v>121.75</v>
      </c>
      <c r="B1312" s="7">
        <f t="shared" si="80"/>
        <v>121.75</v>
      </c>
      <c r="C1312" s="1" t="s">
        <v>20</v>
      </c>
      <c r="D1312" s="1" t="s">
        <v>21</v>
      </c>
      <c r="E1312" s="5">
        <v>0</v>
      </c>
      <c r="F1312" s="5">
        <f t="shared" si="81"/>
        <v>0</v>
      </c>
      <c r="G1312" s="1" t="s">
        <v>23</v>
      </c>
      <c r="H1312" s="8">
        <v>44098</v>
      </c>
      <c r="I1312" s="1" t="s">
        <v>25</v>
      </c>
      <c r="K1312" s="8">
        <v>44088.841122685182</v>
      </c>
      <c r="L1312" s="1" t="s">
        <v>28</v>
      </c>
      <c r="M1312" s="8">
        <v>44088</v>
      </c>
      <c r="N1312" s="8">
        <v>44118</v>
      </c>
      <c r="O1312" s="1" t="s">
        <v>2473</v>
      </c>
      <c r="P1312" s="1" t="s">
        <v>1091</v>
      </c>
      <c r="Q1312" s="1" t="s">
        <v>33</v>
      </c>
      <c r="R1312" s="1" t="s">
        <v>124</v>
      </c>
      <c r="S1312" s="1" t="s">
        <v>35</v>
      </c>
      <c r="T1312" s="1" t="s">
        <v>36</v>
      </c>
      <c r="U1312" s="8">
        <v>44088</v>
      </c>
      <c r="V1312" s="1" t="s">
        <v>37</v>
      </c>
      <c r="W1312" s="1" t="s">
        <v>38</v>
      </c>
      <c r="X1312" s="1" t="s">
        <v>39</v>
      </c>
      <c r="Y1312" t="str">
        <f t="shared" si="82"/>
        <v>OnTime</v>
      </c>
      <c r="Z1312" t="str">
        <f t="shared" si="83"/>
        <v>Utilized</v>
      </c>
    </row>
    <row r="1313" spans="1:26" x14ac:dyDescent="0.2">
      <c r="A1313" s="15">
        <v>121.75</v>
      </c>
      <c r="B1313" s="7">
        <f t="shared" si="80"/>
        <v>121.75</v>
      </c>
      <c r="C1313" s="1" t="s">
        <v>20</v>
      </c>
      <c r="D1313" s="1" t="s">
        <v>21</v>
      </c>
      <c r="E1313" s="5">
        <v>0</v>
      </c>
      <c r="F1313" s="5">
        <f t="shared" si="81"/>
        <v>0</v>
      </c>
      <c r="G1313" s="1" t="s">
        <v>23</v>
      </c>
      <c r="H1313" s="8">
        <v>44098</v>
      </c>
      <c r="I1313" s="1" t="s">
        <v>25</v>
      </c>
      <c r="K1313" s="8">
        <v>44088.713113425925</v>
      </c>
      <c r="L1313" s="1" t="s">
        <v>28</v>
      </c>
      <c r="M1313" s="8">
        <v>44088</v>
      </c>
      <c r="N1313" s="8">
        <v>44118</v>
      </c>
      <c r="O1313" s="1" t="s">
        <v>2475</v>
      </c>
      <c r="P1313" s="1" t="s">
        <v>1091</v>
      </c>
      <c r="Q1313" s="1" t="s">
        <v>33</v>
      </c>
      <c r="R1313" s="1" t="s">
        <v>124</v>
      </c>
      <c r="S1313" s="1" t="s">
        <v>35</v>
      </c>
      <c r="T1313" s="1" t="s">
        <v>36</v>
      </c>
      <c r="U1313" s="8">
        <v>44088</v>
      </c>
      <c r="V1313" s="1" t="s">
        <v>37</v>
      </c>
      <c r="W1313" s="1" t="s">
        <v>38</v>
      </c>
      <c r="X1313" s="1" t="s">
        <v>39</v>
      </c>
      <c r="Y1313" t="str">
        <f t="shared" si="82"/>
        <v>OnTime</v>
      </c>
      <c r="Z1313" t="str">
        <f t="shared" si="83"/>
        <v>Utilized</v>
      </c>
    </row>
    <row r="1314" spans="1:26" x14ac:dyDescent="0.2">
      <c r="A1314" s="15">
        <v>121.75</v>
      </c>
      <c r="B1314" s="7">
        <f t="shared" si="80"/>
        <v>121.75</v>
      </c>
      <c r="C1314" s="1" t="s">
        <v>20</v>
      </c>
      <c r="D1314" s="1" t="s">
        <v>21</v>
      </c>
      <c r="E1314" s="5">
        <v>0</v>
      </c>
      <c r="F1314" s="5">
        <f t="shared" si="81"/>
        <v>0</v>
      </c>
      <c r="G1314" s="1" t="s">
        <v>23</v>
      </c>
      <c r="H1314" s="8">
        <v>44098</v>
      </c>
      <c r="I1314" s="1" t="s">
        <v>25</v>
      </c>
      <c r="K1314" s="8">
        <v>44088.638287037036</v>
      </c>
      <c r="L1314" s="1" t="s">
        <v>28</v>
      </c>
      <c r="M1314" s="8">
        <v>44088</v>
      </c>
      <c r="N1314" s="8">
        <v>44118</v>
      </c>
      <c r="O1314" s="1" t="s">
        <v>2477</v>
      </c>
      <c r="P1314" s="1" t="s">
        <v>1091</v>
      </c>
      <c r="Q1314" s="1" t="s">
        <v>33</v>
      </c>
      <c r="R1314" s="1" t="s">
        <v>124</v>
      </c>
      <c r="S1314" s="1" t="s">
        <v>35</v>
      </c>
      <c r="T1314" s="1" t="s">
        <v>36</v>
      </c>
      <c r="U1314" s="8">
        <v>44088</v>
      </c>
      <c r="V1314" s="1" t="s">
        <v>37</v>
      </c>
      <c r="W1314" s="1" t="s">
        <v>38</v>
      </c>
      <c r="X1314" s="1" t="s">
        <v>39</v>
      </c>
      <c r="Y1314" t="str">
        <f t="shared" si="82"/>
        <v>OnTime</v>
      </c>
      <c r="Z1314" t="str">
        <f t="shared" si="83"/>
        <v>Utilized</v>
      </c>
    </row>
    <row r="1315" spans="1:26" x14ac:dyDescent="0.2">
      <c r="A1315" s="15">
        <v>0</v>
      </c>
      <c r="B1315" s="7">
        <f t="shared" si="80"/>
        <v>0</v>
      </c>
      <c r="C1315" s="1" t="s">
        <v>20</v>
      </c>
      <c r="D1315" s="1" t="s">
        <v>2201</v>
      </c>
      <c r="E1315" s="5">
        <v>0</v>
      </c>
      <c r="F1315" s="5">
        <f t="shared" si="81"/>
        <v>0</v>
      </c>
      <c r="G1315" s="1" t="s">
        <v>2202</v>
      </c>
      <c r="H1315" s="8">
        <v>44148</v>
      </c>
      <c r="I1315" s="1" t="s">
        <v>25</v>
      </c>
      <c r="K1315" s="8">
        <v>44088.592546296299</v>
      </c>
      <c r="M1315" s="8">
        <v>44088</v>
      </c>
      <c r="N1315" s="8">
        <v>44118</v>
      </c>
      <c r="P1315" s="1" t="s">
        <v>1091</v>
      </c>
      <c r="Q1315" s="1" t="s">
        <v>33</v>
      </c>
      <c r="R1315" s="1" t="s">
        <v>124</v>
      </c>
      <c r="T1315" s="1" t="s">
        <v>1516</v>
      </c>
      <c r="U1315" s="8">
        <v>44088</v>
      </c>
      <c r="V1315" s="1" t="s">
        <v>2205</v>
      </c>
      <c r="W1315" s="1" t="s">
        <v>2206</v>
      </c>
      <c r="X1315" s="1" t="s">
        <v>39</v>
      </c>
      <c r="Y1315" t="str">
        <f t="shared" si="82"/>
        <v>NoPayment</v>
      </c>
      <c r="Z1315" t="str">
        <f t="shared" si="83"/>
        <v>Utilized</v>
      </c>
    </row>
    <row r="1316" spans="1:26" x14ac:dyDescent="0.2">
      <c r="A1316" s="15">
        <v>100</v>
      </c>
      <c r="B1316" s="7">
        <f t="shared" si="80"/>
        <v>100</v>
      </c>
      <c r="C1316" s="1" t="s">
        <v>20</v>
      </c>
      <c r="D1316" s="1" t="s">
        <v>1362</v>
      </c>
      <c r="E1316" s="5">
        <v>2</v>
      </c>
      <c r="F1316" s="5">
        <f t="shared" si="81"/>
        <v>2</v>
      </c>
      <c r="G1316" s="1" t="s">
        <v>1363</v>
      </c>
      <c r="H1316" s="8">
        <v>44118</v>
      </c>
      <c r="I1316" s="1" t="s">
        <v>25</v>
      </c>
      <c r="K1316" s="8">
        <v>44088.485185185185</v>
      </c>
      <c r="L1316" s="1" t="s">
        <v>28</v>
      </c>
      <c r="M1316" s="8">
        <v>44088</v>
      </c>
      <c r="N1316" s="8">
        <v>44098</v>
      </c>
      <c r="O1316" s="1" t="s">
        <v>2480</v>
      </c>
      <c r="P1316" s="1" t="s">
        <v>32</v>
      </c>
      <c r="R1316" s="1" t="s">
        <v>1367</v>
      </c>
      <c r="T1316" s="1" t="s">
        <v>49</v>
      </c>
      <c r="U1316" s="8">
        <v>44088</v>
      </c>
      <c r="V1316" s="1" t="s">
        <v>1368</v>
      </c>
      <c r="W1316" s="1" t="s">
        <v>3322</v>
      </c>
      <c r="X1316" s="1" t="s">
        <v>39</v>
      </c>
      <c r="Y1316" t="str">
        <f t="shared" si="82"/>
        <v>OnTime</v>
      </c>
      <c r="Z1316" t="str">
        <f t="shared" si="83"/>
        <v>Utilized</v>
      </c>
    </row>
    <row r="1317" spans="1:26" x14ac:dyDescent="0.2">
      <c r="A1317" s="15">
        <v>470</v>
      </c>
      <c r="B1317" s="7">
        <f t="shared" si="80"/>
        <v>470</v>
      </c>
      <c r="C1317" s="1" t="s">
        <v>20</v>
      </c>
      <c r="D1317" s="1" t="s">
        <v>1362</v>
      </c>
      <c r="E1317" s="5">
        <v>9.4</v>
      </c>
      <c r="F1317" s="5">
        <f t="shared" si="81"/>
        <v>9.4</v>
      </c>
      <c r="G1317" s="1" t="s">
        <v>1363</v>
      </c>
      <c r="H1317" s="8">
        <v>44118</v>
      </c>
      <c r="I1317" s="1" t="s">
        <v>25</v>
      </c>
      <c r="K1317" s="8">
        <v>44088.485092592593</v>
      </c>
      <c r="L1317" s="1" t="s">
        <v>28</v>
      </c>
      <c r="M1317" s="8">
        <v>44088</v>
      </c>
      <c r="N1317" s="8">
        <v>44098</v>
      </c>
      <c r="O1317" s="1" t="s">
        <v>2482</v>
      </c>
      <c r="P1317" s="1" t="s">
        <v>32</v>
      </c>
      <c r="R1317" s="1" t="s">
        <v>1367</v>
      </c>
      <c r="T1317" s="1" t="s">
        <v>81</v>
      </c>
      <c r="U1317" s="8">
        <v>44088</v>
      </c>
      <c r="V1317" s="1" t="s">
        <v>1368</v>
      </c>
      <c r="W1317" s="1" t="s">
        <v>3322</v>
      </c>
      <c r="X1317" s="1" t="s">
        <v>39</v>
      </c>
      <c r="Y1317" t="str">
        <f t="shared" si="82"/>
        <v>OnTime</v>
      </c>
      <c r="Z1317" t="str">
        <f t="shared" si="83"/>
        <v>Utilized</v>
      </c>
    </row>
    <row r="1318" spans="1:26" x14ac:dyDescent="0.2">
      <c r="A1318" s="15">
        <v>0</v>
      </c>
      <c r="B1318" s="7">
        <f t="shared" si="80"/>
        <v>0</v>
      </c>
      <c r="C1318" s="1" t="s">
        <v>20</v>
      </c>
      <c r="E1318" s="5">
        <v>0</v>
      </c>
      <c r="F1318" s="5">
        <f t="shared" si="81"/>
        <v>0</v>
      </c>
      <c r="I1318" s="1" t="s">
        <v>25</v>
      </c>
      <c r="K1318" s="8">
        <v>44088.485000000001</v>
      </c>
      <c r="M1318" s="8">
        <v>44088</v>
      </c>
      <c r="N1318" s="8">
        <v>44088</v>
      </c>
      <c r="P1318" s="1" t="s">
        <v>32</v>
      </c>
      <c r="T1318" s="1" t="s">
        <v>81</v>
      </c>
      <c r="U1318" s="8">
        <v>44088</v>
      </c>
      <c r="X1318" s="1" t="s">
        <v>39</v>
      </c>
      <c r="Y1318" t="str">
        <f t="shared" si="82"/>
        <v>NoPayment</v>
      </c>
      <c r="Z1318" t="str">
        <f t="shared" si="83"/>
        <v>No Discounts</v>
      </c>
    </row>
    <row r="1319" spans="1:26" x14ac:dyDescent="0.2">
      <c r="A1319" s="15">
        <v>100</v>
      </c>
      <c r="B1319" s="7">
        <f t="shared" si="80"/>
        <v>100</v>
      </c>
      <c r="C1319" s="1" t="s">
        <v>20</v>
      </c>
      <c r="E1319" s="5">
        <v>1</v>
      </c>
      <c r="F1319" s="5">
        <f t="shared" si="81"/>
        <v>1</v>
      </c>
      <c r="G1319" s="1" t="s">
        <v>2028</v>
      </c>
      <c r="H1319" s="8">
        <v>44095</v>
      </c>
      <c r="I1319" s="1" t="s">
        <v>25</v>
      </c>
      <c r="K1319" s="8">
        <v>44088.484907407408</v>
      </c>
      <c r="L1319" s="1" t="s">
        <v>28</v>
      </c>
      <c r="M1319" s="8">
        <v>44088</v>
      </c>
      <c r="N1319" s="8">
        <v>44118</v>
      </c>
      <c r="O1319" s="1" t="s">
        <v>2485</v>
      </c>
      <c r="P1319" s="1" t="s">
        <v>32</v>
      </c>
      <c r="Q1319" s="1" t="s">
        <v>33</v>
      </c>
      <c r="R1319" s="1" t="s">
        <v>124</v>
      </c>
      <c r="T1319" s="1" t="s">
        <v>81</v>
      </c>
      <c r="U1319" s="8">
        <v>44088</v>
      </c>
      <c r="V1319" s="1" t="s">
        <v>2031</v>
      </c>
      <c r="W1319" s="1" t="s">
        <v>2032</v>
      </c>
      <c r="X1319" s="1" t="s">
        <v>39</v>
      </c>
      <c r="Y1319" t="str">
        <f t="shared" si="82"/>
        <v>OnTime</v>
      </c>
      <c r="Z1319" t="str">
        <f t="shared" si="83"/>
        <v>Utilized</v>
      </c>
    </row>
    <row r="1320" spans="1:26" x14ac:dyDescent="0.2">
      <c r="A1320" s="15">
        <v>0</v>
      </c>
      <c r="B1320" s="7">
        <f t="shared" si="80"/>
        <v>0</v>
      </c>
      <c r="C1320" s="1" t="s">
        <v>20</v>
      </c>
      <c r="E1320" s="5">
        <v>0</v>
      </c>
      <c r="F1320" s="5">
        <f t="shared" si="81"/>
        <v>0</v>
      </c>
      <c r="I1320" s="1" t="s">
        <v>25</v>
      </c>
      <c r="K1320" s="8">
        <v>44088.484826388885</v>
      </c>
      <c r="M1320" s="8">
        <v>44088</v>
      </c>
      <c r="N1320" s="8">
        <v>44088</v>
      </c>
      <c r="P1320" s="1" t="s">
        <v>32</v>
      </c>
      <c r="T1320" s="1" t="s">
        <v>81</v>
      </c>
      <c r="U1320" s="8">
        <v>44088</v>
      </c>
      <c r="X1320" s="1" t="s">
        <v>39</v>
      </c>
      <c r="Y1320" t="str">
        <f t="shared" si="82"/>
        <v>NoPayment</v>
      </c>
      <c r="Z1320" t="str">
        <f t="shared" si="83"/>
        <v>No Discounts</v>
      </c>
    </row>
    <row r="1321" spans="1:26" x14ac:dyDescent="0.2">
      <c r="A1321" s="15">
        <v>0</v>
      </c>
      <c r="B1321" s="7">
        <f t="shared" si="80"/>
        <v>0</v>
      </c>
      <c r="C1321" s="1" t="s">
        <v>20</v>
      </c>
      <c r="E1321" s="5">
        <v>0</v>
      </c>
      <c r="F1321" s="5">
        <f t="shared" si="81"/>
        <v>0</v>
      </c>
      <c r="I1321" s="1" t="s">
        <v>25</v>
      </c>
      <c r="K1321" s="8">
        <v>44088.48474537037</v>
      </c>
      <c r="M1321" s="8">
        <v>44088</v>
      </c>
      <c r="N1321" s="8">
        <v>44088</v>
      </c>
      <c r="P1321" s="1" t="s">
        <v>32</v>
      </c>
      <c r="T1321" s="1" t="s">
        <v>81</v>
      </c>
      <c r="U1321" s="8">
        <v>44088</v>
      </c>
      <c r="X1321" s="1" t="s">
        <v>39</v>
      </c>
      <c r="Y1321" t="str">
        <f t="shared" si="82"/>
        <v>NoPayment</v>
      </c>
      <c r="Z1321" t="str">
        <f t="shared" si="83"/>
        <v>No Discounts</v>
      </c>
    </row>
    <row r="1322" spans="1:26" x14ac:dyDescent="0.2">
      <c r="A1322" s="15">
        <v>0</v>
      </c>
      <c r="B1322" s="7">
        <f t="shared" si="80"/>
        <v>0</v>
      </c>
      <c r="C1322" s="1" t="s">
        <v>20</v>
      </c>
      <c r="E1322" s="5">
        <v>0</v>
      </c>
      <c r="F1322" s="5">
        <f t="shared" si="81"/>
        <v>0</v>
      </c>
      <c r="I1322" s="1" t="s">
        <v>25</v>
      </c>
      <c r="K1322" s="8">
        <v>44088.484664351854</v>
      </c>
      <c r="M1322" s="8">
        <v>44088</v>
      </c>
      <c r="N1322" s="8">
        <v>44088</v>
      </c>
      <c r="P1322" s="1" t="s">
        <v>32</v>
      </c>
      <c r="T1322" s="1" t="s">
        <v>81</v>
      </c>
      <c r="U1322" s="8">
        <v>44088</v>
      </c>
      <c r="X1322" s="1" t="s">
        <v>39</v>
      </c>
      <c r="Y1322" t="str">
        <f t="shared" si="82"/>
        <v>NoPayment</v>
      </c>
      <c r="Z1322" t="str">
        <f t="shared" si="83"/>
        <v>No Discounts</v>
      </c>
    </row>
    <row r="1323" spans="1:26" x14ac:dyDescent="0.2">
      <c r="A1323" s="15">
        <v>0</v>
      </c>
      <c r="B1323" s="7">
        <f t="shared" si="80"/>
        <v>0</v>
      </c>
      <c r="C1323" s="1" t="s">
        <v>20</v>
      </c>
      <c r="E1323" s="5">
        <v>0</v>
      </c>
      <c r="F1323" s="5">
        <f t="shared" si="81"/>
        <v>0</v>
      </c>
      <c r="I1323" s="1" t="s">
        <v>25</v>
      </c>
      <c r="K1323" s="8">
        <v>44088.484571759262</v>
      </c>
      <c r="M1323" s="8">
        <v>44088</v>
      </c>
      <c r="N1323" s="8">
        <v>44088</v>
      </c>
      <c r="P1323" s="1" t="s">
        <v>32</v>
      </c>
      <c r="T1323" s="1" t="s">
        <v>81</v>
      </c>
      <c r="U1323" s="8">
        <v>44088</v>
      </c>
      <c r="X1323" s="1" t="s">
        <v>39</v>
      </c>
      <c r="Y1323" t="str">
        <f t="shared" si="82"/>
        <v>NoPayment</v>
      </c>
      <c r="Z1323" t="str">
        <f t="shared" si="83"/>
        <v>No Discounts</v>
      </c>
    </row>
    <row r="1324" spans="1:26" x14ac:dyDescent="0.2">
      <c r="A1324" s="15">
        <v>0</v>
      </c>
      <c r="B1324" s="7">
        <f t="shared" si="80"/>
        <v>0</v>
      </c>
      <c r="C1324" s="1" t="s">
        <v>20</v>
      </c>
      <c r="E1324" s="5">
        <v>0</v>
      </c>
      <c r="F1324" s="5">
        <f t="shared" si="81"/>
        <v>0</v>
      </c>
      <c r="I1324" s="1" t="s">
        <v>25</v>
      </c>
      <c r="K1324" s="8">
        <v>44088.484490740739</v>
      </c>
      <c r="M1324" s="8">
        <v>44088</v>
      </c>
      <c r="N1324" s="8">
        <v>44088</v>
      </c>
      <c r="P1324" s="1" t="s">
        <v>32</v>
      </c>
      <c r="T1324" s="1" t="s">
        <v>81</v>
      </c>
      <c r="U1324" s="8">
        <v>44088</v>
      </c>
      <c r="X1324" s="1" t="s">
        <v>39</v>
      </c>
      <c r="Y1324" t="str">
        <f t="shared" si="82"/>
        <v>NoPayment</v>
      </c>
      <c r="Z1324" t="str">
        <f t="shared" si="83"/>
        <v>No Discounts</v>
      </c>
    </row>
    <row r="1325" spans="1:26" x14ac:dyDescent="0.2">
      <c r="A1325" s="15">
        <v>0</v>
      </c>
      <c r="B1325" s="7">
        <f t="shared" si="80"/>
        <v>0</v>
      </c>
      <c r="C1325" s="1" t="s">
        <v>20</v>
      </c>
      <c r="E1325" s="5">
        <v>0</v>
      </c>
      <c r="F1325" s="5">
        <f t="shared" si="81"/>
        <v>0</v>
      </c>
      <c r="I1325" s="1" t="s">
        <v>25</v>
      </c>
      <c r="K1325" s="8">
        <v>44088.484409722223</v>
      </c>
      <c r="M1325" s="8">
        <v>44088</v>
      </c>
      <c r="N1325" s="8">
        <v>44088</v>
      </c>
      <c r="P1325" s="1" t="s">
        <v>32</v>
      </c>
      <c r="T1325" s="1" t="s">
        <v>81</v>
      </c>
      <c r="U1325" s="8">
        <v>44088</v>
      </c>
      <c r="X1325" s="1" t="s">
        <v>39</v>
      </c>
      <c r="Y1325" t="str">
        <f t="shared" si="82"/>
        <v>NoPayment</v>
      </c>
      <c r="Z1325" t="str">
        <f t="shared" si="83"/>
        <v>No Discounts</v>
      </c>
    </row>
    <row r="1326" spans="1:26" x14ac:dyDescent="0.2">
      <c r="A1326" s="15">
        <v>0</v>
      </c>
      <c r="B1326" s="7">
        <f t="shared" si="80"/>
        <v>0</v>
      </c>
      <c r="C1326" s="1" t="s">
        <v>20</v>
      </c>
      <c r="E1326" s="5">
        <v>0</v>
      </c>
      <c r="F1326" s="5">
        <f t="shared" si="81"/>
        <v>0</v>
      </c>
      <c r="I1326" s="1" t="s">
        <v>25</v>
      </c>
      <c r="K1326" s="8">
        <v>44088.4843287037</v>
      </c>
      <c r="M1326" s="8">
        <v>44088</v>
      </c>
      <c r="N1326" s="8">
        <v>44088</v>
      </c>
      <c r="P1326" s="1" t="s">
        <v>32</v>
      </c>
      <c r="T1326" s="1" t="s">
        <v>81</v>
      </c>
      <c r="U1326" s="8">
        <v>44088</v>
      </c>
      <c r="X1326" s="1" t="s">
        <v>39</v>
      </c>
      <c r="Y1326" t="str">
        <f t="shared" si="82"/>
        <v>NoPayment</v>
      </c>
      <c r="Z1326" t="str">
        <f t="shared" si="83"/>
        <v>No Discounts</v>
      </c>
    </row>
    <row r="1327" spans="1:26" x14ac:dyDescent="0.2">
      <c r="A1327" s="15">
        <v>0</v>
      </c>
      <c r="B1327" s="7">
        <f t="shared" si="80"/>
        <v>0</v>
      </c>
      <c r="C1327" s="1" t="s">
        <v>20</v>
      </c>
      <c r="E1327" s="5">
        <v>0</v>
      </c>
      <c r="F1327" s="5">
        <f t="shared" si="81"/>
        <v>0</v>
      </c>
      <c r="I1327" s="1" t="s">
        <v>25</v>
      </c>
      <c r="K1327" s="8">
        <v>44088.484247685185</v>
      </c>
      <c r="M1327" s="8">
        <v>44088</v>
      </c>
      <c r="N1327" s="8">
        <v>44088</v>
      </c>
      <c r="P1327" s="1" t="s">
        <v>32</v>
      </c>
      <c r="T1327" s="1" t="s">
        <v>81</v>
      </c>
      <c r="U1327" s="8">
        <v>44088</v>
      </c>
      <c r="X1327" s="1" t="s">
        <v>39</v>
      </c>
      <c r="Y1327" t="str">
        <f t="shared" si="82"/>
        <v>NoPayment</v>
      </c>
      <c r="Z1327" t="str">
        <f t="shared" si="83"/>
        <v>No Discounts</v>
      </c>
    </row>
    <row r="1328" spans="1:26" x14ac:dyDescent="0.2">
      <c r="A1328" s="15">
        <v>121.75</v>
      </c>
      <c r="B1328" s="7">
        <f t="shared" si="80"/>
        <v>121.75</v>
      </c>
      <c r="C1328" s="1" t="s">
        <v>20</v>
      </c>
      <c r="D1328" s="1" t="s">
        <v>21</v>
      </c>
      <c r="E1328" s="5">
        <v>0</v>
      </c>
      <c r="F1328" s="5">
        <f t="shared" si="81"/>
        <v>0</v>
      </c>
      <c r="G1328" s="1" t="s">
        <v>23</v>
      </c>
      <c r="H1328" s="8">
        <v>44098</v>
      </c>
      <c r="I1328" s="1" t="s">
        <v>25</v>
      </c>
      <c r="K1328" s="8">
        <v>44088.465636574074</v>
      </c>
      <c r="L1328" s="1" t="s">
        <v>28</v>
      </c>
      <c r="M1328" s="8">
        <v>44088</v>
      </c>
      <c r="N1328" s="8">
        <v>44118</v>
      </c>
      <c r="O1328" s="1" t="s">
        <v>2495</v>
      </c>
      <c r="P1328" s="1" t="s">
        <v>1091</v>
      </c>
      <c r="Q1328" s="1" t="s">
        <v>33</v>
      </c>
      <c r="R1328" s="1" t="s">
        <v>124</v>
      </c>
      <c r="S1328" s="1" t="s">
        <v>35</v>
      </c>
      <c r="T1328" s="1" t="s">
        <v>36</v>
      </c>
      <c r="U1328" s="8">
        <v>44088</v>
      </c>
      <c r="V1328" s="1" t="s">
        <v>37</v>
      </c>
      <c r="W1328" s="1" t="s">
        <v>38</v>
      </c>
      <c r="X1328" s="1" t="s">
        <v>39</v>
      </c>
      <c r="Y1328" t="str">
        <f t="shared" si="82"/>
        <v>OnTime</v>
      </c>
      <c r="Z1328" t="str">
        <f t="shared" si="83"/>
        <v>Utilized</v>
      </c>
    </row>
    <row r="1329" spans="1:26" x14ac:dyDescent="0.2">
      <c r="A1329" s="15">
        <v>121.75</v>
      </c>
      <c r="B1329" s="7">
        <f t="shared" si="80"/>
        <v>121.75</v>
      </c>
      <c r="C1329" s="1" t="s">
        <v>20</v>
      </c>
      <c r="D1329" s="1" t="s">
        <v>21</v>
      </c>
      <c r="E1329" s="5">
        <v>0</v>
      </c>
      <c r="F1329" s="5">
        <f t="shared" si="81"/>
        <v>0</v>
      </c>
      <c r="G1329" s="1" t="s">
        <v>23</v>
      </c>
      <c r="H1329" s="8">
        <v>44098</v>
      </c>
      <c r="I1329" s="1" t="s">
        <v>25</v>
      </c>
      <c r="K1329" s="8">
        <v>44088.40388888889</v>
      </c>
      <c r="L1329" s="1" t="s">
        <v>28</v>
      </c>
      <c r="M1329" s="8">
        <v>44088</v>
      </c>
      <c r="N1329" s="8">
        <v>44118</v>
      </c>
      <c r="O1329" s="1" t="s">
        <v>2497</v>
      </c>
      <c r="P1329" s="1" t="s">
        <v>1091</v>
      </c>
      <c r="Q1329" s="1" t="s">
        <v>33</v>
      </c>
      <c r="R1329" s="1" t="s">
        <v>124</v>
      </c>
      <c r="S1329" s="1" t="s">
        <v>35</v>
      </c>
      <c r="T1329" s="1" t="s">
        <v>36</v>
      </c>
      <c r="U1329" s="8">
        <v>44088</v>
      </c>
      <c r="V1329" s="1" t="s">
        <v>37</v>
      </c>
      <c r="W1329" s="1" t="s">
        <v>38</v>
      </c>
      <c r="X1329" s="1" t="s">
        <v>39</v>
      </c>
      <c r="Y1329" t="str">
        <f t="shared" si="82"/>
        <v>OnTime</v>
      </c>
      <c r="Z1329" t="str">
        <f t="shared" si="83"/>
        <v>Utilized</v>
      </c>
    </row>
    <row r="1330" spans="1:26" x14ac:dyDescent="0.2">
      <c r="A1330" s="15">
        <v>121.75</v>
      </c>
      <c r="B1330" s="7">
        <f t="shared" si="80"/>
        <v>121.75</v>
      </c>
      <c r="C1330" s="1" t="s">
        <v>20</v>
      </c>
      <c r="D1330" s="1" t="s">
        <v>21</v>
      </c>
      <c r="E1330" s="5">
        <v>0</v>
      </c>
      <c r="F1330" s="5">
        <f t="shared" si="81"/>
        <v>0</v>
      </c>
      <c r="G1330" s="1" t="s">
        <v>23</v>
      </c>
      <c r="H1330" s="8">
        <v>44098</v>
      </c>
      <c r="I1330" s="1" t="s">
        <v>25</v>
      </c>
      <c r="K1330" s="8">
        <v>44088.331064814818</v>
      </c>
      <c r="L1330" s="1" t="s">
        <v>28</v>
      </c>
      <c r="M1330" s="8">
        <v>44088</v>
      </c>
      <c r="N1330" s="8">
        <v>44118</v>
      </c>
      <c r="O1330" s="1" t="s">
        <v>2499</v>
      </c>
      <c r="P1330" s="1" t="s">
        <v>1091</v>
      </c>
      <c r="Q1330" s="1" t="s">
        <v>33</v>
      </c>
      <c r="R1330" s="1" t="s">
        <v>124</v>
      </c>
      <c r="S1330" s="1" t="s">
        <v>35</v>
      </c>
      <c r="T1330" s="1" t="s">
        <v>36</v>
      </c>
      <c r="U1330" s="8">
        <v>44088</v>
      </c>
      <c r="V1330" s="1" t="s">
        <v>37</v>
      </c>
      <c r="W1330" s="1" t="s">
        <v>38</v>
      </c>
      <c r="X1330" s="1" t="s">
        <v>39</v>
      </c>
      <c r="Y1330" t="str">
        <f t="shared" si="82"/>
        <v>OnTime</v>
      </c>
      <c r="Z1330" t="str">
        <f t="shared" si="83"/>
        <v>Utilized</v>
      </c>
    </row>
    <row r="1331" spans="1:26" x14ac:dyDescent="0.2">
      <c r="A1331" s="15">
        <v>0</v>
      </c>
      <c r="B1331" s="7">
        <f t="shared" si="80"/>
        <v>0</v>
      </c>
      <c r="C1331" s="1" t="s">
        <v>20</v>
      </c>
      <c r="D1331" s="1" t="s">
        <v>21</v>
      </c>
      <c r="E1331" s="5">
        <v>0</v>
      </c>
      <c r="F1331" s="5">
        <f t="shared" si="81"/>
        <v>0</v>
      </c>
      <c r="G1331" s="1" t="s">
        <v>1574</v>
      </c>
      <c r="H1331" s="8">
        <v>44098</v>
      </c>
      <c r="I1331" s="1" t="s">
        <v>25</v>
      </c>
      <c r="K1331" s="8">
        <v>44088.295300925929</v>
      </c>
      <c r="M1331" s="8">
        <v>44088</v>
      </c>
      <c r="N1331" s="8">
        <v>44118</v>
      </c>
      <c r="P1331" s="1" t="s">
        <v>1091</v>
      </c>
      <c r="Q1331" s="1" t="s">
        <v>33</v>
      </c>
      <c r="R1331" s="1" t="s">
        <v>124</v>
      </c>
      <c r="T1331" s="1" t="s">
        <v>1516</v>
      </c>
      <c r="U1331" s="8">
        <v>44088</v>
      </c>
      <c r="V1331" s="1" t="s">
        <v>1578</v>
      </c>
      <c r="W1331" s="1" t="s">
        <v>4594</v>
      </c>
      <c r="X1331" s="1" t="s">
        <v>39</v>
      </c>
      <c r="Y1331" t="str">
        <f t="shared" si="82"/>
        <v>NoPayment</v>
      </c>
      <c r="Z1331" t="str">
        <f t="shared" si="83"/>
        <v>Utilized</v>
      </c>
    </row>
    <row r="1332" spans="1:26" x14ac:dyDescent="0.2">
      <c r="A1332" s="15">
        <v>100</v>
      </c>
      <c r="B1332" s="7">
        <f t="shared" si="80"/>
        <v>100</v>
      </c>
      <c r="C1332" s="1" t="s">
        <v>20</v>
      </c>
      <c r="D1332" s="1" t="s">
        <v>1362</v>
      </c>
      <c r="E1332" s="5">
        <v>0</v>
      </c>
      <c r="F1332" s="5">
        <f t="shared" si="81"/>
        <v>0</v>
      </c>
      <c r="G1332" s="1" t="s">
        <v>1363</v>
      </c>
      <c r="H1332" s="8">
        <v>44118</v>
      </c>
      <c r="I1332" s="1" t="s">
        <v>25</v>
      </c>
      <c r="K1332" s="8">
        <v>44088.293796296297</v>
      </c>
      <c r="L1332" s="1" t="s">
        <v>28</v>
      </c>
      <c r="M1332" s="8">
        <v>44088</v>
      </c>
      <c r="N1332" s="8">
        <v>44089</v>
      </c>
      <c r="O1332" s="1" t="s">
        <v>2502</v>
      </c>
      <c r="P1332" s="1" t="s">
        <v>1091</v>
      </c>
      <c r="R1332" s="1" t="s">
        <v>2503</v>
      </c>
      <c r="T1332" s="1" t="s">
        <v>49</v>
      </c>
      <c r="U1332" s="8">
        <v>44088</v>
      </c>
      <c r="V1332" s="1" t="s">
        <v>1368</v>
      </c>
      <c r="W1332" s="1" t="s">
        <v>3322</v>
      </c>
      <c r="X1332" s="1" t="s">
        <v>39</v>
      </c>
      <c r="Y1332" t="str">
        <f t="shared" si="82"/>
        <v>OnTime</v>
      </c>
      <c r="Z1332" t="str">
        <f t="shared" si="83"/>
        <v>Utilized</v>
      </c>
    </row>
    <row r="1333" spans="1:26" x14ac:dyDescent="0.2">
      <c r="A1333" s="15">
        <v>100</v>
      </c>
      <c r="B1333" s="7">
        <f t="shared" si="80"/>
        <v>100</v>
      </c>
      <c r="C1333" s="1" t="s">
        <v>20</v>
      </c>
      <c r="D1333" s="1" t="s">
        <v>1362</v>
      </c>
      <c r="E1333" s="5">
        <v>0</v>
      </c>
      <c r="F1333" s="5">
        <f t="shared" si="81"/>
        <v>0</v>
      </c>
      <c r="G1333" s="1" t="s">
        <v>1363</v>
      </c>
      <c r="H1333" s="8">
        <v>44118</v>
      </c>
      <c r="I1333" s="1" t="s">
        <v>25</v>
      </c>
      <c r="K1333" s="8">
        <v>44088.291388888887</v>
      </c>
      <c r="L1333" s="1" t="s">
        <v>28</v>
      </c>
      <c r="M1333" s="8">
        <v>44088</v>
      </c>
      <c r="N1333" s="8">
        <v>44098</v>
      </c>
      <c r="O1333" s="1" t="s">
        <v>2505</v>
      </c>
      <c r="P1333" s="1" t="s">
        <v>1091</v>
      </c>
      <c r="R1333" s="1" t="s">
        <v>1367</v>
      </c>
      <c r="T1333" s="1" t="s">
        <v>49</v>
      </c>
      <c r="U1333" s="8">
        <v>44088</v>
      </c>
      <c r="V1333" s="1" t="s">
        <v>1368</v>
      </c>
      <c r="W1333" s="1" t="s">
        <v>3322</v>
      </c>
      <c r="X1333" s="1" t="s">
        <v>39</v>
      </c>
      <c r="Y1333" t="str">
        <f t="shared" si="82"/>
        <v>OnTime</v>
      </c>
      <c r="Z1333" t="str">
        <f t="shared" si="83"/>
        <v>Utilized</v>
      </c>
    </row>
    <row r="1334" spans="1:26" x14ac:dyDescent="0.2">
      <c r="A1334" s="15">
        <v>100</v>
      </c>
      <c r="B1334" s="7">
        <f t="shared" si="80"/>
        <v>100</v>
      </c>
      <c r="C1334" s="1" t="s">
        <v>20</v>
      </c>
      <c r="D1334" s="1" t="s">
        <v>1362</v>
      </c>
      <c r="E1334" s="5">
        <v>2</v>
      </c>
      <c r="F1334" s="5">
        <f t="shared" si="81"/>
        <v>2</v>
      </c>
      <c r="G1334" s="1" t="s">
        <v>1363</v>
      </c>
      <c r="H1334" s="8">
        <v>44118</v>
      </c>
      <c r="I1334" s="1" t="s">
        <v>25</v>
      </c>
      <c r="K1334" s="8">
        <v>44088.233368055553</v>
      </c>
      <c r="L1334" s="1" t="s">
        <v>28</v>
      </c>
      <c r="M1334" s="8">
        <v>44088</v>
      </c>
      <c r="N1334" s="8">
        <v>44098</v>
      </c>
      <c r="O1334" s="1" t="s">
        <v>2507</v>
      </c>
      <c r="P1334" s="1" t="s">
        <v>32</v>
      </c>
      <c r="R1334" s="1" t="s">
        <v>1367</v>
      </c>
      <c r="T1334" s="1" t="s">
        <v>36</v>
      </c>
      <c r="U1334" s="8">
        <v>44088</v>
      </c>
      <c r="V1334" s="1" t="s">
        <v>1368</v>
      </c>
      <c r="W1334" s="1" t="s">
        <v>3322</v>
      </c>
      <c r="X1334" s="1" t="s">
        <v>39</v>
      </c>
      <c r="Y1334" t="str">
        <f t="shared" si="82"/>
        <v>OnTime</v>
      </c>
      <c r="Z1334" t="str">
        <f t="shared" si="83"/>
        <v>Utilized</v>
      </c>
    </row>
    <row r="1335" spans="1:26" x14ac:dyDescent="0.2">
      <c r="A1335" s="15">
        <v>100</v>
      </c>
      <c r="B1335" s="7">
        <f t="shared" si="80"/>
        <v>100</v>
      </c>
      <c r="C1335" s="1" t="s">
        <v>20</v>
      </c>
      <c r="D1335" s="1" t="s">
        <v>1362</v>
      </c>
      <c r="E1335" s="5">
        <v>2</v>
      </c>
      <c r="F1335" s="5">
        <f t="shared" si="81"/>
        <v>2</v>
      </c>
      <c r="G1335" s="1" t="s">
        <v>1363</v>
      </c>
      <c r="H1335" s="8">
        <v>44118</v>
      </c>
      <c r="I1335" s="1" t="s">
        <v>25</v>
      </c>
      <c r="K1335" s="8">
        <v>44088.233275462961</v>
      </c>
      <c r="L1335" s="1" t="s">
        <v>28</v>
      </c>
      <c r="M1335" s="8">
        <v>44088</v>
      </c>
      <c r="N1335" s="8">
        <v>44098</v>
      </c>
      <c r="O1335" s="1" t="s">
        <v>2509</v>
      </c>
      <c r="P1335" s="1" t="s">
        <v>32</v>
      </c>
      <c r="R1335" s="1" t="s">
        <v>1367</v>
      </c>
      <c r="T1335" s="1" t="s">
        <v>49</v>
      </c>
      <c r="U1335" s="8">
        <v>44088</v>
      </c>
      <c r="V1335" s="1" t="s">
        <v>1368</v>
      </c>
      <c r="W1335" s="1" t="s">
        <v>3322</v>
      </c>
      <c r="X1335" s="1" t="s">
        <v>39</v>
      </c>
      <c r="Y1335" t="str">
        <f t="shared" si="82"/>
        <v>OnTime</v>
      </c>
      <c r="Z1335" t="str">
        <f t="shared" si="83"/>
        <v>Utilized</v>
      </c>
    </row>
    <row r="1336" spans="1:26" x14ac:dyDescent="0.2">
      <c r="A1336" s="15">
        <v>100</v>
      </c>
      <c r="B1336" s="7">
        <f t="shared" si="80"/>
        <v>100</v>
      </c>
      <c r="C1336" s="1" t="s">
        <v>20</v>
      </c>
      <c r="D1336" s="1" t="s">
        <v>1362</v>
      </c>
      <c r="E1336" s="5">
        <v>2</v>
      </c>
      <c r="F1336" s="5">
        <f t="shared" si="81"/>
        <v>2</v>
      </c>
      <c r="G1336" s="1" t="s">
        <v>1363</v>
      </c>
      <c r="H1336" s="8">
        <v>44118</v>
      </c>
      <c r="I1336" s="1" t="s">
        <v>25</v>
      </c>
      <c r="K1336" s="8">
        <v>44088.233182870368</v>
      </c>
      <c r="L1336" s="1" t="s">
        <v>28</v>
      </c>
      <c r="M1336" s="8">
        <v>44088</v>
      </c>
      <c r="N1336" s="8">
        <v>44098</v>
      </c>
      <c r="O1336" s="1" t="s">
        <v>2511</v>
      </c>
      <c r="P1336" s="1" t="s">
        <v>32</v>
      </c>
      <c r="R1336" s="1" t="s">
        <v>1367</v>
      </c>
      <c r="T1336" s="1" t="s">
        <v>1045</v>
      </c>
      <c r="U1336" s="8">
        <v>44088</v>
      </c>
      <c r="V1336" s="1" t="s">
        <v>1368</v>
      </c>
      <c r="W1336" s="1" t="s">
        <v>3322</v>
      </c>
      <c r="X1336" s="1" t="s">
        <v>39</v>
      </c>
      <c r="Y1336" t="str">
        <f t="shared" si="82"/>
        <v>OnTime</v>
      </c>
      <c r="Z1336" t="str">
        <f t="shared" si="83"/>
        <v>Utilized</v>
      </c>
    </row>
    <row r="1337" spans="1:26" x14ac:dyDescent="0.2">
      <c r="A1337" s="15">
        <v>100</v>
      </c>
      <c r="B1337" s="7">
        <f t="shared" si="80"/>
        <v>100</v>
      </c>
      <c r="C1337" s="1" t="s">
        <v>20</v>
      </c>
      <c r="D1337" s="1" t="s">
        <v>1362</v>
      </c>
      <c r="E1337" s="5">
        <v>2</v>
      </c>
      <c r="F1337" s="5">
        <f t="shared" si="81"/>
        <v>2</v>
      </c>
      <c r="G1337" s="1" t="s">
        <v>1363</v>
      </c>
      <c r="H1337" s="8">
        <v>44118</v>
      </c>
      <c r="I1337" s="1" t="s">
        <v>25</v>
      </c>
      <c r="K1337" s="8">
        <v>44088.233101851853</v>
      </c>
      <c r="L1337" s="1" t="s">
        <v>28</v>
      </c>
      <c r="M1337" s="8">
        <v>44088</v>
      </c>
      <c r="N1337" s="8">
        <v>44098</v>
      </c>
      <c r="O1337" s="1" t="s">
        <v>2513</v>
      </c>
      <c r="P1337" s="1" t="s">
        <v>32</v>
      </c>
      <c r="R1337" s="1" t="s">
        <v>1367</v>
      </c>
      <c r="T1337" s="1" t="s">
        <v>1045</v>
      </c>
      <c r="U1337" s="8">
        <v>44088</v>
      </c>
      <c r="V1337" s="1" t="s">
        <v>1368</v>
      </c>
      <c r="W1337" s="1" t="s">
        <v>3322</v>
      </c>
      <c r="X1337" s="1" t="s">
        <v>39</v>
      </c>
      <c r="Y1337" t="str">
        <f t="shared" si="82"/>
        <v>OnTime</v>
      </c>
      <c r="Z1337" t="str">
        <f t="shared" si="83"/>
        <v>Utilized</v>
      </c>
    </row>
    <row r="1338" spans="1:26" x14ac:dyDescent="0.2">
      <c r="A1338" s="15">
        <v>100</v>
      </c>
      <c r="B1338" s="7">
        <f t="shared" si="80"/>
        <v>100</v>
      </c>
      <c r="C1338" s="1" t="s">
        <v>20</v>
      </c>
      <c r="D1338" s="1" t="s">
        <v>1362</v>
      </c>
      <c r="E1338" s="5">
        <v>2</v>
      </c>
      <c r="F1338" s="5">
        <f t="shared" si="81"/>
        <v>2</v>
      </c>
      <c r="G1338" s="1" t="s">
        <v>1363</v>
      </c>
      <c r="H1338" s="8">
        <v>44118</v>
      </c>
      <c r="I1338" s="1" t="s">
        <v>25</v>
      </c>
      <c r="K1338" s="8">
        <v>44088.233020833337</v>
      </c>
      <c r="L1338" s="1" t="s">
        <v>28</v>
      </c>
      <c r="M1338" s="8">
        <v>44088</v>
      </c>
      <c r="N1338" s="8">
        <v>44098</v>
      </c>
      <c r="O1338" s="1" t="s">
        <v>2515</v>
      </c>
      <c r="P1338" s="1" t="s">
        <v>32</v>
      </c>
      <c r="R1338" s="1" t="s">
        <v>1367</v>
      </c>
      <c r="T1338" s="1" t="s">
        <v>81</v>
      </c>
      <c r="U1338" s="8">
        <v>44088</v>
      </c>
      <c r="V1338" s="1" t="s">
        <v>1368</v>
      </c>
      <c r="W1338" s="1" t="s">
        <v>3322</v>
      </c>
      <c r="X1338" s="1" t="s">
        <v>39</v>
      </c>
      <c r="Y1338" t="str">
        <f t="shared" si="82"/>
        <v>OnTime</v>
      </c>
      <c r="Z1338" t="str">
        <f t="shared" si="83"/>
        <v>Utilized</v>
      </c>
    </row>
    <row r="1339" spans="1:26" x14ac:dyDescent="0.2">
      <c r="A1339" s="15">
        <v>100</v>
      </c>
      <c r="B1339" s="7">
        <f t="shared" si="80"/>
        <v>100</v>
      </c>
      <c r="C1339" s="1" t="s">
        <v>20</v>
      </c>
      <c r="D1339" s="1" t="s">
        <v>1362</v>
      </c>
      <c r="E1339" s="5">
        <v>2</v>
      </c>
      <c r="F1339" s="5">
        <f t="shared" si="81"/>
        <v>2</v>
      </c>
      <c r="G1339" s="1" t="s">
        <v>1363</v>
      </c>
      <c r="H1339" s="8">
        <v>44118</v>
      </c>
      <c r="I1339" s="1" t="s">
        <v>25</v>
      </c>
      <c r="K1339" s="8">
        <v>44088.232939814814</v>
      </c>
      <c r="L1339" s="1" t="s">
        <v>28</v>
      </c>
      <c r="M1339" s="8">
        <v>44088</v>
      </c>
      <c r="N1339" s="8">
        <v>44098</v>
      </c>
      <c r="O1339" s="1" t="s">
        <v>2517</v>
      </c>
      <c r="P1339" s="1" t="s">
        <v>32</v>
      </c>
      <c r="R1339" s="1" t="s">
        <v>1367</v>
      </c>
      <c r="T1339" s="1" t="s">
        <v>49</v>
      </c>
      <c r="U1339" s="8">
        <v>44088</v>
      </c>
      <c r="V1339" s="1" t="s">
        <v>1368</v>
      </c>
      <c r="W1339" s="1" t="s">
        <v>3322</v>
      </c>
      <c r="X1339" s="1" t="s">
        <v>39</v>
      </c>
      <c r="Y1339" t="str">
        <f t="shared" si="82"/>
        <v>OnTime</v>
      </c>
      <c r="Z1339" t="str">
        <f t="shared" si="83"/>
        <v>Utilized</v>
      </c>
    </row>
    <row r="1340" spans="1:26" x14ac:dyDescent="0.2">
      <c r="A1340" s="15">
        <v>0</v>
      </c>
      <c r="B1340" s="7">
        <f t="shared" si="80"/>
        <v>0</v>
      </c>
      <c r="C1340" s="1" t="s">
        <v>20</v>
      </c>
      <c r="E1340" s="5">
        <v>0</v>
      </c>
      <c r="F1340" s="5">
        <f t="shared" si="81"/>
        <v>0</v>
      </c>
      <c r="I1340" s="1" t="s">
        <v>25</v>
      </c>
      <c r="K1340" s="8">
        <v>44088.232847222222</v>
      </c>
      <c r="M1340" s="8">
        <v>44088</v>
      </c>
      <c r="N1340" s="8">
        <v>44088</v>
      </c>
      <c r="P1340" s="1" t="s">
        <v>32</v>
      </c>
      <c r="T1340" s="1" t="s">
        <v>81</v>
      </c>
      <c r="U1340" s="8">
        <v>44088</v>
      </c>
      <c r="X1340" s="1" t="s">
        <v>39</v>
      </c>
      <c r="Y1340" t="str">
        <f t="shared" si="82"/>
        <v>NoPayment</v>
      </c>
      <c r="Z1340" t="str">
        <f t="shared" si="83"/>
        <v>No Discounts</v>
      </c>
    </row>
    <row r="1341" spans="1:26" x14ac:dyDescent="0.2">
      <c r="A1341" s="15">
        <v>0</v>
      </c>
      <c r="B1341" s="7">
        <f t="shared" si="80"/>
        <v>0</v>
      </c>
      <c r="C1341" s="1" t="s">
        <v>20</v>
      </c>
      <c r="E1341" s="5">
        <v>0</v>
      </c>
      <c r="F1341" s="5">
        <f t="shared" si="81"/>
        <v>0</v>
      </c>
      <c r="I1341" s="1" t="s">
        <v>25</v>
      </c>
      <c r="K1341" s="8">
        <v>44088.232777777775</v>
      </c>
      <c r="M1341" s="8">
        <v>44088</v>
      </c>
      <c r="N1341" s="8">
        <v>44088</v>
      </c>
      <c r="P1341" s="1" t="s">
        <v>32</v>
      </c>
      <c r="T1341" s="1" t="s">
        <v>81</v>
      </c>
      <c r="U1341" s="8">
        <v>44088</v>
      </c>
      <c r="X1341" s="1" t="s">
        <v>39</v>
      </c>
      <c r="Y1341" t="str">
        <f t="shared" si="82"/>
        <v>NoPayment</v>
      </c>
      <c r="Z1341" t="str">
        <f t="shared" si="83"/>
        <v>No Discounts</v>
      </c>
    </row>
    <row r="1342" spans="1:26" x14ac:dyDescent="0.2">
      <c r="A1342" s="15">
        <v>0</v>
      </c>
      <c r="B1342" s="7">
        <f t="shared" si="80"/>
        <v>0</v>
      </c>
      <c r="C1342" s="1" t="s">
        <v>20</v>
      </c>
      <c r="E1342" s="5">
        <v>0</v>
      </c>
      <c r="F1342" s="5">
        <f t="shared" si="81"/>
        <v>0</v>
      </c>
      <c r="I1342" s="1" t="s">
        <v>25</v>
      </c>
      <c r="K1342" s="8">
        <v>44088.232685185183</v>
      </c>
      <c r="M1342" s="8">
        <v>44088</v>
      </c>
      <c r="N1342" s="8">
        <v>44088</v>
      </c>
      <c r="P1342" s="1" t="s">
        <v>1091</v>
      </c>
      <c r="T1342" s="1" t="s">
        <v>81</v>
      </c>
      <c r="U1342" s="8">
        <v>44088</v>
      </c>
      <c r="X1342" s="1" t="s">
        <v>39</v>
      </c>
      <c r="Y1342" t="str">
        <f t="shared" si="82"/>
        <v>NoPayment</v>
      </c>
      <c r="Z1342" t="str">
        <f t="shared" si="83"/>
        <v>No Discounts</v>
      </c>
    </row>
    <row r="1343" spans="1:26" x14ac:dyDescent="0.2">
      <c r="A1343" s="15">
        <v>0</v>
      </c>
      <c r="B1343" s="7">
        <f t="shared" si="80"/>
        <v>0</v>
      </c>
      <c r="C1343" s="1" t="s">
        <v>20</v>
      </c>
      <c r="E1343" s="5">
        <v>0</v>
      </c>
      <c r="F1343" s="5">
        <f t="shared" si="81"/>
        <v>0</v>
      </c>
      <c r="I1343" s="1" t="s">
        <v>25</v>
      </c>
      <c r="K1343" s="8">
        <v>44088.232604166667</v>
      </c>
      <c r="M1343" s="8">
        <v>44088</v>
      </c>
      <c r="N1343" s="8">
        <v>44088</v>
      </c>
      <c r="P1343" s="1" t="s">
        <v>1091</v>
      </c>
      <c r="T1343" s="1" t="s">
        <v>81</v>
      </c>
      <c r="U1343" s="8">
        <v>44088</v>
      </c>
      <c r="X1343" s="1" t="s">
        <v>39</v>
      </c>
      <c r="Y1343" t="str">
        <f t="shared" si="82"/>
        <v>NoPayment</v>
      </c>
      <c r="Z1343" t="str">
        <f t="shared" si="83"/>
        <v>No Discounts</v>
      </c>
    </row>
    <row r="1344" spans="1:26" x14ac:dyDescent="0.2">
      <c r="A1344" s="15">
        <v>0</v>
      </c>
      <c r="B1344" s="7">
        <f t="shared" si="80"/>
        <v>0</v>
      </c>
      <c r="C1344" s="1" t="s">
        <v>20</v>
      </c>
      <c r="E1344" s="5">
        <v>0</v>
      </c>
      <c r="F1344" s="5">
        <f t="shared" si="81"/>
        <v>0</v>
      </c>
      <c r="I1344" s="1" t="s">
        <v>25</v>
      </c>
      <c r="K1344" s="8">
        <v>44088.232511574075</v>
      </c>
      <c r="M1344" s="8">
        <v>44088</v>
      </c>
      <c r="N1344" s="8">
        <v>44088</v>
      </c>
      <c r="P1344" s="1" t="s">
        <v>1091</v>
      </c>
      <c r="T1344" s="1" t="s">
        <v>81</v>
      </c>
      <c r="U1344" s="8">
        <v>44088</v>
      </c>
      <c r="X1344" s="1" t="s">
        <v>39</v>
      </c>
      <c r="Y1344" t="str">
        <f t="shared" si="82"/>
        <v>NoPayment</v>
      </c>
      <c r="Z1344" t="str">
        <f t="shared" si="83"/>
        <v>No Discounts</v>
      </c>
    </row>
    <row r="1345" spans="1:26" x14ac:dyDescent="0.2">
      <c r="A1345" s="15">
        <v>0</v>
      </c>
      <c r="B1345" s="7">
        <f t="shared" si="80"/>
        <v>0</v>
      </c>
      <c r="C1345" s="1" t="s">
        <v>20</v>
      </c>
      <c r="E1345" s="5">
        <v>0</v>
      </c>
      <c r="F1345" s="5">
        <f t="shared" si="81"/>
        <v>0</v>
      </c>
      <c r="I1345" s="1" t="s">
        <v>25</v>
      </c>
      <c r="K1345" s="8">
        <v>44088.232430555552</v>
      </c>
      <c r="M1345" s="8">
        <v>44088</v>
      </c>
      <c r="N1345" s="8">
        <v>44088</v>
      </c>
      <c r="P1345" s="1" t="s">
        <v>1091</v>
      </c>
      <c r="T1345" s="1" t="s">
        <v>81</v>
      </c>
      <c r="U1345" s="8">
        <v>44088</v>
      </c>
      <c r="X1345" s="1" t="s">
        <v>39</v>
      </c>
      <c r="Y1345" t="str">
        <f t="shared" si="82"/>
        <v>NoPayment</v>
      </c>
      <c r="Z1345" t="str">
        <f t="shared" si="83"/>
        <v>No Discounts</v>
      </c>
    </row>
    <row r="1346" spans="1:26" x14ac:dyDescent="0.2">
      <c r="A1346" s="15">
        <v>121.75</v>
      </c>
      <c r="B1346" s="7">
        <f t="shared" si="80"/>
        <v>121.75</v>
      </c>
      <c r="C1346" s="1" t="s">
        <v>20</v>
      </c>
      <c r="D1346" s="1" t="s">
        <v>21</v>
      </c>
      <c r="E1346" s="5">
        <v>0</v>
      </c>
      <c r="F1346" s="5">
        <f t="shared" si="81"/>
        <v>0</v>
      </c>
      <c r="G1346" s="1" t="s">
        <v>23</v>
      </c>
      <c r="H1346" s="8">
        <v>44098</v>
      </c>
      <c r="I1346" s="1" t="s">
        <v>25</v>
      </c>
      <c r="K1346" s="8">
        <v>44088.195289351854</v>
      </c>
      <c r="L1346" s="1" t="s">
        <v>28</v>
      </c>
      <c r="M1346" s="8">
        <v>44088</v>
      </c>
      <c r="N1346" s="8">
        <v>44118</v>
      </c>
      <c r="O1346" s="1" t="s">
        <v>2525</v>
      </c>
      <c r="P1346" s="1" t="s">
        <v>1091</v>
      </c>
      <c r="Q1346" s="1" t="s">
        <v>33</v>
      </c>
      <c r="R1346" s="1" t="s">
        <v>124</v>
      </c>
      <c r="S1346" s="1" t="s">
        <v>35</v>
      </c>
      <c r="T1346" s="1" t="s">
        <v>36</v>
      </c>
      <c r="U1346" s="8">
        <v>44088</v>
      </c>
      <c r="V1346" s="1" t="s">
        <v>37</v>
      </c>
      <c r="W1346" s="1" t="s">
        <v>38</v>
      </c>
      <c r="X1346" s="1" t="s">
        <v>39</v>
      </c>
      <c r="Y1346" t="str">
        <f t="shared" si="82"/>
        <v>OnTime</v>
      </c>
      <c r="Z1346" t="str">
        <f t="shared" si="83"/>
        <v>Utilized</v>
      </c>
    </row>
    <row r="1347" spans="1:26" x14ac:dyDescent="0.2">
      <c r="A1347" s="15">
        <v>121.75</v>
      </c>
      <c r="B1347" s="7">
        <f t="shared" ref="B1347:B1410" si="84">A1347</f>
        <v>121.75</v>
      </c>
      <c r="C1347" s="1" t="s">
        <v>20</v>
      </c>
      <c r="D1347" s="1" t="s">
        <v>21</v>
      </c>
      <c r="E1347" s="5">
        <v>0</v>
      </c>
      <c r="F1347" s="5">
        <f t="shared" ref="F1347:F1410" si="85">E1347</f>
        <v>0</v>
      </c>
      <c r="G1347" s="1" t="s">
        <v>23</v>
      </c>
      <c r="H1347" s="8">
        <v>44095</v>
      </c>
      <c r="I1347" s="1" t="s">
        <v>25</v>
      </c>
      <c r="K1347" s="8">
        <v>44085.828981481478</v>
      </c>
      <c r="L1347" s="1" t="s">
        <v>28</v>
      </c>
      <c r="M1347" s="8">
        <v>44085</v>
      </c>
      <c r="N1347" s="8">
        <v>44115</v>
      </c>
      <c r="O1347" s="1" t="s">
        <v>2528</v>
      </c>
      <c r="P1347" s="1" t="s">
        <v>1091</v>
      </c>
      <c r="Q1347" s="1" t="s">
        <v>33</v>
      </c>
      <c r="R1347" s="1" t="s">
        <v>124</v>
      </c>
      <c r="S1347" s="1" t="s">
        <v>35</v>
      </c>
      <c r="T1347" s="1" t="s">
        <v>36</v>
      </c>
      <c r="U1347" s="8">
        <v>44085</v>
      </c>
      <c r="V1347" s="1" t="s">
        <v>37</v>
      </c>
      <c r="W1347" s="1" t="s">
        <v>38</v>
      </c>
      <c r="X1347" s="1" t="s">
        <v>39</v>
      </c>
      <c r="Y1347" t="str">
        <f t="shared" ref="Y1347:Y1410" si="86">IF(U1347&gt;N1347,"Late",IF(A1347=0,"NoPayment","OnTime"))</f>
        <v>OnTime</v>
      </c>
      <c r="Z1347" t="str">
        <f t="shared" ref="Z1347:Z1410" si="87">IF(U1347&lt;H1347,"Utilized",IF(ISBLANK(H1347),"No Discounts","Lost"))</f>
        <v>Utilized</v>
      </c>
    </row>
    <row r="1348" spans="1:26" x14ac:dyDescent="0.2">
      <c r="A1348" s="15">
        <v>0</v>
      </c>
      <c r="B1348" s="7">
        <f t="shared" si="84"/>
        <v>0</v>
      </c>
      <c r="C1348" s="1" t="s">
        <v>20</v>
      </c>
      <c r="E1348" s="5">
        <v>0</v>
      </c>
      <c r="F1348" s="5">
        <f t="shared" si="85"/>
        <v>0</v>
      </c>
      <c r="I1348" s="1" t="s">
        <v>25</v>
      </c>
      <c r="K1348" s="8">
        <v>44085.693912037037</v>
      </c>
      <c r="M1348" s="8">
        <v>44085</v>
      </c>
      <c r="N1348" s="8">
        <v>44085</v>
      </c>
      <c r="P1348" s="1" t="s">
        <v>1091</v>
      </c>
      <c r="T1348" s="1" t="s">
        <v>1516</v>
      </c>
      <c r="U1348" s="8">
        <v>44085</v>
      </c>
      <c r="X1348" s="1" t="s">
        <v>39</v>
      </c>
      <c r="Y1348" t="str">
        <f t="shared" si="86"/>
        <v>NoPayment</v>
      </c>
      <c r="Z1348" t="str">
        <f t="shared" si="87"/>
        <v>No Discounts</v>
      </c>
    </row>
    <row r="1349" spans="1:26" x14ac:dyDescent="0.2">
      <c r="A1349" s="15">
        <v>121.75</v>
      </c>
      <c r="B1349" s="7">
        <f t="shared" si="84"/>
        <v>121.75</v>
      </c>
      <c r="C1349" s="1" t="s">
        <v>20</v>
      </c>
      <c r="D1349" s="1" t="s">
        <v>21</v>
      </c>
      <c r="E1349" s="5">
        <v>0</v>
      </c>
      <c r="F1349" s="5">
        <f t="shared" si="85"/>
        <v>0</v>
      </c>
      <c r="G1349" s="1" t="s">
        <v>23</v>
      </c>
      <c r="H1349" s="8">
        <v>44095</v>
      </c>
      <c r="I1349" s="1" t="s">
        <v>25</v>
      </c>
      <c r="K1349" s="8">
        <v>44085.502384259256</v>
      </c>
      <c r="L1349" s="1" t="s">
        <v>28</v>
      </c>
      <c r="M1349" s="8">
        <v>44085</v>
      </c>
      <c r="N1349" s="8">
        <v>44115</v>
      </c>
      <c r="O1349" s="1" t="s">
        <v>2531</v>
      </c>
      <c r="P1349" s="1" t="s">
        <v>1091</v>
      </c>
      <c r="Q1349" s="1" t="s">
        <v>33</v>
      </c>
      <c r="R1349" s="1" t="s">
        <v>124</v>
      </c>
      <c r="S1349" s="1" t="s">
        <v>35</v>
      </c>
      <c r="T1349" s="1" t="s">
        <v>36</v>
      </c>
      <c r="U1349" s="8">
        <v>44085</v>
      </c>
      <c r="V1349" s="1" t="s">
        <v>37</v>
      </c>
      <c r="W1349" s="1" t="s">
        <v>38</v>
      </c>
      <c r="X1349" s="1" t="s">
        <v>39</v>
      </c>
      <c r="Y1349" t="str">
        <f t="shared" si="86"/>
        <v>OnTime</v>
      </c>
      <c r="Z1349" t="str">
        <f t="shared" si="87"/>
        <v>Utilized</v>
      </c>
    </row>
    <row r="1350" spans="1:26" x14ac:dyDescent="0.2">
      <c r="A1350" s="15">
        <v>470</v>
      </c>
      <c r="B1350" s="7">
        <f t="shared" si="84"/>
        <v>470</v>
      </c>
      <c r="C1350" s="1" t="s">
        <v>20</v>
      </c>
      <c r="D1350" s="1" t="s">
        <v>1362</v>
      </c>
      <c r="E1350" s="5">
        <v>9.4</v>
      </c>
      <c r="F1350" s="5">
        <f t="shared" si="85"/>
        <v>9.4</v>
      </c>
      <c r="G1350" s="1" t="s">
        <v>1363</v>
      </c>
      <c r="H1350" s="8">
        <v>44115</v>
      </c>
      <c r="I1350" s="1" t="s">
        <v>25</v>
      </c>
      <c r="K1350" s="8">
        <v>44085.465682870374</v>
      </c>
      <c r="L1350" s="1" t="s">
        <v>28</v>
      </c>
      <c r="M1350" s="8">
        <v>44085</v>
      </c>
      <c r="N1350" s="8">
        <v>44095</v>
      </c>
      <c r="O1350" s="1" t="s">
        <v>2533</v>
      </c>
      <c r="P1350" s="1" t="s">
        <v>32</v>
      </c>
      <c r="R1350" s="1" t="s">
        <v>1367</v>
      </c>
      <c r="T1350" s="1" t="s">
        <v>36</v>
      </c>
      <c r="U1350" s="8">
        <v>44085</v>
      </c>
      <c r="V1350" s="1" t="s">
        <v>1368</v>
      </c>
      <c r="W1350" s="1" t="s">
        <v>3322</v>
      </c>
      <c r="X1350" s="1" t="s">
        <v>39</v>
      </c>
      <c r="Y1350" t="str">
        <f t="shared" si="86"/>
        <v>OnTime</v>
      </c>
      <c r="Z1350" t="str">
        <f t="shared" si="87"/>
        <v>Utilized</v>
      </c>
    </row>
    <row r="1351" spans="1:26" x14ac:dyDescent="0.2">
      <c r="A1351" s="15">
        <v>470</v>
      </c>
      <c r="B1351" s="7">
        <f t="shared" si="84"/>
        <v>470</v>
      </c>
      <c r="C1351" s="1" t="s">
        <v>20</v>
      </c>
      <c r="D1351" s="1" t="s">
        <v>1362</v>
      </c>
      <c r="E1351" s="5">
        <v>9.4</v>
      </c>
      <c r="F1351" s="5">
        <f t="shared" si="85"/>
        <v>9.4</v>
      </c>
      <c r="G1351" s="1" t="s">
        <v>1363</v>
      </c>
      <c r="H1351" s="8">
        <v>44115</v>
      </c>
      <c r="I1351" s="1" t="s">
        <v>25</v>
      </c>
      <c r="K1351" s="8">
        <v>44085.465590277781</v>
      </c>
      <c r="L1351" s="1" t="s">
        <v>28</v>
      </c>
      <c r="M1351" s="8">
        <v>44085</v>
      </c>
      <c r="N1351" s="8">
        <v>44095</v>
      </c>
      <c r="O1351" s="1" t="s">
        <v>2535</v>
      </c>
      <c r="P1351" s="1" t="s">
        <v>32</v>
      </c>
      <c r="R1351" s="1" t="s">
        <v>1367</v>
      </c>
      <c r="T1351" s="1" t="s">
        <v>81</v>
      </c>
      <c r="U1351" s="8">
        <v>44085</v>
      </c>
      <c r="V1351" s="1" t="s">
        <v>1368</v>
      </c>
      <c r="W1351" s="1" t="s">
        <v>3322</v>
      </c>
      <c r="X1351" s="1" t="s">
        <v>39</v>
      </c>
      <c r="Y1351" t="str">
        <f t="shared" si="86"/>
        <v>OnTime</v>
      </c>
      <c r="Z1351" t="str">
        <f t="shared" si="87"/>
        <v>Utilized</v>
      </c>
    </row>
    <row r="1352" spans="1:26" x14ac:dyDescent="0.2">
      <c r="A1352" s="15">
        <v>100</v>
      </c>
      <c r="B1352" s="7">
        <f t="shared" si="84"/>
        <v>100</v>
      </c>
      <c r="C1352" s="1" t="s">
        <v>20</v>
      </c>
      <c r="D1352" s="1" t="s">
        <v>1362</v>
      </c>
      <c r="E1352" s="5">
        <v>2</v>
      </c>
      <c r="F1352" s="5">
        <f t="shared" si="85"/>
        <v>2</v>
      </c>
      <c r="G1352" s="1" t="s">
        <v>1363</v>
      </c>
      <c r="H1352" s="8">
        <v>44115</v>
      </c>
      <c r="I1352" s="1" t="s">
        <v>25</v>
      </c>
      <c r="K1352" s="8">
        <v>44085.465509259258</v>
      </c>
      <c r="L1352" s="1" t="s">
        <v>28</v>
      </c>
      <c r="M1352" s="8">
        <v>44085</v>
      </c>
      <c r="N1352" s="8">
        <v>44095</v>
      </c>
      <c r="O1352" s="1" t="s">
        <v>2537</v>
      </c>
      <c r="P1352" s="1" t="s">
        <v>32</v>
      </c>
      <c r="R1352" s="1" t="s">
        <v>1367</v>
      </c>
      <c r="T1352" s="1" t="s">
        <v>36</v>
      </c>
      <c r="U1352" s="8">
        <v>44085</v>
      </c>
      <c r="V1352" s="1" t="s">
        <v>1368</v>
      </c>
      <c r="W1352" s="1" t="s">
        <v>3322</v>
      </c>
      <c r="X1352" s="1" t="s">
        <v>39</v>
      </c>
      <c r="Y1352" t="str">
        <f t="shared" si="86"/>
        <v>OnTime</v>
      </c>
      <c r="Z1352" t="str">
        <f t="shared" si="87"/>
        <v>Utilized</v>
      </c>
    </row>
    <row r="1353" spans="1:26" x14ac:dyDescent="0.2">
      <c r="A1353" s="15">
        <v>1010</v>
      </c>
      <c r="B1353" s="7">
        <f t="shared" si="84"/>
        <v>1010</v>
      </c>
      <c r="C1353" s="1" t="s">
        <v>20</v>
      </c>
      <c r="D1353" s="1" t="s">
        <v>1362</v>
      </c>
      <c r="E1353" s="5">
        <v>20.2</v>
      </c>
      <c r="F1353" s="5">
        <f t="shared" si="85"/>
        <v>20.2</v>
      </c>
      <c r="G1353" s="1" t="s">
        <v>1363</v>
      </c>
      <c r="H1353" s="8">
        <v>44115</v>
      </c>
      <c r="I1353" s="1" t="s">
        <v>25</v>
      </c>
      <c r="K1353" s="8">
        <v>44085.465428240743</v>
      </c>
      <c r="L1353" s="1" t="s">
        <v>28</v>
      </c>
      <c r="M1353" s="8">
        <v>44085</v>
      </c>
      <c r="N1353" s="8">
        <v>44095</v>
      </c>
      <c r="O1353" s="1" t="s">
        <v>2540</v>
      </c>
      <c r="P1353" s="1" t="s">
        <v>32</v>
      </c>
      <c r="R1353" s="1" t="s">
        <v>1367</v>
      </c>
      <c r="T1353" s="1" t="s">
        <v>36</v>
      </c>
      <c r="U1353" s="8">
        <v>44085</v>
      </c>
      <c r="V1353" s="1" t="s">
        <v>1368</v>
      </c>
      <c r="W1353" s="1" t="s">
        <v>3322</v>
      </c>
      <c r="X1353" s="1" t="s">
        <v>39</v>
      </c>
      <c r="Y1353" t="str">
        <f t="shared" si="86"/>
        <v>OnTime</v>
      </c>
      <c r="Z1353" t="str">
        <f t="shared" si="87"/>
        <v>Utilized</v>
      </c>
    </row>
    <row r="1354" spans="1:26" x14ac:dyDescent="0.2">
      <c r="A1354" s="15">
        <v>100</v>
      </c>
      <c r="B1354" s="7">
        <f t="shared" si="84"/>
        <v>100</v>
      </c>
      <c r="C1354" s="1" t="s">
        <v>20</v>
      </c>
      <c r="E1354" s="5">
        <v>0</v>
      </c>
      <c r="F1354" s="5">
        <f t="shared" si="85"/>
        <v>0</v>
      </c>
      <c r="I1354" s="1" t="s">
        <v>140</v>
      </c>
      <c r="K1354" s="8">
        <v>44085.46533564815</v>
      </c>
      <c r="L1354" s="1" t="s">
        <v>28</v>
      </c>
      <c r="M1354" s="8">
        <v>44085</v>
      </c>
      <c r="N1354" s="8">
        <v>44100</v>
      </c>
      <c r="O1354" s="1" t="s">
        <v>2542</v>
      </c>
      <c r="P1354" s="1" t="s">
        <v>32</v>
      </c>
      <c r="Q1354" s="1" t="s">
        <v>33</v>
      </c>
      <c r="R1354" s="1" t="s">
        <v>168</v>
      </c>
      <c r="T1354" s="1" t="s">
        <v>81</v>
      </c>
      <c r="U1354" s="8">
        <v>44085</v>
      </c>
      <c r="V1354" s="1" t="s">
        <v>169</v>
      </c>
      <c r="W1354" s="1" t="s">
        <v>170</v>
      </c>
      <c r="X1354" s="1" t="s">
        <v>39</v>
      </c>
      <c r="Y1354" t="str">
        <f t="shared" si="86"/>
        <v>OnTime</v>
      </c>
      <c r="Z1354" t="str">
        <f t="shared" si="87"/>
        <v>No Discounts</v>
      </c>
    </row>
    <row r="1355" spans="1:26" x14ac:dyDescent="0.2">
      <c r="A1355" s="15">
        <v>0</v>
      </c>
      <c r="B1355" s="7">
        <f t="shared" si="84"/>
        <v>0</v>
      </c>
      <c r="C1355" s="1" t="s">
        <v>20</v>
      </c>
      <c r="E1355" s="5">
        <v>0</v>
      </c>
      <c r="F1355" s="5">
        <f t="shared" si="85"/>
        <v>0</v>
      </c>
      <c r="I1355" s="1" t="s">
        <v>25</v>
      </c>
      <c r="K1355" s="8">
        <v>44085.465254629627</v>
      </c>
      <c r="M1355" s="8">
        <v>44085</v>
      </c>
      <c r="N1355" s="8">
        <v>44085</v>
      </c>
      <c r="P1355" s="1" t="s">
        <v>32</v>
      </c>
      <c r="T1355" s="1" t="s">
        <v>81</v>
      </c>
      <c r="U1355" s="8">
        <v>44085</v>
      </c>
      <c r="X1355" s="1" t="s">
        <v>39</v>
      </c>
      <c r="Y1355" t="str">
        <f t="shared" si="86"/>
        <v>NoPayment</v>
      </c>
      <c r="Z1355" t="str">
        <f t="shared" si="87"/>
        <v>No Discounts</v>
      </c>
    </row>
    <row r="1356" spans="1:26" x14ac:dyDescent="0.2">
      <c r="A1356" s="15">
        <v>0</v>
      </c>
      <c r="B1356" s="7">
        <f t="shared" si="84"/>
        <v>0</v>
      </c>
      <c r="C1356" s="1" t="s">
        <v>20</v>
      </c>
      <c r="E1356" s="5">
        <v>0</v>
      </c>
      <c r="F1356" s="5">
        <f t="shared" si="85"/>
        <v>0</v>
      </c>
      <c r="I1356" s="1" t="s">
        <v>25</v>
      </c>
      <c r="K1356" s="8">
        <v>44085.465173611112</v>
      </c>
      <c r="M1356" s="8">
        <v>44085</v>
      </c>
      <c r="N1356" s="8">
        <v>44085</v>
      </c>
      <c r="P1356" s="1" t="s">
        <v>32</v>
      </c>
      <c r="T1356" s="1" t="s">
        <v>81</v>
      </c>
      <c r="U1356" s="8">
        <v>44085</v>
      </c>
      <c r="X1356" s="1" t="s">
        <v>39</v>
      </c>
      <c r="Y1356" t="str">
        <f t="shared" si="86"/>
        <v>NoPayment</v>
      </c>
      <c r="Z1356" t="str">
        <f t="shared" si="87"/>
        <v>No Discounts</v>
      </c>
    </row>
    <row r="1357" spans="1:26" x14ac:dyDescent="0.2">
      <c r="A1357" s="15">
        <v>0</v>
      </c>
      <c r="B1357" s="7">
        <f t="shared" si="84"/>
        <v>0</v>
      </c>
      <c r="C1357" s="1" t="s">
        <v>20</v>
      </c>
      <c r="E1357" s="5">
        <v>0</v>
      </c>
      <c r="F1357" s="5">
        <f t="shared" si="85"/>
        <v>0</v>
      </c>
      <c r="I1357" s="1" t="s">
        <v>25</v>
      </c>
      <c r="K1357" s="8">
        <v>44085.465081018519</v>
      </c>
      <c r="M1357" s="8">
        <v>44085</v>
      </c>
      <c r="N1357" s="8">
        <v>44085</v>
      </c>
      <c r="P1357" s="1" t="s">
        <v>32</v>
      </c>
      <c r="T1357" s="1" t="s">
        <v>81</v>
      </c>
      <c r="U1357" s="8">
        <v>44085</v>
      </c>
      <c r="X1357" s="1" t="s">
        <v>39</v>
      </c>
      <c r="Y1357" t="str">
        <f t="shared" si="86"/>
        <v>NoPayment</v>
      </c>
      <c r="Z1357" t="str">
        <f t="shared" si="87"/>
        <v>No Discounts</v>
      </c>
    </row>
    <row r="1358" spans="1:26" x14ac:dyDescent="0.2">
      <c r="A1358" s="15">
        <v>0</v>
      </c>
      <c r="B1358" s="7">
        <f t="shared" si="84"/>
        <v>0</v>
      </c>
      <c r="C1358" s="1" t="s">
        <v>20</v>
      </c>
      <c r="E1358" s="5">
        <v>0</v>
      </c>
      <c r="F1358" s="5">
        <f t="shared" si="85"/>
        <v>0</v>
      </c>
      <c r="I1358" s="1" t="s">
        <v>25</v>
      </c>
      <c r="K1358" s="8">
        <v>44085.464965277781</v>
      </c>
      <c r="M1358" s="8">
        <v>44085</v>
      </c>
      <c r="N1358" s="8">
        <v>44085</v>
      </c>
      <c r="P1358" s="1" t="s">
        <v>32</v>
      </c>
      <c r="T1358" s="1" t="s">
        <v>81</v>
      </c>
      <c r="U1358" s="8">
        <v>44085</v>
      </c>
      <c r="X1358" s="1" t="s">
        <v>39</v>
      </c>
      <c r="Y1358" t="str">
        <f t="shared" si="86"/>
        <v>NoPayment</v>
      </c>
      <c r="Z1358" t="str">
        <f t="shared" si="87"/>
        <v>No Discounts</v>
      </c>
    </row>
    <row r="1359" spans="1:26" x14ac:dyDescent="0.2">
      <c r="A1359" s="15">
        <v>0</v>
      </c>
      <c r="B1359" s="7">
        <f t="shared" si="84"/>
        <v>0</v>
      </c>
      <c r="C1359" s="1" t="s">
        <v>20</v>
      </c>
      <c r="E1359" s="5">
        <v>0</v>
      </c>
      <c r="F1359" s="5">
        <f t="shared" si="85"/>
        <v>0</v>
      </c>
      <c r="I1359" s="1" t="s">
        <v>25</v>
      </c>
      <c r="K1359" s="8">
        <v>44085.464872685188</v>
      </c>
      <c r="M1359" s="8">
        <v>44085</v>
      </c>
      <c r="N1359" s="8">
        <v>44085</v>
      </c>
      <c r="P1359" s="1" t="s">
        <v>32</v>
      </c>
      <c r="T1359" s="1" t="s">
        <v>81</v>
      </c>
      <c r="U1359" s="8">
        <v>44085</v>
      </c>
      <c r="X1359" s="1" t="s">
        <v>39</v>
      </c>
      <c r="Y1359" t="str">
        <f t="shared" si="86"/>
        <v>NoPayment</v>
      </c>
      <c r="Z1359" t="str">
        <f t="shared" si="87"/>
        <v>No Discounts</v>
      </c>
    </row>
    <row r="1360" spans="1:26" x14ac:dyDescent="0.2">
      <c r="A1360" s="15">
        <v>0</v>
      </c>
      <c r="B1360" s="7">
        <f t="shared" si="84"/>
        <v>0</v>
      </c>
      <c r="C1360" s="1" t="s">
        <v>20</v>
      </c>
      <c r="E1360" s="5">
        <v>0</v>
      </c>
      <c r="F1360" s="5">
        <f t="shared" si="85"/>
        <v>0</v>
      </c>
      <c r="I1360" s="1" t="s">
        <v>25</v>
      </c>
      <c r="K1360" s="8">
        <v>44085.464791666665</v>
      </c>
      <c r="M1360" s="8">
        <v>44085</v>
      </c>
      <c r="N1360" s="8">
        <v>44085</v>
      </c>
      <c r="P1360" s="1" t="s">
        <v>32</v>
      </c>
      <c r="T1360" s="1" t="s">
        <v>81</v>
      </c>
      <c r="U1360" s="8">
        <v>44085</v>
      </c>
      <c r="X1360" s="1" t="s">
        <v>39</v>
      </c>
      <c r="Y1360" t="str">
        <f t="shared" si="86"/>
        <v>NoPayment</v>
      </c>
      <c r="Z1360" t="str">
        <f t="shared" si="87"/>
        <v>No Discounts</v>
      </c>
    </row>
    <row r="1361" spans="1:26" x14ac:dyDescent="0.2">
      <c r="A1361" s="15">
        <v>0</v>
      </c>
      <c r="B1361" s="7">
        <f t="shared" si="84"/>
        <v>0</v>
      </c>
      <c r="C1361" s="1" t="s">
        <v>20</v>
      </c>
      <c r="E1361" s="5">
        <v>0</v>
      </c>
      <c r="F1361" s="5">
        <f t="shared" si="85"/>
        <v>0</v>
      </c>
      <c r="I1361" s="1" t="s">
        <v>25</v>
      </c>
      <c r="K1361" s="8">
        <v>44085.46471064815</v>
      </c>
      <c r="M1361" s="8">
        <v>44085</v>
      </c>
      <c r="N1361" s="8">
        <v>44085</v>
      </c>
      <c r="P1361" s="1" t="s">
        <v>32</v>
      </c>
      <c r="T1361" s="1" t="s">
        <v>81</v>
      </c>
      <c r="U1361" s="8">
        <v>44085</v>
      </c>
      <c r="X1361" s="1" t="s">
        <v>39</v>
      </c>
      <c r="Y1361" t="str">
        <f t="shared" si="86"/>
        <v>NoPayment</v>
      </c>
      <c r="Z1361" t="str">
        <f t="shared" si="87"/>
        <v>No Discounts</v>
      </c>
    </row>
    <row r="1362" spans="1:26" x14ac:dyDescent="0.2">
      <c r="A1362" s="15">
        <v>121.75</v>
      </c>
      <c r="B1362" s="7">
        <f t="shared" si="84"/>
        <v>121.75</v>
      </c>
      <c r="C1362" s="1" t="s">
        <v>20</v>
      </c>
      <c r="D1362" s="1" t="s">
        <v>21</v>
      </c>
      <c r="E1362" s="5">
        <v>0</v>
      </c>
      <c r="F1362" s="5">
        <f t="shared" si="85"/>
        <v>0</v>
      </c>
      <c r="G1362" s="1" t="s">
        <v>23</v>
      </c>
      <c r="H1362" s="8">
        <v>44095</v>
      </c>
      <c r="I1362" s="1" t="s">
        <v>25</v>
      </c>
      <c r="K1362" s="8">
        <v>44085.333622685182</v>
      </c>
      <c r="L1362" s="1" t="s">
        <v>28</v>
      </c>
      <c r="M1362" s="8">
        <v>44085</v>
      </c>
      <c r="N1362" s="8">
        <v>44115</v>
      </c>
      <c r="O1362" s="1" t="s">
        <v>2551</v>
      </c>
      <c r="P1362" s="1" t="s">
        <v>1091</v>
      </c>
      <c r="Q1362" s="1" t="s">
        <v>33</v>
      </c>
      <c r="R1362" s="1" t="s">
        <v>124</v>
      </c>
      <c r="S1362" s="1" t="s">
        <v>35</v>
      </c>
      <c r="T1362" s="1" t="s">
        <v>36</v>
      </c>
      <c r="U1362" s="8">
        <v>44085</v>
      </c>
      <c r="V1362" s="1" t="s">
        <v>37</v>
      </c>
      <c r="W1362" s="1" t="s">
        <v>38</v>
      </c>
      <c r="X1362" s="1" t="s">
        <v>39</v>
      </c>
      <c r="Y1362" t="str">
        <f t="shared" si="86"/>
        <v>OnTime</v>
      </c>
      <c r="Z1362" t="str">
        <f t="shared" si="87"/>
        <v>Utilized</v>
      </c>
    </row>
    <row r="1363" spans="1:26" x14ac:dyDescent="0.2">
      <c r="A1363" s="15">
        <v>121.75</v>
      </c>
      <c r="B1363" s="7">
        <f t="shared" si="84"/>
        <v>121.75</v>
      </c>
      <c r="C1363" s="1" t="s">
        <v>20</v>
      </c>
      <c r="D1363" s="1" t="s">
        <v>21</v>
      </c>
      <c r="E1363" s="5">
        <v>0</v>
      </c>
      <c r="F1363" s="5">
        <f t="shared" si="85"/>
        <v>0</v>
      </c>
      <c r="G1363" s="1" t="s">
        <v>23</v>
      </c>
      <c r="H1363" s="8">
        <v>44095</v>
      </c>
      <c r="I1363" s="1" t="s">
        <v>25</v>
      </c>
      <c r="K1363" s="8">
        <v>44085.237743055557</v>
      </c>
      <c r="L1363" s="1" t="s">
        <v>28</v>
      </c>
      <c r="M1363" s="8">
        <v>44085</v>
      </c>
      <c r="N1363" s="8">
        <v>44115</v>
      </c>
      <c r="O1363" s="1" t="s">
        <v>2553</v>
      </c>
      <c r="P1363" s="1" t="s">
        <v>1091</v>
      </c>
      <c r="Q1363" s="1" t="s">
        <v>33</v>
      </c>
      <c r="R1363" s="1" t="s">
        <v>124</v>
      </c>
      <c r="S1363" s="1" t="s">
        <v>35</v>
      </c>
      <c r="T1363" s="1" t="s">
        <v>36</v>
      </c>
      <c r="U1363" s="8">
        <v>44085</v>
      </c>
      <c r="V1363" s="1" t="s">
        <v>37</v>
      </c>
      <c r="W1363" s="1" t="s">
        <v>38</v>
      </c>
      <c r="X1363" s="1" t="s">
        <v>39</v>
      </c>
      <c r="Y1363" t="str">
        <f t="shared" si="86"/>
        <v>OnTime</v>
      </c>
      <c r="Z1363" t="str">
        <f t="shared" si="87"/>
        <v>Utilized</v>
      </c>
    </row>
    <row r="1364" spans="1:26" x14ac:dyDescent="0.2">
      <c r="A1364" s="15">
        <v>1070</v>
      </c>
      <c r="B1364" s="7">
        <f t="shared" si="84"/>
        <v>1070</v>
      </c>
      <c r="C1364" s="1" t="s">
        <v>20</v>
      </c>
      <c r="D1364" s="1" t="s">
        <v>1362</v>
      </c>
      <c r="E1364" s="5">
        <v>21.4</v>
      </c>
      <c r="F1364" s="5">
        <f t="shared" si="85"/>
        <v>21.4</v>
      </c>
      <c r="G1364" s="1" t="s">
        <v>1363</v>
      </c>
      <c r="H1364" s="8">
        <v>44115</v>
      </c>
      <c r="I1364" s="1" t="s">
        <v>25</v>
      </c>
      <c r="K1364" s="8">
        <v>44085.222546296296</v>
      </c>
      <c r="L1364" s="1" t="s">
        <v>28</v>
      </c>
      <c r="M1364" s="8">
        <v>44085</v>
      </c>
      <c r="N1364" s="8">
        <v>44095</v>
      </c>
      <c r="O1364" s="1" t="s">
        <v>2556</v>
      </c>
      <c r="P1364" s="1" t="s">
        <v>32</v>
      </c>
      <c r="R1364" s="1" t="s">
        <v>1367</v>
      </c>
      <c r="T1364" s="1" t="s">
        <v>36</v>
      </c>
      <c r="U1364" s="8">
        <v>44085</v>
      </c>
      <c r="V1364" s="1" t="s">
        <v>1368</v>
      </c>
      <c r="W1364" s="1" t="s">
        <v>3322</v>
      </c>
      <c r="X1364" s="1" t="s">
        <v>39</v>
      </c>
      <c r="Y1364" t="str">
        <f t="shared" si="86"/>
        <v>OnTime</v>
      </c>
      <c r="Z1364" t="str">
        <f t="shared" si="87"/>
        <v>Utilized</v>
      </c>
    </row>
    <row r="1365" spans="1:26" x14ac:dyDescent="0.2">
      <c r="A1365" s="15">
        <v>1070</v>
      </c>
      <c r="B1365" s="7">
        <f t="shared" si="84"/>
        <v>1070</v>
      </c>
      <c r="C1365" s="1" t="s">
        <v>20</v>
      </c>
      <c r="D1365" s="1" t="s">
        <v>1362</v>
      </c>
      <c r="E1365" s="5">
        <v>21.4</v>
      </c>
      <c r="F1365" s="5">
        <f t="shared" si="85"/>
        <v>21.4</v>
      </c>
      <c r="G1365" s="1" t="s">
        <v>1363</v>
      </c>
      <c r="H1365" s="8">
        <v>44115</v>
      </c>
      <c r="I1365" s="1" t="s">
        <v>25</v>
      </c>
      <c r="K1365" s="8">
        <v>44085.222430555557</v>
      </c>
      <c r="L1365" s="1" t="s">
        <v>28</v>
      </c>
      <c r="M1365" s="8">
        <v>44085</v>
      </c>
      <c r="N1365" s="8">
        <v>44095</v>
      </c>
      <c r="O1365" s="1" t="s">
        <v>2558</v>
      </c>
      <c r="P1365" s="1" t="s">
        <v>32</v>
      </c>
      <c r="R1365" s="1" t="s">
        <v>1367</v>
      </c>
      <c r="T1365" s="1" t="s">
        <v>81</v>
      </c>
      <c r="U1365" s="8">
        <v>44085</v>
      </c>
      <c r="V1365" s="1" t="s">
        <v>1368</v>
      </c>
      <c r="W1365" s="1" t="s">
        <v>3322</v>
      </c>
      <c r="X1365" s="1" t="s">
        <v>39</v>
      </c>
      <c r="Y1365" t="str">
        <f t="shared" si="86"/>
        <v>OnTime</v>
      </c>
      <c r="Z1365" t="str">
        <f t="shared" si="87"/>
        <v>Utilized</v>
      </c>
    </row>
    <row r="1366" spans="1:26" x14ac:dyDescent="0.2">
      <c r="A1366" s="15">
        <v>1010</v>
      </c>
      <c r="B1366" s="7">
        <f t="shared" si="84"/>
        <v>1010</v>
      </c>
      <c r="C1366" s="1" t="s">
        <v>20</v>
      </c>
      <c r="D1366" s="1" t="s">
        <v>2559</v>
      </c>
      <c r="E1366" s="5">
        <v>0</v>
      </c>
      <c r="F1366" s="5">
        <f t="shared" si="85"/>
        <v>0</v>
      </c>
      <c r="I1366" s="1" t="s">
        <v>25</v>
      </c>
      <c r="K1366" s="8">
        <v>44085.222349537034</v>
      </c>
      <c r="L1366" s="1" t="s">
        <v>28</v>
      </c>
      <c r="M1366" s="8">
        <v>44085</v>
      </c>
      <c r="N1366" s="8">
        <v>44115</v>
      </c>
      <c r="O1366" s="1" t="s">
        <v>2561</v>
      </c>
      <c r="P1366" s="1" t="s">
        <v>32</v>
      </c>
      <c r="Q1366" s="1" t="s">
        <v>33</v>
      </c>
      <c r="R1366" s="1" t="s">
        <v>124</v>
      </c>
      <c r="T1366" s="1" t="s">
        <v>81</v>
      </c>
      <c r="U1366" s="8">
        <v>44085</v>
      </c>
      <c r="V1366" s="1" t="s">
        <v>2562</v>
      </c>
      <c r="W1366" s="1" t="s">
        <v>2563</v>
      </c>
      <c r="X1366" s="1" t="s">
        <v>39</v>
      </c>
      <c r="Y1366" t="str">
        <f t="shared" si="86"/>
        <v>OnTime</v>
      </c>
      <c r="Z1366" t="str">
        <f t="shared" si="87"/>
        <v>No Discounts</v>
      </c>
    </row>
    <row r="1367" spans="1:26" x14ac:dyDescent="0.2">
      <c r="A1367" s="15">
        <v>1010</v>
      </c>
      <c r="B1367" s="7">
        <f t="shared" si="84"/>
        <v>1010</v>
      </c>
      <c r="C1367" s="1" t="s">
        <v>20</v>
      </c>
      <c r="D1367" s="1" t="s">
        <v>1362</v>
      </c>
      <c r="E1367" s="5">
        <v>20.2</v>
      </c>
      <c r="F1367" s="5">
        <f t="shared" si="85"/>
        <v>20.2</v>
      </c>
      <c r="G1367" s="1" t="s">
        <v>1363</v>
      </c>
      <c r="H1367" s="8">
        <v>44115</v>
      </c>
      <c r="I1367" s="1" t="s">
        <v>25</v>
      </c>
      <c r="K1367" s="8">
        <v>44085.222268518519</v>
      </c>
      <c r="L1367" s="1" t="s">
        <v>28</v>
      </c>
      <c r="M1367" s="8">
        <v>44085</v>
      </c>
      <c r="N1367" s="8">
        <v>44095</v>
      </c>
      <c r="O1367" s="1" t="s">
        <v>2565</v>
      </c>
      <c r="P1367" s="1" t="s">
        <v>32</v>
      </c>
      <c r="R1367" s="1" t="s">
        <v>1367</v>
      </c>
      <c r="T1367" s="1" t="s">
        <v>81</v>
      </c>
      <c r="U1367" s="8">
        <v>44085</v>
      </c>
      <c r="V1367" s="1" t="s">
        <v>1368</v>
      </c>
      <c r="W1367" s="1" t="s">
        <v>3322</v>
      </c>
      <c r="X1367" s="1" t="s">
        <v>39</v>
      </c>
      <c r="Y1367" t="str">
        <f t="shared" si="86"/>
        <v>OnTime</v>
      </c>
      <c r="Z1367" t="str">
        <f t="shared" si="87"/>
        <v>Utilized</v>
      </c>
    </row>
    <row r="1368" spans="1:26" x14ac:dyDescent="0.2">
      <c r="A1368" s="15">
        <v>470</v>
      </c>
      <c r="B1368" s="7">
        <f t="shared" si="84"/>
        <v>470</v>
      </c>
      <c r="C1368" s="1" t="s">
        <v>20</v>
      </c>
      <c r="D1368" s="1" t="s">
        <v>1362</v>
      </c>
      <c r="E1368" s="5">
        <v>9.4</v>
      </c>
      <c r="F1368" s="5">
        <f t="shared" si="85"/>
        <v>9.4</v>
      </c>
      <c r="G1368" s="1" t="s">
        <v>1363</v>
      </c>
      <c r="H1368" s="8">
        <v>44115</v>
      </c>
      <c r="I1368" s="1" t="s">
        <v>25</v>
      </c>
      <c r="K1368" s="8">
        <v>44085.222175925926</v>
      </c>
      <c r="L1368" s="1" t="s">
        <v>28</v>
      </c>
      <c r="M1368" s="8">
        <v>44085</v>
      </c>
      <c r="N1368" s="8">
        <v>44095</v>
      </c>
      <c r="O1368" s="1" t="s">
        <v>2567</v>
      </c>
      <c r="P1368" s="1" t="s">
        <v>32</v>
      </c>
      <c r="R1368" s="1" t="s">
        <v>1367</v>
      </c>
      <c r="T1368" s="1" t="s">
        <v>36</v>
      </c>
      <c r="U1368" s="8">
        <v>44085</v>
      </c>
      <c r="V1368" s="1" t="s">
        <v>1368</v>
      </c>
      <c r="W1368" s="1" t="s">
        <v>3322</v>
      </c>
      <c r="X1368" s="1" t="s">
        <v>39</v>
      </c>
      <c r="Y1368" t="str">
        <f t="shared" si="86"/>
        <v>OnTime</v>
      </c>
      <c r="Z1368" t="str">
        <f t="shared" si="87"/>
        <v>Utilized</v>
      </c>
    </row>
    <row r="1369" spans="1:26" x14ac:dyDescent="0.2">
      <c r="A1369" s="15">
        <v>470</v>
      </c>
      <c r="B1369" s="7">
        <f t="shared" si="84"/>
        <v>470</v>
      </c>
      <c r="C1369" s="1" t="s">
        <v>20</v>
      </c>
      <c r="D1369" s="1" t="s">
        <v>1362</v>
      </c>
      <c r="E1369" s="5">
        <v>9.4</v>
      </c>
      <c r="F1369" s="5">
        <f t="shared" si="85"/>
        <v>9.4</v>
      </c>
      <c r="G1369" s="1" t="s">
        <v>1363</v>
      </c>
      <c r="H1369" s="8">
        <v>44115</v>
      </c>
      <c r="I1369" s="1" t="s">
        <v>25</v>
      </c>
      <c r="K1369" s="8">
        <v>44085.222071759257</v>
      </c>
      <c r="L1369" s="1" t="s">
        <v>28</v>
      </c>
      <c r="M1369" s="8">
        <v>44085</v>
      </c>
      <c r="N1369" s="8">
        <v>44095</v>
      </c>
      <c r="O1369" s="1" t="s">
        <v>2569</v>
      </c>
      <c r="P1369" s="1" t="s">
        <v>32</v>
      </c>
      <c r="R1369" s="1" t="s">
        <v>1367</v>
      </c>
      <c r="T1369" s="1" t="s">
        <v>193</v>
      </c>
      <c r="U1369" s="8">
        <v>44085</v>
      </c>
      <c r="V1369" s="1" t="s">
        <v>1368</v>
      </c>
      <c r="W1369" s="1" t="s">
        <v>3322</v>
      </c>
      <c r="X1369" s="1" t="s">
        <v>39</v>
      </c>
      <c r="Y1369" t="str">
        <f t="shared" si="86"/>
        <v>OnTime</v>
      </c>
      <c r="Z1369" t="str">
        <f t="shared" si="87"/>
        <v>Utilized</v>
      </c>
    </row>
    <row r="1370" spans="1:26" x14ac:dyDescent="0.2">
      <c r="A1370" s="15">
        <v>470</v>
      </c>
      <c r="B1370" s="7">
        <f t="shared" si="84"/>
        <v>470</v>
      </c>
      <c r="C1370" s="1" t="s">
        <v>20</v>
      </c>
      <c r="D1370" s="1" t="s">
        <v>1362</v>
      </c>
      <c r="E1370" s="5">
        <v>9.4</v>
      </c>
      <c r="F1370" s="5">
        <f t="shared" si="85"/>
        <v>9.4</v>
      </c>
      <c r="G1370" s="1" t="s">
        <v>1363</v>
      </c>
      <c r="H1370" s="8">
        <v>44115</v>
      </c>
      <c r="I1370" s="1" t="s">
        <v>25</v>
      </c>
      <c r="K1370" s="8">
        <v>44085.221990740742</v>
      </c>
      <c r="L1370" s="1" t="s">
        <v>28</v>
      </c>
      <c r="M1370" s="8">
        <v>44085</v>
      </c>
      <c r="N1370" s="8">
        <v>44095</v>
      </c>
      <c r="O1370" s="1" t="s">
        <v>2571</v>
      </c>
      <c r="P1370" s="1" t="s">
        <v>32</v>
      </c>
      <c r="R1370" s="1" t="s">
        <v>1367</v>
      </c>
      <c r="T1370" s="1" t="s">
        <v>36</v>
      </c>
      <c r="U1370" s="8">
        <v>44085</v>
      </c>
      <c r="V1370" s="1" t="s">
        <v>1368</v>
      </c>
      <c r="W1370" s="1" t="s">
        <v>3322</v>
      </c>
      <c r="X1370" s="1" t="s">
        <v>39</v>
      </c>
      <c r="Y1370" t="str">
        <f t="shared" si="86"/>
        <v>OnTime</v>
      </c>
      <c r="Z1370" t="str">
        <f t="shared" si="87"/>
        <v>Utilized</v>
      </c>
    </row>
    <row r="1371" spans="1:26" x14ac:dyDescent="0.2">
      <c r="A1371" s="15">
        <v>0</v>
      </c>
      <c r="B1371" s="7">
        <f t="shared" si="84"/>
        <v>0</v>
      </c>
      <c r="C1371" s="1" t="s">
        <v>20</v>
      </c>
      <c r="D1371" s="1" t="s">
        <v>1362</v>
      </c>
      <c r="E1371" s="5">
        <v>0</v>
      </c>
      <c r="F1371" s="5">
        <f t="shared" si="85"/>
        <v>0</v>
      </c>
      <c r="G1371" s="1" t="s">
        <v>1363</v>
      </c>
      <c r="H1371" s="8">
        <v>44115</v>
      </c>
      <c r="I1371" s="1" t="s">
        <v>25</v>
      </c>
      <c r="K1371" s="8">
        <v>44085.221875000003</v>
      </c>
      <c r="M1371" s="8">
        <v>44085</v>
      </c>
      <c r="N1371" s="8">
        <v>44095</v>
      </c>
      <c r="P1371" s="1" t="s">
        <v>32</v>
      </c>
      <c r="R1371" s="1" t="s">
        <v>1367</v>
      </c>
      <c r="T1371" s="1" t="s">
        <v>81</v>
      </c>
      <c r="U1371" s="8">
        <v>44085</v>
      </c>
      <c r="V1371" s="1" t="s">
        <v>1368</v>
      </c>
      <c r="W1371" s="1" t="s">
        <v>3322</v>
      </c>
      <c r="X1371" s="1" t="s">
        <v>39</v>
      </c>
      <c r="Y1371" t="str">
        <f t="shared" si="86"/>
        <v>NoPayment</v>
      </c>
      <c r="Z1371" t="str">
        <f t="shared" si="87"/>
        <v>Utilized</v>
      </c>
    </row>
    <row r="1372" spans="1:26" x14ac:dyDescent="0.2">
      <c r="A1372" s="15">
        <v>100</v>
      </c>
      <c r="B1372" s="7">
        <f t="shared" si="84"/>
        <v>100</v>
      </c>
      <c r="C1372" s="1" t="s">
        <v>20</v>
      </c>
      <c r="D1372" s="1" t="s">
        <v>2201</v>
      </c>
      <c r="E1372" s="5">
        <v>2</v>
      </c>
      <c r="F1372" s="5">
        <f t="shared" si="85"/>
        <v>2</v>
      </c>
      <c r="G1372" s="1" t="s">
        <v>2202</v>
      </c>
      <c r="H1372" s="8">
        <v>44145</v>
      </c>
      <c r="I1372" s="1" t="s">
        <v>25</v>
      </c>
      <c r="K1372" s="8">
        <v>44085.221759259257</v>
      </c>
      <c r="L1372" s="1" t="s">
        <v>28</v>
      </c>
      <c r="M1372" s="8">
        <v>44085</v>
      </c>
      <c r="N1372" s="8">
        <v>44115</v>
      </c>
      <c r="O1372" s="1" t="s">
        <v>2574</v>
      </c>
      <c r="P1372" s="1" t="s">
        <v>32</v>
      </c>
      <c r="Q1372" s="1" t="s">
        <v>33</v>
      </c>
      <c r="R1372" s="1" t="s">
        <v>124</v>
      </c>
      <c r="T1372" s="1" t="s">
        <v>81</v>
      </c>
      <c r="U1372" s="8">
        <v>44085</v>
      </c>
      <c r="V1372" s="1" t="s">
        <v>2205</v>
      </c>
      <c r="W1372" s="1" t="s">
        <v>2206</v>
      </c>
      <c r="X1372" s="1" t="s">
        <v>39</v>
      </c>
      <c r="Y1372" t="str">
        <f t="shared" si="86"/>
        <v>OnTime</v>
      </c>
      <c r="Z1372" t="str">
        <f t="shared" si="87"/>
        <v>Utilized</v>
      </c>
    </row>
    <row r="1373" spans="1:26" x14ac:dyDescent="0.2">
      <c r="A1373" s="15">
        <v>100</v>
      </c>
      <c r="B1373" s="7">
        <f t="shared" si="84"/>
        <v>100</v>
      </c>
      <c r="C1373" s="1" t="s">
        <v>20</v>
      </c>
      <c r="D1373" s="1" t="s">
        <v>1362</v>
      </c>
      <c r="E1373" s="5">
        <v>2</v>
      </c>
      <c r="F1373" s="5">
        <f t="shared" si="85"/>
        <v>2</v>
      </c>
      <c r="G1373" s="1" t="s">
        <v>1363</v>
      </c>
      <c r="H1373" s="8">
        <v>44115</v>
      </c>
      <c r="I1373" s="1" t="s">
        <v>25</v>
      </c>
      <c r="K1373" s="8">
        <v>44085.221666666665</v>
      </c>
      <c r="L1373" s="1" t="s">
        <v>28</v>
      </c>
      <c r="M1373" s="8">
        <v>44085</v>
      </c>
      <c r="N1373" s="8">
        <v>44095</v>
      </c>
      <c r="O1373" s="1" t="s">
        <v>2576</v>
      </c>
      <c r="P1373" s="1" t="s">
        <v>32</v>
      </c>
      <c r="R1373" s="1" t="s">
        <v>1367</v>
      </c>
      <c r="T1373" s="1" t="s">
        <v>81</v>
      </c>
      <c r="U1373" s="8">
        <v>44085</v>
      </c>
      <c r="V1373" s="1" t="s">
        <v>1368</v>
      </c>
      <c r="W1373" s="1" t="s">
        <v>3322</v>
      </c>
      <c r="X1373" s="1" t="s">
        <v>39</v>
      </c>
      <c r="Y1373" t="str">
        <f t="shared" si="86"/>
        <v>OnTime</v>
      </c>
      <c r="Z1373" t="str">
        <f t="shared" si="87"/>
        <v>Utilized</v>
      </c>
    </row>
    <row r="1374" spans="1:26" x14ac:dyDescent="0.2">
      <c r="A1374" s="15">
        <v>100</v>
      </c>
      <c r="B1374" s="7">
        <f t="shared" si="84"/>
        <v>100</v>
      </c>
      <c r="C1374" s="1" t="s">
        <v>20</v>
      </c>
      <c r="D1374" s="1" t="s">
        <v>1362</v>
      </c>
      <c r="E1374" s="5">
        <v>2</v>
      </c>
      <c r="F1374" s="5">
        <f t="shared" si="85"/>
        <v>2</v>
      </c>
      <c r="G1374" s="1" t="s">
        <v>1363</v>
      </c>
      <c r="H1374" s="8">
        <v>44115</v>
      </c>
      <c r="I1374" s="1" t="s">
        <v>25</v>
      </c>
      <c r="K1374" s="8">
        <v>44085.221562500003</v>
      </c>
      <c r="L1374" s="1" t="s">
        <v>28</v>
      </c>
      <c r="M1374" s="8">
        <v>44085</v>
      </c>
      <c r="N1374" s="8">
        <v>44095</v>
      </c>
      <c r="O1374" s="1" t="s">
        <v>2578</v>
      </c>
      <c r="P1374" s="1" t="s">
        <v>32</v>
      </c>
      <c r="R1374" s="1" t="s">
        <v>1367</v>
      </c>
      <c r="T1374" s="1" t="s">
        <v>36</v>
      </c>
      <c r="U1374" s="8">
        <v>44085</v>
      </c>
      <c r="V1374" s="1" t="s">
        <v>1368</v>
      </c>
      <c r="W1374" s="1" t="s">
        <v>3322</v>
      </c>
      <c r="X1374" s="1" t="s">
        <v>39</v>
      </c>
      <c r="Y1374" t="str">
        <f t="shared" si="86"/>
        <v>OnTime</v>
      </c>
      <c r="Z1374" t="str">
        <f t="shared" si="87"/>
        <v>Utilized</v>
      </c>
    </row>
    <row r="1375" spans="1:26" x14ac:dyDescent="0.2">
      <c r="A1375" s="15">
        <v>100</v>
      </c>
      <c r="B1375" s="7">
        <f t="shared" si="84"/>
        <v>100</v>
      </c>
      <c r="C1375" s="1" t="s">
        <v>20</v>
      </c>
      <c r="D1375" s="1" t="s">
        <v>1362</v>
      </c>
      <c r="E1375" s="5">
        <v>2</v>
      </c>
      <c r="F1375" s="5">
        <f t="shared" si="85"/>
        <v>2</v>
      </c>
      <c r="G1375" s="1" t="s">
        <v>1363</v>
      </c>
      <c r="H1375" s="8">
        <v>44115</v>
      </c>
      <c r="I1375" s="1" t="s">
        <v>25</v>
      </c>
      <c r="K1375" s="8">
        <v>44085.221435185187</v>
      </c>
      <c r="L1375" s="1" t="s">
        <v>28</v>
      </c>
      <c r="M1375" s="8">
        <v>44085</v>
      </c>
      <c r="N1375" s="8">
        <v>44095</v>
      </c>
      <c r="O1375" s="1" t="s">
        <v>2580</v>
      </c>
      <c r="P1375" s="1" t="s">
        <v>32</v>
      </c>
      <c r="R1375" s="1" t="s">
        <v>1367</v>
      </c>
      <c r="T1375" s="1" t="s">
        <v>81</v>
      </c>
      <c r="U1375" s="8">
        <v>44085</v>
      </c>
      <c r="V1375" s="1" t="s">
        <v>1368</v>
      </c>
      <c r="W1375" s="1" t="s">
        <v>3322</v>
      </c>
      <c r="X1375" s="1" t="s">
        <v>39</v>
      </c>
      <c r="Y1375" t="str">
        <f t="shared" si="86"/>
        <v>OnTime</v>
      </c>
      <c r="Z1375" t="str">
        <f t="shared" si="87"/>
        <v>Utilized</v>
      </c>
    </row>
    <row r="1376" spans="1:26" x14ac:dyDescent="0.2">
      <c r="A1376" s="15">
        <v>121.75</v>
      </c>
      <c r="B1376" s="7">
        <f t="shared" si="84"/>
        <v>121.75</v>
      </c>
      <c r="C1376" s="1" t="s">
        <v>20</v>
      </c>
      <c r="D1376" s="1" t="s">
        <v>21</v>
      </c>
      <c r="E1376" s="5">
        <v>0</v>
      </c>
      <c r="F1376" s="5">
        <f t="shared" si="85"/>
        <v>0</v>
      </c>
      <c r="G1376" s="1" t="s">
        <v>23</v>
      </c>
      <c r="H1376" s="8">
        <v>44095</v>
      </c>
      <c r="I1376" s="1" t="s">
        <v>25</v>
      </c>
      <c r="K1376" s="8">
        <v>44085.189664351848</v>
      </c>
      <c r="L1376" s="1" t="s">
        <v>28</v>
      </c>
      <c r="M1376" s="8">
        <v>44085</v>
      </c>
      <c r="N1376" s="8">
        <v>44115</v>
      </c>
      <c r="O1376" s="1" t="s">
        <v>2582</v>
      </c>
      <c r="P1376" s="1" t="s">
        <v>1091</v>
      </c>
      <c r="Q1376" s="1" t="s">
        <v>33</v>
      </c>
      <c r="R1376" s="1" t="s">
        <v>124</v>
      </c>
      <c r="S1376" s="1" t="s">
        <v>35</v>
      </c>
      <c r="T1376" s="1" t="s">
        <v>36</v>
      </c>
      <c r="U1376" s="8">
        <v>44085</v>
      </c>
      <c r="V1376" s="1" t="s">
        <v>37</v>
      </c>
      <c r="W1376" s="1" t="s">
        <v>38</v>
      </c>
      <c r="X1376" s="1" t="s">
        <v>39</v>
      </c>
      <c r="Y1376" t="str">
        <f t="shared" si="86"/>
        <v>OnTime</v>
      </c>
      <c r="Z1376" t="str">
        <f t="shared" si="87"/>
        <v>Utilized</v>
      </c>
    </row>
    <row r="1377" spans="1:26" x14ac:dyDescent="0.2">
      <c r="A1377" s="15">
        <v>121.75</v>
      </c>
      <c r="B1377" s="7">
        <f t="shared" si="84"/>
        <v>121.75</v>
      </c>
      <c r="C1377" s="1" t="s">
        <v>20</v>
      </c>
      <c r="D1377" s="1" t="s">
        <v>21</v>
      </c>
      <c r="E1377" s="5">
        <v>0</v>
      </c>
      <c r="F1377" s="5">
        <f t="shared" si="85"/>
        <v>0</v>
      </c>
      <c r="G1377" s="1" t="s">
        <v>23</v>
      </c>
      <c r="H1377" s="8">
        <v>44094</v>
      </c>
      <c r="I1377" s="1" t="s">
        <v>25</v>
      </c>
      <c r="K1377" s="8">
        <v>44084.832939814813</v>
      </c>
      <c r="L1377" s="1" t="s">
        <v>28</v>
      </c>
      <c r="M1377" s="8">
        <v>44084</v>
      </c>
      <c r="N1377" s="8">
        <v>44114</v>
      </c>
      <c r="O1377" s="1" t="s">
        <v>2586</v>
      </c>
      <c r="P1377" s="1" t="s">
        <v>1091</v>
      </c>
      <c r="Q1377" s="1" t="s">
        <v>33</v>
      </c>
      <c r="R1377" s="1" t="s">
        <v>124</v>
      </c>
      <c r="S1377" s="1" t="s">
        <v>35</v>
      </c>
      <c r="T1377" s="1" t="s">
        <v>36</v>
      </c>
      <c r="U1377" s="8">
        <v>44084</v>
      </c>
      <c r="V1377" s="1" t="s">
        <v>37</v>
      </c>
      <c r="W1377" s="1" t="s">
        <v>38</v>
      </c>
      <c r="X1377" s="1" t="s">
        <v>39</v>
      </c>
      <c r="Y1377" t="str">
        <f t="shared" si="86"/>
        <v>OnTime</v>
      </c>
      <c r="Z1377" t="str">
        <f t="shared" si="87"/>
        <v>Utilized</v>
      </c>
    </row>
    <row r="1378" spans="1:26" x14ac:dyDescent="0.2">
      <c r="A1378" s="15">
        <v>121.75</v>
      </c>
      <c r="B1378" s="7">
        <f t="shared" si="84"/>
        <v>121.75</v>
      </c>
      <c r="C1378" s="1" t="s">
        <v>20</v>
      </c>
      <c r="D1378" s="1" t="s">
        <v>21</v>
      </c>
      <c r="E1378" s="5">
        <v>0</v>
      </c>
      <c r="F1378" s="5">
        <f t="shared" si="85"/>
        <v>0</v>
      </c>
      <c r="G1378" s="1" t="s">
        <v>23</v>
      </c>
      <c r="H1378" s="8">
        <v>44094</v>
      </c>
      <c r="I1378" s="1" t="s">
        <v>25</v>
      </c>
      <c r="K1378" s="8">
        <v>44084.708182870374</v>
      </c>
      <c r="L1378" s="1" t="s">
        <v>28</v>
      </c>
      <c r="M1378" s="8">
        <v>44084</v>
      </c>
      <c r="N1378" s="8">
        <v>44114</v>
      </c>
      <c r="O1378" s="1" t="s">
        <v>2588</v>
      </c>
      <c r="P1378" s="1" t="s">
        <v>1091</v>
      </c>
      <c r="Q1378" s="1" t="s">
        <v>33</v>
      </c>
      <c r="R1378" s="1" t="s">
        <v>124</v>
      </c>
      <c r="S1378" s="1" t="s">
        <v>35</v>
      </c>
      <c r="T1378" s="1" t="s">
        <v>36</v>
      </c>
      <c r="U1378" s="8">
        <v>44084</v>
      </c>
      <c r="V1378" s="1" t="s">
        <v>37</v>
      </c>
      <c r="W1378" s="1" t="s">
        <v>38</v>
      </c>
      <c r="X1378" s="1" t="s">
        <v>39</v>
      </c>
      <c r="Y1378" t="str">
        <f t="shared" si="86"/>
        <v>OnTime</v>
      </c>
      <c r="Z1378" t="str">
        <f t="shared" si="87"/>
        <v>Utilized</v>
      </c>
    </row>
    <row r="1379" spans="1:26" x14ac:dyDescent="0.2">
      <c r="A1379" s="15">
        <v>121.75</v>
      </c>
      <c r="B1379" s="7">
        <f t="shared" si="84"/>
        <v>121.75</v>
      </c>
      <c r="C1379" s="1" t="s">
        <v>20</v>
      </c>
      <c r="D1379" s="1" t="s">
        <v>21</v>
      </c>
      <c r="E1379" s="5">
        <v>0</v>
      </c>
      <c r="F1379" s="5">
        <f t="shared" si="85"/>
        <v>0</v>
      </c>
      <c r="G1379" s="1" t="s">
        <v>23</v>
      </c>
      <c r="H1379" s="8">
        <v>44094</v>
      </c>
      <c r="I1379" s="1" t="s">
        <v>25</v>
      </c>
      <c r="K1379" s="8">
        <v>44084.499618055554</v>
      </c>
      <c r="L1379" s="1" t="s">
        <v>28</v>
      </c>
      <c r="M1379" s="8">
        <v>44084</v>
      </c>
      <c r="N1379" s="8">
        <v>44114</v>
      </c>
      <c r="O1379" s="1" t="s">
        <v>2590</v>
      </c>
      <c r="P1379" s="1" t="s">
        <v>1091</v>
      </c>
      <c r="Q1379" s="1" t="s">
        <v>33</v>
      </c>
      <c r="R1379" s="1" t="s">
        <v>124</v>
      </c>
      <c r="S1379" s="1" t="s">
        <v>35</v>
      </c>
      <c r="T1379" s="1" t="s">
        <v>36</v>
      </c>
      <c r="U1379" s="8">
        <v>44084</v>
      </c>
      <c r="V1379" s="1" t="s">
        <v>37</v>
      </c>
      <c r="W1379" s="1" t="s">
        <v>38</v>
      </c>
      <c r="X1379" s="1" t="s">
        <v>39</v>
      </c>
      <c r="Y1379" t="str">
        <f t="shared" si="86"/>
        <v>OnTime</v>
      </c>
      <c r="Z1379" t="str">
        <f t="shared" si="87"/>
        <v>Utilized</v>
      </c>
    </row>
    <row r="1380" spans="1:26" x14ac:dyDescent="0.2">
      <c r="A1380" s="15">
        <v>100</v>
      </c>
      <c r="B1380" s="7">
        <f t="shared" si="84"/>
        <v>100</v>
      </c>
      <c r="C1380" s="1" t="s">
        <v>20</v>
      </c>
      <c r="D1380" s="1" t="s">
        <v>1362</v>
      </c>
      <c r="E1380" s="5">
        <v>2</v>
      </c>
      <c r="F1380" s="5">
        <f t="shared" si="85"/>
        <v>2</v>
      </c>
      <c r="G1380" s="1" t="s">
        <v>1363</v>
      </c>
      <c r="H1380" s="8">
        <v>44114</v>
      </c>
      <c r="I1380" s="1" t="s">
        <v>25</v>
      </c>
      <c r="K1380" s="8">
        <v>44084.462962962964</v>
      </c>
      <c r="L1380" s="1" t="s">
        <v>28</v>
      </c>
      <c r="M1380" s="8">
        <v>44084</v>
      </c>
      <c r="N1380" s="8">
        <v>44094</v>
      </c>
      <c r="O1380" s="1" t="s">
        <v>2592</v>
      </c>
      <c r="P1380" s="1" t="s">
        <v>46</v>
      </c>
      <c r="R1380" s="1" t="s">
        <v>1367</v>
      </c>
      <c r="T1380" s="1" t="s">
        <v>81</v>
      </c>
      <c r="U1380" s="8">
        <v>44084</v>
      </c>
      <c r="V1380" s="1" t="s">
        <v>1368</v>
      </c>
      <c r="W1380" s="1" t="s">
        <v>3322</v>
      </c>
      <c r="X1380" s="1" t="s">
        <v>39</v>
      </c>
      <c r="Y1380" t="str">
        <f t="shared" si="86"/>
        <v>OnTime</v>
      </c>
      <c r="Z1380" t="str">
        <f t="shared" si="87"/>
        <v>Utilized</v>
      </c>
    </row>
    <row r="1381" spans="1:26" x14ac:dyDescent="0.2">
      <c r="A1381" s="15">
        <v>0</v>
      </c>
      <c r="B1381" s="7">
        <f t="shared" si="84"/>
        <v>0</v>
      </c>
      <c r="C1381" s="1" t="s">
        <v>20</v>
      </c>
      <c r="E1381" s="5">
        <v>0</v>
      </c>
      <c r="F1381" s="5">
        <f t="shared" si="85"/>
        <v>0</v>
      </c>
      <c r="I1381" s="1" t="s">
        <v>25</v>
      </c>
      <c r="K1381" s="8">
        <v>44084.462870370371</v>
      </c>
      <c r="M1381" s="8">
        <v>44084</v>
      </c>
      <c r="N1381" s="8">
        <v>44084</v>
      </c>
      <c r="P1381" s="1" t="s">
        <v>32</v>
      </c>
      <c r="T1381" s="1" t="s">
        <v>81</v>
      </c>
      <c r="U1381" s="8">
        <v>44084</v>
      </c>
      <c r="X1381" s="1" t="s">
        <v>39</v>
      </c>
      <c r="Y1381" t="str">
        <f t="shared" si="86"/>
        <v>NoPayment</v>
      </c>
      <c r="Z1381" t="str">
        <f t="shared" si="87"/>
        <v>No Discounts</v>
      </c>
    </row>
    <row r="1382" spans="1:26" x14ac:dyDescent="0.2">
      <c r="A1382" s="15">
        <v>0</v>
      </c>
      <c r="B1382" s="7">
        <f t="shared" si="84"/>
        <v>0</v>
      </c>
      <c r="C1382" s="1" t="s">
        <v>20</v>
      </c>
      <c r="E1382" s="5">
        <v>0</v>
      </c>
      <c r="F1382" s="5">
        <f t="shared" si="85"/>
        <v>0</v>
      </c>
      <c r="I1382" s="1" t="s">
        <v>25</v>
      </c>
      <c r="K1382" s="8">
        <v>44084.462789351855</v>
      </c>
      <c r="M1382" s="8">
        <v>44084</v>
      </c>
      <c r="N1382" s="8">
        <v>44084</v>
      </c>
      <c r="P1382" s="1" t="s">
        <v>32</v>
      </c>
      <c r="T1382" s="1" t="s">
        <v>81</v>
      </c>
      <c r="U1382" s="8">
        <v>44084</v>
      </c>
      <c r="X1382" s="1" t="s">
        <v>39</v>
      </c>
      <c r="Y1382" t="str">
        <f t="shared" si="86"/>
        <v>NoPayment</v>
      </c>
      <c r="Z1382" t="str">
        <f t="shared" si="87"/>
        <v>No Discounts</v>
      </c>
    </row>
    <row r="1383" spans="1:26" x14ac:dyDescent="0.2">
      <c r="A1383" s="15">
        <v>0</v>
      </c>
      <c r="B1383" s="7">
        <f t="shared" si="84"/>
        <v>0</v>
      </c>
      <c r="C1383" s="1" t="s">
        <v>20</v>
      </c>
      <c r="E1383" s="5">
        <v>0</v>
      </c>
      <c r="F1383" s="5">
        <f t="shared" si="85"/>
        <v>0</v>
      </c>
      <c r="I1383" s="1" t="s">
        <v>25</v>
      </c>
      <c r="K1383" s="8">
        <v>44084.462708333333</v>
      </c>
      <c r="M1383" s="8">
        <v>44084</v>
      </c>
      <c r="N1383" s="8">
        <v>44084</v>
      </c>
      <c r="P1383" s="1" t="s">
        <v>32</v>
      </c>
      <c r="T1383" s="1" t="s">
        <v>81</v>
      </c>
      <c r="U1383" s="8">
        <v>44084</v>
      </c>
      <c r="X1383" s="1" t="s">
        <v>39</v>
      </c>
      <c r="Y1383" t="str">
        <f t="shared" si="86"/>
        <v>NoPayment</v>
      </c>
      <c r="Z1383" t="str">
        <f t="shared" si="87"/>
        <v>No Discounts</v>
      </c>
    </row>
    <row r="1384" spans="1:26" x14ac:dyDescent="0.2">
      <c r="A1384" s="15">
        <v>0</v>
      </c>
      <c r="B1384" s="7">
        <f t="shared" si="84"/>
        <v>0</v>
      </c>
      <c r="C1384" s="1" t="s">
        <v>20</v>
      </c>
      <c r="E1384" s="5">
        <v>0</v>
      </c>
      <c r="F1384" s="5">
        <f t="shared" si="85"/>
        <v>0</v>
      </c>
      <c r="I1384" s="1" t="s">
        <v>25</v>
      </c>
      <c r="K1384" s="8">
        <v>44084.462627314817</v>
      </c>
      <c r="M1384" s="8">
        <v>44084</v>
      </c>
      <c r="N1384" s="8">
        <v>44084</v>
      </c>
      <c r="P1384" s="1" t="s">
        <v>32</v>
      </c>
      <c r="T1384" s="1" t="s">
        <v>81</v>
      </c>
      <c r="U1384" s="8">
        <v>44084</v>
      </c>
      <c r="X1384" s="1" t="s">
        <v>39</v>
      </c>
      <c r="Y1384" t="str">
        <f t="shared" si="86"/>
        <v>NoPayment</v>
      </c>
      <c r="Z1384" t="str">
        <f t="shared" si="87"/>
        <v>No Discounts</v>
      </c>
    </row>
    <row r="1385" spans="1:26" x14ac:dyDescent="0.2">
      <c r="A1385" s="15">
        <v>0</v>
      </c>
      <c r="B1385" s="7">
        <f t="shared" si="84"/>
        <v>0</v>
      </c>
      <c r="C1385" s="1" t="s">
        <v>20</v>
      </c>
      <c r="E1385" s="5">
        <v>0</v>
      </c>
      <c r="F1385" s="5">
        <f t="shared" si="85"/>
        <v>0</v>
      </c>
      <c r="I1385" s="1" t="s">
        <v>25</v>
      </c>
      <c r="K1385" s="8">
        <v>44084.462546296294</v>
      </c>
      <c r="M1385" s="8">
        <v>44084</v>
      </c>
      <c r="N1385" s="8">
        <v>44084</v>
      </c>
      <c r="P1385" s="1" t="s">
        <v>32</v>
      </c>
      <c r="T1385" s="1" t="s">
        <v>81</v>
      </c>
      <c r="U1385" s="8">
        <v>44084</v>
      </c>
      <c r="X1385" s="1" t="s">
        <v>39</v>
      </c>
      <c r="Y1385" t="str">
        <f t="shared" si="86"/>
        <v>NoPayment</v>
      </c>
      <c r="Z1385" t="str">
        <f t="shared" si="87"/>
        <v>No Discounts</v>
      </c>
    </row>
    <row r="1386" spans="1:26" x14ac:dyDescent="0.2">
      <c r="A1386" s="15">
        <v>0</v>
      </c>
      <c r="B1386" s="7">
        <f t="shared" si="84"/>
        <v>0</v>
      </c>
      <c r="C1386" s="1" t="s">
        <v>20</v>
      </c>
      <c r="E1386" s="5">
        <v>0</v>
      </c>
      <c r="F1386" s="5">
        <f t="shared" si="85"/>
        <v>0</v>
      </c>
      <c r="I1386" s="1" t="s">
        <v>25</v>
      </c>
      <c r="K1386" s="8">
        <v>44084.462465277778</v>
      </c>
      <c r="M1386" s="8">
        <v>44084</v>
      </c>
      <c r="N1386" s="8">
        <v>44084</v>
      </c>
      <c r="P1386" s="1" t="s">
        <v>32</v>
      </c>
      <c r="T1386" s="1" t="s">
        <v>81</v>
      </c>
      <c r="U1386" s="8">
        <v>44084</v>
      </c>
      <c r="X1386" s="1" t="s">
        <v>39</v>
      </c>
      <c r="Y1386" t="str">
        <f t="shared" si="86"/>
        <v>NoPayment</v>
      </c>
      <c r="Z1386" t="str">
        <f t="shared" si="87"/>
        <v>No Discounts</v>
      </c>
    </row>
    <row r="1387" spans="1:26" x14ac:dyDescent="0.2">
      <c r="A1387" s="15">
        <v>0</v>
      </c>
      <c r="B1387" s="7">
        <f t="shared" si="84"/>
        <v>0</v>
      </c>
      <c r="C1387" s="1" t="s">
        <v>20</v>
      </c>
      <c r="E1387" s="5">
        <v>0</v>
      </c>
      <c r="F1387" s="5">
        <f t="shared" si="85"/>
        <v>0</v>
      </c>
      <c r="I1387" s="1" t="s">
        <v>25</v>
      </c>
      <c r="K1387" s="8">
        <v>44084.462372685186</v>
      </c>
      <c r="M1387" s="8">
        <v>44084</v>
      </c>
      <c r="N1387" s="8">
        <v>44084</v>
      </c>
      <c r="P1387" s="1" t="s">
        <v>32</v>
      </c>
      <c r="T1387" s="1" t="s">
        <v>81</v>
      </c>
      <c r="U1387" s="8">
        <v>44084</v>
      </c>
      <c r="X1387" s="1" t="s">
        <v>39</v>
      </c>
      <c r="Y1387" t="str">
        <f t="shared" si="86"/>
        <v>NoPayment</v>
      </c>
      <c r="Z1387" t="str">
        <f t="shared" si="87"/>
        <v>No Discounts</v>
      </c>
    </row>
    <row r="1388" spans="1:26" x14ac:dyDescent="0.2">
      <c r="A1388" s="15">
        <v>0</v>
      </c>
      <c r="B1388" s="7">
        <f t="shared" si="84"/>
        <v>0</v>
      </c>
      <c r="C1388" s="1" t="s">
        <v>20</v>
      </c>
      <c r="E1388" s="5">
        <v>0</v>
      </c>
      <c r="F1388" s="5">
        <f t="shared" si="85"/>
        <v>0</v>
      </c>
      <c r="I1388" s="1" t="s">
        <v>25</v>
      </c>
      <c r="K1388" s="8">
        <v>44084.462291666663</v>
      </c>
      <c r="M1388" s="8">
        <v>44084</v>
      </c>
      <c r="N1388" s="8">
        <v>44084</v>
      </c>
      <c r="P1388" s="1" t="s">
        <v>32</v>
      </c>
      <c r="T1388" s="1" t="s">
        <v>81</v>
      </c>
      <c r="U1388" s="8">
        <v>44084</v>
      </c>
      <c r="X1388" s="1" t="s">
        <v>39</v>
      </c>
      <c r="Y1388" t="str">
        <f t="shared" si="86"/>
        <v>NoPayment</v>
      </c>
      <c r="Z1388" t="str">
        <f t="shared" si="87"/>
        <v>No Discounts</v>
      </c>
    </row>
    <row r="1389" spans="1:26" x14ac:dyDescent="0.2">
      <c r="A1389" s="15">
        <v>0</v>
      </c>
      <c r="B1389" s="7">
        <f t="shared" si="84"/>
        <v>0</v>
      </c>
      <c r="C1389" s="1" t="s">
        <v>20</v>
      </c>
      <c r="E1389" s="5">
        <v>0</v>
      </c>
      <c r="F1389" s="5">
        <f t="shared" si="85"/>
        <v>0</v>
      </c>
      <c r="I1389" s="1" t="s">
        <v>25</v>
      </c>
      <c r="K1389" s="8">
        <v>44084.462210648147</v>
      </c>
      <c r="M1389" s="8">
        <v>44084</v>
      </c>
      <c r="N1389" s="8">
        <v>44084</v>
      </c>
      <c r="P1389" s="1" t="s">
        <v>32</v>
      </c>
      <c r="T1389" s="1" t="s">
        <v>81</v>
      </c>
      <c r="U1389" s="8">
        <v>44084</v>
      </c>
      <c r="X1389" s="1" t="s">
        <v>39</v>
      </c>
      <c r="Y1389" t="str">
        <f t="shared" si="86"/>
        <v>NoPayment</v>
      </c>
      <c r="Z1389" t="str">
        <f t="shared" si="87"/>
        <v>No Discounts</v>
      </c>
    </row>
    <row r="1390" spans="1:26" x14ac:dyDescent="0.2">
      <c r="A1390" s="15">
        <v>0</v>
      </c>
      <c r="B1390" s="7">
        <f t="shared" si="84"/>
        <v>0</v>
      </c>
      <c r="C1390" s="1" t="s">
        <v>20</v>
      </c>
      <c r="E1390" s="5">
        <v>0</v>
      </c>
      <c r="F1390" s="5">
        <f t="shared" si="85"/>
        <v>0</v>
      </c>
      <c r="I1390" s="1" t="s">
        <v>25</v>
      </c>
      <c r="K1390" s="8">
        <v>44084.462129629632</v>
      </c>
      <c r="M1390" s="8">
        <v>44084</v>
      </c>
      <c r="N1390" s="8">
        <v>44084</v>
      </c>
      <c r="P1390" s="1" t="s">
        <v>32</v>
      </c>
      <c r="T1390" s="1" t="s">
        <v>81</v>
      </c>
      <c r="U1390" s="8">
        <v>44084</v>
      </c>
      <c r="X1390" s="1" t="s">
        <v>39</v>
      </c>
      <c r="Y1390" t="str">
        <f t="shared" si="86"/>
        <v>NoPayment</v>
      </c>
      <c r="Z1390" t="str">
        <f t="shared" si="87"/>
        <v>No Discounts</v>
      </c>
    </row>
    <row r="1391" spans="1:26" x14ac:dyDescent="0.2">
      <c r="A1391" s="15">
        <v>121.75</v>
      </c>
      <c r="B1391" s="7">
        <f t="shared" si="84"/>
        <v>121.75</v>
      </c>
      <c r="C1391" s="1" t="s">
        <v>20</v>
      </c>
      <c r="D1391" s="1" t="s">
        <v>1362</v>
      </c>
      <c r="E1391" s="5">
        <v>2.44</v>
      </c>
      <c r="F1391" s="5">
        <f t="shared" si="85"/>
        <v>2.44</v>
      </c>
      <c r="G1391" s="1" t="s">
        <v>1363</v>
      </c>
      <c r="H1391" s="8">
        <v>44114</v>
      </c>
      <c r="I1391" s="1" t="s">
        <v>25</v>
      </c>
      <c r="K1391" s="8">
        <v>44084.462037037039</v>
      </c>
      <c r="L1391" s="1" t="s">
        <v>28</v>
      </c>
      <c r="M1391" s="8">
        <v>44084</v>
      </c>
      <c r="N1391" s="8">
        <v>44094</v>
      </c>
      <c r="O1391" s="1" t="s">
        <v>2604</v>
      </c>
      <c r="P1391" s="1" t="s">
        <v>46</v>
      </c>
      <c r="R1391" s="1" t="s">
        <v>1367</v>
      </c>
      <c r="T1391" s="1" t="s">
        <v>36</v>
      </c>
      <c r="U1391" s="8">
        <v>44084</v>
      </c>
      <c r="V1391" s="1" t="s">
        <v>1368</v>
      </c>
      <c r="W1391" s="1" t="s">
        <v>3322</v>
      </c>
      <c r="X1391" s="1" t="s">
        <v>39</v>
      </c>
      <c r="Y1391" t="str">
        <f t="shared" si="86"/>
        <v>OnTime</v>
      </c>
      <c r="Z1391" t="str">
        <f t="shared" si="87"/>
        <v>Utilized</v>
      </c>
    </row>
    <row r="1392" spans="1:26" x14ac:dyDescent="0.2">
      <c r="A1392" s="15">
        <v>0</v>
      </c>
      <c r="B1392" s="7">
        <f t="shared" si="84"/>
        <v>0</v>
      </c>
      <c r="C1392" s="1" t="s">
        <v>20</v>
      </c>
      <c r="E1392" s="5">
        <v>0</v>
      </c>
      <c r="F1392" s="5">
        <f t="shared" si="85"/>
        <v>0</v>
      </c>
      <c r="I1392" s="1" t="s">
        <v>25</v>
      </c>
      <c r="K1392" s="8">
        <v>44084.388101851851</v>
      </c>
      <c r="M1392" s="8">
        <v>44084</v>
      </c>
      <c r="N1392" s="8">
        <v>44084</v>
      </c>
      <c r="P1392" s="1" t="s">
        <v>1091</v>
      </c>
      <c r="T1392" s="1" t="s">
        <v>1516</v>
      </c>
      <c r="U1392" s="8">
        <v>44084</v>
      </c>
      <c r="X1392" s="1" t="s">
        <v>39</v>
      </c>
      <c r="Y1392" t="str">
        <f t="shared" si="86"/>
        <v>NoPayment</v>
      </c>
      <c r="Z1392" t="str">
        <f t="shared" si="87"/>
        <v>No Discounts</v>
      </c>
    </row>
    <row r="1393" spans="1:26" x14ac:dyDescent="0.2">
      <c r="A1393" s="15">
        <v>0</v>
      </c>
      <c r="B1393" s="7">
        <f t="shared" si="84"/>
        <v>0</v>
      </c>
      <c r="C1393" s="1" t="s">
        <v>20</v>
      </c>
      <c r="D1393" s="1" t="s">
        <v>21</v>
      </c>
      <c r="E1393" s="5">
        <v>0</v>
      </c>
      <c r="F1393" s="5">
        <f t="shared" si="85"/>
        <v>0</v>
      </c>
      <c r="I1393" s="1" t="s">
        <v>25</v>
      </c>
      <c r="K1393" s="8">
        <v>44084.337187500001</v>
      </c>
      <c r="M1393" s="8">
        <v>44084</v>
      </c>
      <c r="N1393" s="8">
        <v>44114</v>
      </c>
      <c r="P1393" s="1" t="s">
        <v>1091</v>
      </c>
      <c r="Q1393" s="1" t="s">
        <v>156</v>
      </c>
      <c r="R1393" s="1" t="s">
        <v>124</v>
      </c>
      <c r="T1393" s="1" t="s">
        <v>1516</v>
      </c>
      <c r="U1393" s="8">
        <v>44084</v>
      </c>
      <c r="V1393" s="1" t="s">
        <v>157</v>
      </c>
      <c r="W1393" s="1" t="s">
        <v>158</v>
      </c>
      <c r="X1393" s="1" t="s">
        <v>39</v>
      </c>
      <c r="Y1393" t="str">
        <f t="shared" si="86"/>
        <v>NoPayment</v>
      </c>
      <c r="Z1393" t="str">
        <f t="shared" si="87"/>
        <v>No Discounts</v>
      </c>
    </row>
    <row r="1394" spans="1:26" x14ac:dyDescent="0.2">
      <c r="A1394" s="15">
        <v>121.75</v>
      </c>
      <c r="B1394" s="7">
        <f t="shared" si="84"/>
        <v>121.75</v>
      </c>
      <c r="C1394" s="1" t="s">
        <v>20</v>
      </c>
      <c r="D1394" s="1" t="s">
        <v>21</v>
      </c>
      <c r="E1394" s="5">
        <v>0</v>
      </c>
      <c r="F1394" s="5">
        <f t="shared" si="85"/>
        <v>0</v>
      </c>
      <c r="G1394" s="1" t="s">
        <v>23</v>
      </c>
      <c r="H1394" s="8">
        <v>44094</v>
      </c>
      <c r="I1394" s="1" t="s">
        <v>25</v>
      </c>
      <c r="K1394" s="8">
        <v>44084.328252314815</v>
      </c>
      <c r="L1394" s="1" t="s">
        <v>28</v>
      </c>
      <c r="M1394" s="8">
        <v>44084</v>
      </c>
      <c r="N1394" s="8">
        <v>44114</v>
      </c>
      <c r="O1394" s="1" t="s">
        <v>2608</v>
      </c>
      <c r="P1394" s="1" t="s">
        <v>1091</v>
      </c>
      <c r="Q1394" s="1" t="s">
        <v>33</v>
      </c>
      <c r="R1394" s="1" t="s">
        <v>124</v>
      </c>
      <c r="S1394" s="1" t="s">
        <v>35</v>
      </c>
      <c r="T1394" s="1" t="s">
        <v>36</v>
      </c>
      <c r="U1394" s="8">
        <v>44084</v>
      </c>
      <c r="V1394" s="1" t="s">
        <v>37</v>
      </c>
      <c r="W1394" s="1" t="s">
        <v>38</v>
      </c>
      <c r="X1394" s="1" t="s">
        <v>39</v>
      </c>
      <c r="Y1394" t="str">
        <f t="shared" si="86"/>
        <v>OnTime</v>
      </c>
      <c r="Z1394" t="str">
        <f t="shared" si="87"/>
        <v>Utilized</v>
      </c>
    </row>
    <row r="1395" spans="1:26" x14ac:dyDescent="0.2">
      <c r="A1395" s="15">
        <v>0</v>
      </c>
      <c r="B1395" s="7">
        <f t="shared" si="84"/>
        <v>0</v>
      </c>
      <c r="C1395" s="1" t="s">
        <v>20</v>
      </c>
      <c r="D1395" s="1" t="s">
        <v>21</v>
      </c>
      <c r="E1395" s="5">
        <v>0</v>
      </c>
      <c r="F1395" s="5">
        <f t="shared" si="85"/>
        <v>0</v>
      </c>
      <c r="I1395" s="1" t="s">
        <v>25</v>
      </c>
      <c r="K1395" s="8">
        <v>44084.243101851855</v>
      </c>
      <c r="M1395" s="8">
        <v>44084</v>
      </c>
      <c r="N1395" s="8">
        <v>44099</v>
      </c>
      <c r="P1395" s="1" t="s">
        <v>1091</v>
      </c>
      <c r="Q1395" s="1" t="s">
        <v>156</v>
      </c>
      <c r="R1395" s="1" t="s">
        <v>168</v>
      </c>
      <c r="T1395" s="1" t="s">
        <v>1516</v>
      </c>
      <c r="U1395" s="8">
        <v>44084</v>
      </c>
      <c r="V1395" s="1" t="s">
        <v>157</v>
      </c>
      <c r="W1395" s="1" t="s">
        <v>158</v>
      </c>
      <c r="X1395" s="1" t="s">
        <v>39</v>
      </c>
      <c r="Y1395" t="str">
        <f t="shared" si="86"/>
        <v>NoPayment</v>
      </c>
      <c r="Z1395" t="str">
        <f t="shared" si="87"/>
        <v>No Discounts</v>
      </c>
    </row>
    <row r="1396" spans="1:26" x14ac:dyDescent="0.2">
      <c r="A1396" s="15">
        <v>0</v>
      </c>
      <c r="B1396" s="7">
        <f t="shared" si="84"/>
        <v>0</v>
      </c>
      <c r="C1396" s="1" t="s">
        <v>20</v>
      </c>
      <c r="D1396" s="1" t="s">
        <v>21</v>
      </c>
      <c r="E1396" s="5">
        <v>0</v>
      </c>
      <c r="F1396" s="5">
        <f t="shared" si="85"/>
        <v>0</v>
      </c>
      <c r="G1396" s="1" t="s">
        <v>1574</v>
      </c>
      <c r="H1396" s="8">
        <v>44094</v>
      </c>
      <c r="I1396" s="1" t="s">
        <v>25</v>
      </c>
      <c r="K1396" s="8">
        <v>44084.242997685185</v>
      </c>
      <c r="M1396" s="8">
        <v>44084</v>
      </c>
      <c r="N1396" s="8">
        <v>44114</v>
      </c>
      <c r="P1396" s="1" t="s">
        <v>1091</v>
      </c>
      <c r="Q1396" s="1" t="s">
        <v>33</v>
      </c>
      <c r="R1396" s="1" t="s">
        <v>124</v>
      </c>
      <c r="T1396" s="1" t="s">
        <v>1516</v>
      </c>
      <c r="U1396" s="8">
        <v>44084</v>
      </c>
      <c r="V1396" s="1" t="s">
        <v>1578</v>
      </c>
      <c r="W1396" s="1" t="s">
        <v>4594</v>
      </c>
      <c r="X1396" s="1" t="s">
        <v>39</v>
      </c>
      <c r="Y1396" t="str">
        <f t="shared" si="86"/>
        <v>NoPayment</v>
      </c>
      <c r="Z1396" t="str">
        <f t="shared" si="87"/>
        <v>Utilized</v>
      </c>
    </row>
    <row r="1397" spans="1:26" x14ac:dyDescent="0.2">
      <c r="A1397" s="15">
        <v>0</v>
      </c>
      <c r="B1397" s="7">
        <f t="shared" si="84"/>
        <v>0</v>
      </c>
      <c r="C1397" s="1" t="s">
        <v>20</v>
      </c>
      <c r="D1397" s="1" t="s">
        <v>21</v>
      </c>
      <c r="E1397" s="5">
        <v>0</v>
      </c>
      <c r="F1397" s="5">
        <f t="shared" si="85"/>
        <v>0</v>
      </c>
      <c r="G1397" s="1" t="s">
        <v>1574</v>
      </c>
      <c r="H1397" s="8">
        <v>44094</v>
      </c>
      <c r="I1397" s="1" t="s">
        <v>25</v>
      </c>
      <c r="K1397" s="8">
        <v>44084.2425</v>
      </c>
      <c r="M1397" s="8">
        <v>44084</v>
      </c>
      <c r="N1397" s="8">
        <v>44114</v>
      </c>
      <c r="P1397" s="1" t="s">
        <v>1091</v>
      </c>
      <c r="Q1397" s="1" t="s">
        <v>33</v>
      </c>
      <c r="R1397" s="1" t="s">
        <v>124</v>
      </c>
      <c r="T1397" s="1" t="s">
        <v>1516</v>
      </c>
      <c r="U1397" s="8">
        <v>44084</v>
      </c>
      <c r="V1397" s="1" t="s">
        <v>1578</v>
      </c>
      <c r="W1397" s="1" t="s">
        <v>4594</v>
      </c>
      <c r="X1397" s="1" t="s">
        <v>39</v>
      </c>
      <c r="Y1397" t="str">
        <f t="shared" si="86"/>
        <v>NoPayment</v>
      </c>
      <c r="Z1397" t="str">
        <f t="shared" si="87"/>
        <v>Utilized</v>
      </c>
    </row>
    <row r="1398" spans="1:26" x14ac:dyDescent="0.2">
      <c r="A1398" s="15">
        <v>121.75</v>
      </c>
      <c r="B1398" s="7">
        <f t="shared" si="84"/>
        <v>121.75</v>
      </c>
      <c r="C1398" s="1" t="s">
        <v>20</v>
      </c>
      <c r="D1398" s="1" t="s">
        <v>21</v>
      </c>
      <c r="E1398" s="5">
        <v>0</v>
      </c>
      <c r="F1398" s="5">
        <f t="shared" si="85"/>
        <v>0</v>
      </c>
      <c r="G1398" s="1" t="s">
        <v>23</v>
      </c>
      <c r="H1398" s="8">
        <v>44094</v>
      </c>
      <c r="I1398" s="1" t="s">
        <v>25</v>
      </c>
      <c r="K1398" s="8">
        <v>44084.181759259256</v>
      </c>
      <c r="L1398" s="1" t="s">
        <v>28</v>
      </c>
      <c r="M1398" s="8">
        <v>44084</v>
      </c>
      <c r="N1398" s="8">
        <v>44114</v>
      </c>
      <c r="O1398" s="1" t="s">
        <v>2613</v>
      </c>
      <c r="P1398" s="1" t="s">
        <v>1091</v>
      </c>
      <c r="Q1398" s="1" t="s">
        <v>33</v>
      </c>
      <c r="R1398" s="1" t="s">
        <v>124</v>
      </c>
      <c r="S1398" s="1" t="s">
        <v>35</v>
      </c>
      <c r="T1398" s="1" t="s">
        <v>36</v>
      </c>
      <c r="U1398" s="8">
        <v>44084</v>
      </c>
      <c r="V1398" s="1" t="s">
        <v>37</v>
      </c>
      <c r="W1398" s="1" t="s">
        <v>38</v>
      </c>
      <c r="X1398" s="1" t="s">
        <v>39</v>
      </c>
      <c r="Y1398" t="str">
        <f t="shared" si="86"/>
        <v>OnTime</v>
      </c>
      <c r="Z1398" t="str">
        <f t="shared" si="87"/>
        <v>Utilized</v>
      </c>
    </row>
    <row r="1399" spans="1:26" x14ac:dyDescent="0.2">
      <c r="A1399" s="15">
        <v>121.75</v>
      </c>
      <c r="B1399" s="7">
        <f t="shared" si="84"/>
        <v>121.75</v>
      </c>
      <c r="C1399" s="1" t="s">
        <v>20</v>
      </c>
      <c r="D1399" s="1" t="s">
        <v>21</v>
      </c>
      <c r="E1399" s="5">
        <v>0</v>
      </c>
      <c r="F1399" s="5">
        <f t="shared" si="85"/>
        <v>0</v>
      </c>
      <c r="G1399" s="1" t="s">
        <v>23</v>
      </c>
      <c r="H1399" s="8">
        <v>44093</v>
      </c>
      <c r="I1399" s="1" t="s">
        <v>25</v>
      </c>
      <c r="K1399" s="8">
        <v>44083.833599537036</v>
      </c>
      <c r="L1399" s="1" t="s">
        <v>28</v>
      </c>
      <c r="M1399" s="8">
        <v>44083</v>
      </c>
      <c r="N1399" s="8">
        <v>44113</v>
      </c>
      <c r="O1399" s="1" t="s">
        <v>2617</v>
      </c>
      <c r="P1399" s="1" t="s">
        <v>1091</v>
      </c>
      <c r="Q1399" s="1" t="s">
        <v>33</v>
      </c>
      <c r="R1399" s="1" t="s">
        <v>124</v>
      </c>
      <c r="S1399" s="1" t="s">
        <v>35</v>
      </c>
      <c r="T1399" s="1" t="s">
        <v>36</v>
      </c>
      <c r="U1399" s="8">
        <v>44083</v>
      </c>
      <c r="V1399" s="1" t="s">
        <v>37</v>
      </c>
      <c r="W1399" s="1" t="s">
        <v>38</v>
      </c>
      <c r="X1399" s="1" t="s">
        <v>39</v>
      </c>
      <c r="Y1399" t="str">
        <f t="shared" si="86"/>
        <v>OnTime</v>
      </c>
      <c r="Z1399" t="str">
        <f t="shared" si="87"/>
        <v>Utilized</v>
      </c>
    </row>
    <row r="1400" spans="1:26" x14ac:dyDescent="0.2">
      <c r="A1400" s="15">
        <v>121.75</v>
      </c>
      <c r="B1400" s="7">
        <f t="shared" si="84"/>
        <v>121.75</v>
      </c>
      <c r="C1400" s="1" t="s">
        <v>20</v>
      </c>
      <c r="D1400" s="1" t="s">
        <v>21</v>
      </c>
      <c r="E1400" s="5">
        <v>0</v>
      </c>
      <c r="F1400" s="5">
        <f t="shared" si="85"/>
        <v>0</v>
      </c>
      <c r="G1400" s="1" t="s">
        <v>23</v>
      </c>
      <c r="H1400" s="8">
        <v>44093</v>
      </c>
      <c r="I1400" s="1" t="s">
        <v>25</v>
      </c>
      <c r="K1400" s="8">
        <v>44083.708252314813</v>
      </c>
      <c r="L1400" s="1" t="s">
        <v>28</v>
      </c>
      <c r="M1400" s="8">
        <v>44083</v>
      </c>
      <c r="N1400" s="8">
        <v>44113</v>
      </c>
      <c r="O1400" s="1" t="s">
        <v>2619</v>
      </c>
      <c r="P1400" s="1" t="s">
        <v>1091</v>
      </c>
      <c r="Q1400" s="1" t="s">
        <v>33</v>
      </c>
      <c r="R1400" s="1" t="s">
        <v>124</v>
      </c>
      <c r="S1400" s="1" t="s">
        <v>35</v>
      </c>
      <c r="T1400" s="1" t="s">
        <v>36</v>
      </c>
      <c r="U1400" s="8">
        <v>44083</v>
      </c>
      <c r="V1400" s="1" t="s">
        <v>37</v>
      </c>
      <c r="W1400" s="1" t="s">
        <v>38</v>
      </c>
      <c r="X1400" s="1" t="s">
        <v>39</v>
      </c>
      <c r="Y1400" t="str">
        <f t="shared" si="86"/>
        <v>OnTime</v>
      </c>
      <c r="Z1400" t="str">
        <f t="shared" si="87"/>
        <v>Utilized</v>
      </c>
    </row>
    <row r="1401" spans="1:26" x14ac:dyDescent="0.2">
      <c r="A1401" s="15">
        <v>121.75</v>
      </c>
      <c r="B1401" s="7">
        <f t="shared" si="84"/>
        <v>121.75</v>
      </c>
      <c r="C1401" s="1" t="s">
        <v>20</v>
      </c>
      <c r="D1401" s="1" t="s">
        <v>21</v>
      </c>
      <c r="E1401" s="5">
        <v>0</v>
      </c>
      <c r="F1401" s="5">
        <f t="shared" si="85"/>
        <v>0</v>
      </c>
      <c r="G1401" s="1" t="s">
        <v>23</v>
      </c>
      <c r="H1401" s="8">
        <v>44093</v>
      </c>
      <c r="I1401" s="1" t="s">
        <v>25</v>
      </c>
      <c r="K1401" s="8">
        <v>44083.508206018516</v>
      </c>
      <c r="L1401" s="1" t="s">
        <v>28</v>
      </c>
      <c r="M1401" s="8">
        <v>44083</v>
      </c>
      <c r="N1401" s="8">
        <v>44113</v>
      </c>
      <c r="O1401" s="1" t="s">
        <v>2621</v>
      </c>
      <c r="P1401" s="1" t="s">
        <v>1091</v>
      </c>
      <c r="Q1401" s="1" t="s">
        <v>33</v>
      </c>
      <c r="R1401" s="1" t="s">
        <v>124</v>
      </c>
      <c r="S1401" s="1" t="s">
        <v>35</v>
      </c>
      <c r="T1401" s="1" t="s">
        <v>36</v>
      </c>
      <c r="U1401" s="8">
        <v>44083</v>
      </c>
      <c r="V1401" s="1" t="s">
        <v>37</v>
      </c>
      <c r="W1401" s="1" t="s">
        <v>38</v>
      </c>
      <c r="X1401" s="1" t="s">
        <v>39</v>
      </c>
      <c r="Y1401" t="str">
        <f t="shared" si="86"/>
        <v>OnTime</v>
      </c>
      <c r="Z1401" t="str">
        <f t="shared" si="87"/>
        <v>Utilized</v>
      </c>
    </row>
    <row r="1402" spans="1:26" x14ac:dyDescent="0.2">
      <c r="A1402" s="15">
        <v>121.75</v>
      </c>
      <c r="B1402" s="7">
        <f t="shared" si="84"/>
        <v>121.75</v>
      </c>
      <c r="C1402" s="1" t="s">
        <v>20</v>
      </c>
      <c r="D1402" s="1" t="s">
        <v>21</v>
      </c>
      <c r="E1402" s="5">
        <v>0</v>
      </c>
      <c r="F1402" s="5">
        <f t="shared" si="85"/>
        <v>0</v>
      </c>
      <c r="G1402" s="1" t="s">
        <v>23</v>
      </c>
      <c r="H1402" s="8">
        <v>44093</v>
      </c>
      <c r="I1402" s="1" t="s">
        <v>25</v>
      </c>
      <c r="K1402" s="8">
        <v>44083.34578703704</v>
      </c>
      <c r="L1402" s="1" t="s">
        <v>28</v>
      </c>
      <c r="M1402" s="8">
        <v>44083</v>
      </c>
      <c r="N1402" s="8">
        <v>44113</v>
      </c>
      <c r="O1402" s="1" t="s">
        <v>2623</v>
      </c>
      <c r="P1402" s="1" t="s">
        <v>1091</v>
      </c>
      <c r="Q1402" s="1" t="s">
        <v>33</v>
      </c>
      <c r="R1402" s="1" t="s">
        <v>124</v>
      </c>
      <c r="S1402" s="1" t="s">
        <v>35</v>
      </c>
      <c r="T1402" s="1" t="s">
        <v>36</v>
      </c>
      <c r="U1402" s="8">
        <v>44083</v>
      </c>
      <c r="V1402" s="1" t="s">
        <v>37</v>
      </c>
      <c r="W1402" s="1" t="s">
        <v>38</v>
      </c>
      <c r="X1402" s="1" t="s">
        <v>39</v>
      </c>
      <c r="Y1402" t="str">
        <f t="shared" si="86"/>
        <v>OnTime</v>
      </c>
      <c r="Z1402" t="str">
        <f t="shared" si="87"/>
        <v>Utilized</v>
      </c>
    </row>
    <row r="1403" spans="1:26" x14ac:dyDescent="0.2">
      <c r="A1403" s="15">
        <v>1001</v>
      </c>
      <c r="B1403" s="7">
        <f t="shared" si="84"/>
        <v>1001</v>
      </c>
      <c r="C1403" s="1" t="s">
        <v>20</v>
      </c>
      <c r="D1403" s="1" t="s">
        <v>2201</v>
      </c>
      <c r="E1403" s="5">
        <v>20.02</v>
      </c>
      <c r="F1403" s="5">
        <f t="shared" si="85"/>
        <v>20.02</v>
      </c>
      <c r="G1403" s="1" t="s">
        <v>2202</v>
      </c>
      <c r="H1403" s="8">
        <v>44143</v>
      </c>
      <c r="I1403" s="1" t="s">
        <v>25</v>
      </c>
      <c r="K1403" s="8">
        <v>44083.328344907408</v>
      </c>
      <c r="L1403" s="1" t="s">
        <v>28</v>
      </c>
      <c r="M1403" s="8">
        <v>44083</v>
      </c>
      <c r="N1403" s="8">
        <v>44113</v>
      </c>
      <c r="O1403" s="1" t="s">
        <v>2626</v>
      </c>
      <c r="P1403" s="1" t="s">
        <v>32</v>
      </c>
      <c r="Q1403" s="1" t="s">
        <v>33</v>
      </c>
      <c r="R1403" s="1" t="s">
        <v>124</v>
      </c>
      <c r="T1403" s="1" t="s">
        <v>1045</v>
      </c>
      <c r="U1403" s="8">
        <v>44083</v>
      </c>
      <c r="V1403" s="1" t="s">
        <v>2205</v>
      </c>
      <c r="W1403" s="1" t="s">
        <v>2206</v>
      </c>
      <c r="X1403" s="1" t="s">
        <v>39</v>
      </c>
      <c r="Y1403" t="str">
        <f t="shared" si="86"/>
        <v>OnTime</v>
      </c>
      <c r="Z1403" t="str">
        <f t="shared" si="87"/>
        <v>Utilized</v>
      </c>
    </row>
    <row r="1404" spans="1:26" x14ac:dyDescent="0.2">
      <c r="A1404" s="15">
        <v>121.75</v>
      </c>
      <c r="B1404" s="7">
        <f t="shared" si="84"/>
        <v>121.75</v>
      </c>
      <c r="C1404" s="1" t="s">
        <v>20</v>
      </c>
      <c r="D1404" s="1" t="s">
        <v>21</v>
      </c>
      <c r="E1404" s="5">
        <v>0</v>
      </c>
      <c r="F1404" s="5">
        <f t="shared" si="85"/>
        <v>0</v>
      </c>
      <c r="G1404" s="1" t="s">
        <v>23</v>
      </c>
      <c r="H1404" s="8">
        <v>44093</v>
      </c>
      <c r="I1404" s="1" t="s">
        <v>25</v>
      </c>
      <c r="K1404" s="8">
        <v>44083.19840277778</v>
      </c>
      <c r="L1404" s="1" t="s">
        <v>28</v>
      </c>
      <c r="M1404" s="8">
        <v>44083</v>
      </c>
      <c r="N1404" s="8">
        <v>44113</v>
      </c>
      <c r="O1404" s="1" t="s">
        <v>2628</v>
      </c>
      <c r="P1404" s="1" t="s">
        <v>1091</v>
      </c>
      <c r="Q1404" s="1" t="s">
        <v>33</v>
      </c>
      <c r="R1404" s="1" t="s">
        <v>124</v>
      </c>
      <c r="S1404" s="1" t="s">
        <v>35</v>
      </c>
      <c r="T1404" s="1" t="s">
        <v>36</v>
      </c>
      <c r="U1404" s="8">
        <v>44083</v>
      </c>
      <c r="V1404" s="1" t="s">
        <v>37</v>
      </c>
      <c r="W1404" s="1" t="s">
        <v>38</v>
      </c>
      <c r="X1404" s="1" t="s">
        <v>39</v>
      </c>
      <c r="Y1404" t="str">
        <f t="shared" si="86"/>
        <v>OnTime</v>
      </c>
      <c r="Z1404" t="str">
        <f t="shared" si="87"/>
        <v>Utilized</v>
      </c>
    </row>
    <row r="1405" spans="1:26" x14ac:dyDescent="0.2">
      <c r="A1405" s="15">
        <v>121.75</v>
      </c>
      <c r="B1405" s="7">
        <f t="shared" si="84"/>
        <v>121.75</v>
      </c>
      <c r="C1405" s="1" t="s">
        <v>20</v>
      </c>
      <c r="D1405" s="1" t="s">
        <v>21</v>
      </c>
      <c r="E1405" s="5">
        <v>0</v>
      </c>
      <c r="F1405" s="5">
        <f t="shared" si="85"/>
        <v>0</v>
      </c>
      <c r="G1405" s="1" t="s">
        <v>23</v>
      </c>
      <c r="H1405" s="8">
        <v>44092</v>
      </c>
      <c r="I1405" s="1" t="s">
        <v>25</v>
      </c>
      <c r="K1405" s="8">
        <v>44082.83222222222</v>
      </c>
      <c r="L1405" s="1" t="s">
        <v>28</v>
      </c>
      <c r="M1405" s="8">
        <v>44082</v>
      </c>
      <c r="N1405" s="8">
        <v>44112</v>
      </c>
      <c r="O1405" s="1" t="s">
        <v>2631</v>
      </c>
      <c r="P1405" s="1" t="s">
        <v>1091</v>
      </c>
      <c r="Q1405" s="1" t="s">
        <v>33</v>
      </c>
      <c r="R1405" s="1" t="s">
        <v>124</v>
      </c>
      <c r="S1405" s="1" t="s">
        <v>35</v>
      </c>
      <c r="T1405" s="1" t="s">
        <v>36</v>
      </c>
      <c r="U1405" s="8">
        <v>44082</v>
      </c>
      <c r="V1405" s="1" t="s">
        <v>37</v>
      </c>
      <c r="W1405" s="1" t="s">
        <v>38</v>
      </c>
      <c r="X1405" s="1" t="s">
        <v>39</v>
      </c>
      <c r="Y1405" t="str">
        <f t="shared" si="86"/>
        <v>OnTime</v>
      </c>
      <c r="Z1405" t="str">
        <f t="shared" si="87"/>
        <v>Utilized</v>
      </c>
    </row>
    <row r="1406" spans="1:26" x14ac:dyDescent="0.2">
      <c r="A1406" s="15">
        <v>121.75</v>
      </c>
      <c r="B1406" s="7">
        <f t="shared" si="84"/>
        <v>121.75</v>
      </c>
      <c r="C1406" s="1" t="s">
        <v>20</v>
      </c>
      <c r="D1406" s="1" t="s">
        <v>21</v>
      </c>
      <c r="E1406" s="5">
        <v>0</v>
      </c>
      <c r="F1406" s="5">
        <f t="shared" si="85"/>
        <v>0</v>
      </c>
      <c r="G1406" s="1" t="s">
        <v>23</v>
      </c>
      <c r="H1406" s="8">
        <v>44092</v>
      </c>
      <c r="I1406" s="1" t="s">
        <v>25</v>
      </c>
      <c r="K1406" s="8">
        <v>44082.707418981481</v>
      </c>
      <c r="L1406" s="1" t="s">
        <v>28</v>
      </c>
      <c r="M1406" s="8">
        <v>44082</v>
      </c>
      <c r="N1406" s="8">
        <v>44112</v>
      </c>
      <c r="O1406" s="1" t="s">
        <v>2633</v>
      </c>
      <c r="P1406" s="1" t="s">
        <v>1091</v>
      </c>
      <c r="Q1406" s="1" t="s">
        <v>33</v>
      </c>
      <c r="R1406" s="1" t="s">
        <v>124</v>
      </c>
      <c r="S1406" s="1" t="s">
        <v>35</v>
      </c>
      <c r="T1406" s="1" t="s">
        <v>36</v>
      </c>
      <c r="U1406" s="8">
        <v>44082</v>
      </c>
      <c r="V1406" s="1" t="s">
        <v>37</v>
      </c>
      <c r="W1406" s="1" t="s">
        <v>38</v>
      </c>
      <c r="X1406" s="1" t="s">
        <v>39</v>
      </c>
      <c r="Y1406" t="str">
        <f t="shared" si="86"/>
        <v>OnTime</v>
      </c>
      <c r="Z1406" t="str">
        <f t="shared" si="87"/>
        <v>Utilized</v>
      </c>
    </row>
    <row r="1407" spans="1:26" x14ac:dyDescent="0.2">
      <c r="A1407" s="15">
        <v>0</v>
      </c>
      <c r="B1407" s="7">
        <f t="shared" si="84"/>
        <v>0</v>
      </c>
      <c r="C1407" s="1" t="s">
        <v>20</v>
      </c>
      <c r="E1407" s="5">
        <v>0</v>
      </c>
      <c r="F1407" s="5">
        <f t="shared" si="85"/>
        <v>0</v>
      </c>
      <c r="I1407" s="1" t="s">
        <v>25</v>
      </c>
      <c r="K1407" s="8">
        <v>44082.583865740744</v>
      </c>
      <c r="M1407" s="8">
        <v>44082</v>
      </c>
      <c r="N1407" s="8">
        <v>44082</v>
      </c>
      <c r="P1407" s="1" t="s">
        <v>32</v>
      </c>
      <c r="T1407" s="1" t="s">
        <v>81</v>
      </c>
      <c r="U1407" s="8">
        <v>44082</v>
      </c>
      <c r="X1407" s="1" t="s">
        <v>39</v>
      </c>
      <c r="Y1407" t="str">
        <f t="shared" si="86"/>
        <v>NoPayment</v>
      </c>
      <c r="Z1407" t="str">
        <f t="shared" si="87"/>
        <v>No Discounts</v>
      </c>
    </row>
    <row r="1408" spans="1:26" x14ac:dyDescent="0.2">
      <c r="A1408" s="15">
        <v>0</v>
      </c>
      <c r="B1408" s="7">
        <f t="shared" si="84"/>
        <v>0</v>
      </c>
      <c r="C1408" s="1" t="s">
        <v>20</v>
      </c>
      <c r="E1408" s="5">
        <v>0</v>
      </c>
      <c r="F1408" s="5">
        <f t="shared" si="85"/>
        <v>0</v>
      </c>
      <c r="I1408" s="1" t="s">
        <v>25</v>
      </c>
      <c r="K1408" s="8">
        <v>44082.583784722221</v>
      </c>
      <c r="M1408" s="8">
        <v>44082</v>
      </c>
      <c r="N1408" s="8">
        <v>44082</v>
      </c>
      <c r="P1408" s="1" t="s">
        <v>32</v>
      </c>
      <c r="T1408" s="1" t="s">
        <v>81</v>
      </c>
      <c r="U1408" s="8">
        <v>44082</v>
      </c>
      <c r="X1408" s="1" t="s">
        <v>39</v>
      </c>
      <c r="Y1408" t="str">
        <f t="shared" si="86"/>
        <v>NoPayment</v>
      </c>
      <c r="Z1408" t="str">
        <f t="shared" si="87"/>
        <v>No Discounts</v>
      </c>
    </row>
    <row r="1409" spans="1:26" x14ac:dyDescent="0.2">
      <c r="A1409" s="15">
        <v>0</v>
      </c>
      <c r="B1409" s="7">
        <f t="shared" si="84"/>
        <v>0</v>
      </c>
      <c r="C1409" s="1" t="s">
        <v>20</v>
      </c>
      <c r="E1409" s="5">
        <v>0</v>
      </c>
      <c r="F1409" s="5">
        <f t="shared" si="85"/>
        <v>0</v>
      </c>
      <c r="I1409" s="1" t="s">
        <v>25</v>
      </c>
      <c r="K1409" s="8">
        <v>44082.583692129629</v>
      </c>
      <c r="M1409" s="8">
        <v>44082</v>
      </c>
      <c r="N1409" s="8">
        <v>44082</v>
      </c>
      <c r="P1409" s="1" t="s">
        <v>32</v>
      </c>
      <c r="T1409" s="1" t="s">
        <v>81</v>
      </c>
      <c r="U1409" s="8">
        <v>44082</v>
      </c>
      <c r="X1409" s="1" t="s">
        <v>39</v>
      </c>
      <c r="Y1409" t="str">
        <f t="shared" si="86"/>
        <v>NoPayment</v>
      </c>
      <c r="Z1409" t="str">
        <f t="shared" si="87"/>
        <v>No Discounts</v>
      </c>
    </row>
    <row r="1410" spans="1:26" x14ac:dyDescent="0.2">
      <c r="A1410" s="15">
        <v>0</v>
      </c>
      <c r="B1410" s="7">
        <f t="shared" si="84"/>
        <v>0</v>
      </c>
      <c r="C1410" s="1" t="s">
        <v>20</v>
      </c>
      <c r="E1410" s="5">
        <v>0</v>
      </c>
      <c r="F1410" s="5">
        <f t="shared" si="85"/>
        <v>0</v>
      </c>
      <c r="I1410" s="1" t="s">
        <v>25</v>
      </c>
      <c r="K1410" s="8">
        <v>44082.583611111113</v>
      </c>
      <c r="M1410" s="8">
        <v>44082</v>
      </c>
      <c r="N1410" s="8">
        <v>44082</v>
      </c>
      <c r="P1410" s="1" t="s">
        <v>32</v>
      </c>
      <c r="T1410" s="1" t="s">
        <v>81</v>
      </c>
      <c r="U1410" s="8">
        <v>44082</v>
      </c>
      <c r="X1410" s="1" t="s">
        <v>39</v>
      </c>
      <c r="Y1410" t="str">
        <f t="shared" si="86"/>
        <v>NoPayment</v>
      </c>
      <c r="Z1410" t="str">
        <f t="shared" si="87"/>
        <v>No Discounts</v>
      </c>
    </row>
    <row r="1411" spans="1:26" x14ac:dyDescent="0.2">
      <c r="A1411" s="15">
        <v>0</v>
      </c>
      <c r="B1411" s="7">
        <f t="shared" ref="B1411:B1474" si="88">A1411</f>
        <v>0</v>
      </c>
      <c r="C1411" s="1" t="s">
        <v>20</v>
      </c>
      <c r="E1411" s="5">
        <v>0</v>
      </c>
      <c r="F1411" s="5">
        <f t="shared" ref="F1411:F1474" si="89">E1411</f>
        <v>0</v>
      </c>
      <c r="I1411" s="1" t="s">
        <v>25</v>
      </c>
      <c r="K1411" s="8">
        <v>44082.58353009259</v>
      </c>
      <c r="M1411" s="8">
        <v>44082</v>
      </c>
      <c r="N1411" s="8">
        <v>44082</v>
      </c>
      <c r="P1411" s="1" t="s">
        <v>32</v>
      </c>
      <c r="T1411" s="1" t="s">
        <v>81</v>
      </c>
      <c r="U1411" s="8">
        <v>44082</v>
      </c>
      <c r="X1411" s="1" t="s">
        <v>39</v>
      </c>
      <c r="Y1411" t="str">
        <f t="shared" ref="Y1411:Y1474" si="90">IF(U1411&gt;N1411,"Late",IF(A1411=0,"NoPayment","OnTime"))</f>
        <v>NoPayment</v>
      </c>
      <c r="Z1411" t="str">
        <f t="shared" ref="Z1411:Z1474" si="91">IF(U1411&lt;H1411,"Utilized",IF(ISBLANK(H1411),"No Discounts","Lost"))</f>
        <v>No Discounts</v>
      </c>
    </row>
    <row r="1412" spans="1:26" x14ac:dyDescent="0.2">
      <c r="A1412" s="15">
        <v>0</v>
      </c>
      <c r="B1412" s="7">
        <f t="shared" si="88"/>
        <v>0</v>
      </c>
      <c r="C1412" s="1" t="s">
        <v>20</v>
      </c>
      <c r="E1412" s="5">
        <v>0</v>
      </c>
      <c r="F1412" s="5">
        <f t="shared" si="89"/>
        <v>0</v>
      </c>
      <c r="I1412" s="1" t="s">
        <v>25</v>
      </c>
      <c r="K1412" s="8">
        <v>44082.583437499998</v>
      </c>
      <c r="M1412" s="8">
        <v>44082</v>
      </c>
      <c r="N1412" s="8">
        <v>44082</v>
      </c>
      <c r="P1412" s="1" t="s">
        <v>32</v>
      </c>
      <c r="T1412" s="1" t="s">
        <v>81</v>
      </c>
      <c r="U1412" s="8">
        <v>44082</v>
      </c>
      <c r="X1412" s="1" t="s">
        <v>39</v>
      </c>
      <c r="Y1412" t="str">
        <f t="shared" si="90"/>
        <v>NoPayment</v>
      </c>
      <c r="Z1412" t="str">
        <f t="shared" si="91"/>
        <v>No Discounts</v>
      </c>
    </row>
    <row r="1413" spans="1:26" x14ac:dyDescent="0.2">
      <c r="A1413" s="15">
        <v>0</v>
      </c>
      <c r="B1413" s="7">
        <f t="shared" si="88"/>
        <v>0</v>
      </c>
      <c r="C1413" s="1" t="s">
        <v>20</v>
      </c>
      <c r="E1413" s="5">
        <v>0</v>
      </c>
      <c r="F1413" s="5">
        <f t="shared" si="89"/>
        <v>0</v>
      </c>
      <c r="I1413" s="1" t="s">
        <v>25</v>
      </c>
      <c r="K1413" s="8">
        <v>44082.583356481482</v>
      </c>
      <c r="M1413" s="8">
        <v>44082</v>
      </c>
      <c r="N1413" s="8">
        <v>44082</v>
      </c>
      <c r="P1413" s="1" t="s">
        <v>32</v>
      </c>
      <c r="T1413" s="1" t="s">
        <v>81</v>
      </c>
      <c r="U1413" s="8">
        <v>44082</v>
      </c>
      <c r="X1413" s="1" t="s">
        <v>39</v>
      </c>
      <c r="Y1413" t="str">
        <f t="shared" si="90"/>
        <v>NoPayment</v>
      </c>
      <c r="Z1413" t="str">
        <f t="shared" si="91"/>
        <v>No Discounts</v>
      </c>
    </row>
    <row r="1414" spans="1:26" x14ac:dyDescent="0.2">
      <c r="A1414" s="15">
        <v>0</v>
      </c>
      <c r="B1414" s="7">
        <f t="shared" si="88"/>
        <v>0</v>
      </c>
      <c r="C1414" s="1" t="s">
        <v>20</v>
      </c>
      <c r="E1414" s="5">
        <v>0</v>
      </c>
      <c r="F1414" s="5">
        <f t="shared" si="89"/>
        <v>0</v>
      </c>
      <c r="I1414" s="1" t="s">
        <v>25</v>
      </c>
      <c r="K1414" s="8">
        <v>44082.58326388889</v>
      </c>
      <c r="M1414" s="8">
        <v>44082</v>
      </c>
      <c r="N1414" s="8">
        <v>44082</v>
      </c>
      <c r="P1414" s="1" t="s">
        <v>32</v>
      </c>
      <c r="T1414" s="1" t="s">
        <v>81</v>
      </c>
      <c r="U1414" s="8">
        <v>44082</v>
      </c>
      <c r="X1414" s="1" t="s">
        <v>39</v>
      </c>
      <c r="Y1414" t="str">
        <f t="shared" si="90"/>
        <v>NoPayment</v>
      </c>
      <c r="Z1414" t="str">
        <f t="shared" si="91"/>
        <v>No Discounts</v>
      </c>
    </row>
    <row r="1415" spans="1:26" x14ac:dyDescent="0.2">
      <c r="A1415" s="15">
        <v>0</v>
      </c>
      <c r="B1415" s="7">
        <f t="shared" si="88"/>
        <v>0</v>
      </c>
      <c r="C1415" s="1" t="s">
        <v>20</v>
      </c>
      <c r="E1415" s="5">
        <v>0</v>
      </c>
      <c r="F1415" s="5">
        <f t="shared" si="89"/>
        <v>0</v>
      </c>
      <c r="I1415" s="1" t="s">
        <v>25</v>
      </c>
      <c r="K1415" s="8">
        <v>44082.583182870374</v>
      </c>
      <c r="M1415" s="8">
        <v>44082</v>
      </c>
      <c r="N1415" s="8">
        <v>44082</v>
      </c>
      <c r="P1415" s="1" t="s">
        <v>32</v>
      </c>
      <c r="T1415" s="1" t="s">
        <v>81</v>
      </c>
      <c r="U1415" s="8">
        <v>44082</v>
      </c>
      <c r="X1415" s="1" t="s">
        <v>39</v>
      </c>
      <c r="Y1415" t="str">
        <f t="shared" si="90"/>
        <v>NoPayment</v>
      </c>
      <c r="Z1415" t="str">
        <f t="shared" si="91"/>
        <v>No Discounts</v>
      </c>
    </row>
    <row r="1416" spans="1:26" x14ac:dyDescent="0.2">
      <c r="A1416" s="15">
        <v>0</v>
      </c>
      <c r="B1416" s="7">
        <f t="shared" si="88"/>
        <v>0</v>
      </c>
      <c r="C1416" s="1" t="s">
        <v>20</v>
      </c>
      <c r="E1416" s="5">
        <v>0</v>
      </c>
      <c r="F1416" s="5">
        <f t="shared" si="89"/>
        <v>0</v>
      </c>
      <c r="I1416" s="1" t="s">
        <v>25</v>
      </c>
      <c r="K1416" s="8">
        <v>44082.583101851851</v>
      </c>
      <c r="M1416" s="8">
        <v>44082</v>
      </c>
      <c r="N1416" s="8">
        <v>44082</v>
      </c>
      <c r="P1416" s="1" t="s">
        <v>32</v>
      </c>
      <c r="T1416" s="1" t="s">
        <v>81</v>
      </c>
      <c r="U1416" s="8">
        <v>44082</v>
      </c>
      <c r="X1416" s="1" t="s">
        <v>39</v>
      </c>
      <c r="Y1416" t="str">
        <f t="shared" si="90"/>
        <v>NoPayment</v>
      </c>
      <c r="Z1416" t="str">
        <f t="shared" si="91"/>
        <v>No Discounts</v>
      </c>
    </row>
    <row r="1417" spans="1:26" x14ac:dyDescent="0.2">
      <c r="A1417" s="15">
        <v>148.1</v>
      </c>
      <c r="B1417" s="7">
        <f t="shared" si="88"/>
        <v>148.1</v>
      </c>
      <c r="C1417" s="1" t="s">
        <v>20</v>
      </c>
      <c r="D1417" s="1" t="s">
        <v>1362</v>
      </c>
      <c r="E1417" s="5">
        <v>2.96</v>
      </c>
      <c r="F1417" s="5">
        <f t="shared" si="89"/>
        <v>2.96</v>
      </c>
      <c r="G1417" s="1" t="s">
        <v>1363</v>
      </c>
      <c r="H1417" s="8">
        <v>44112</v>
      </c>
      <c r="I1417" s="1" t="s">
        <v>25</v>
      </c>
      <c r="K1417" s="8">
        <v>44082.583020833335</v>
      </c>
      <c r="L1417" s="1" t="s">
        <v>28</v>
      </c>
      <c r="M1417" s="8">
        <v>44082</v>
      </c>
      <c r="N1417" s="8">
        <v>44112</v>
      </c>
      <c r="O1417" s="1" t="s">
        <v>2646</v>
      </c>
      <c r="P1417" s="1" t="s">
        <v>32</v>
      </c>
      <c r="T1417" s="1" t="s">
        <v>49</v>
      </c>
      <c r="U1417" s="8">
        <v>44082</v>
      </c>
      <c r="V1417" s="1" t="s">
        <v>1368</v>
      </c>
      <c r="W1417" s="1" t="s">
        <v>3322</v>
      </c>
      <c r="X1417" s="1" t="s">
        <v>39</v>
      </c>
      <c r="Y1417" t="str">
        <f t="shared" si="90"/>
        <v>OnTime</v>
      </c>
      <c r="Z1417" t="str">
        <f t="shared" si="91"/>
        <v>Utilized</v>
      </c>
    </row>
    <row r="1418" spans="1:26" x14ac:dyDescent="0.2">
      <c r="A1418" s="15">
        <v>0</v>
      </c>
      <c r="B1418" s="7">
        <f t="shared" si="88"/>
        <v>0</v>
      </c>
      <c r="C1418" s="1" t="s">
        <v>20</v>
      </c>
      <c r="E1418" s="5">
        <v>0</v>
      </c>
      <c r="F1418" s="5">
        <f t="shared" si="89"/>
        <v>0</v>
      </c>
      <c r="I1418" s="1" t="s">
        <v>25</v>
      </c>
      <c r="K1418" s="8">
        <v>44082.582939814813</v>
      </c>
      <c r="M1418" s="8">
        <v>44082</v>
      </c>
      <c r="N1418" s="8">
        <v>44082</v>
      </c>
      <c r="P1418" s="1" t="s">
        <v>32</v>
      </c>
      <c r="T1418" s="1" t="s">
        <v>81</v>
      </c>
      <c r="U1418" s="8">
        <v>44082</v>
      </c>
      <c r="X1418" s="1" t="s">
        <v>39</v>
      </c>
      <c r="Y1418" t="str">
        <f t="shared" si="90"/>
        <v>NoPayment</v>
      </c>
      <c r="Z1418" t="str">
        <f t="shared" si="91"/>
        <v>No Discounts</v>
      </c>
    </row>
    <row r="1419" spans="1:26" x14ac:dyDescent="0.2">
      <c r="A1419" s="15">
        <v>121.75</v>
      </c>
      <c r="B1419" s="7">
        <f t="shared" si="88"/>
        <v>121.75</v>
      </c>
      <c r="C1419" s="1" t="s">
        <v>20</v>
      </c>
      <c r="D1419" s="1" t="s">
        <v>21</v>
      </c>
      <c r="E1419" s="5">
        <v>0</v>
      </c>
      <c r="F1419" s="5">
        <f t="shared" si="89"/>
        <v>0</v>
      </c>
      <c r="G1419" s="1" t="s">
        <v>23</v>
      </c>
      <c r="H1419" s="8">
        <v>44092</v>
      </c>
      <c r="I1419" s="1" t="s">
        <v>25</v>
      </c>
      <c r="K1419" s="8">
        <v>44082.49962962963</v>
      </c>
      <c r="L1419" s="1" t="s">
        <v>28</v>
      </c>
      <c r="M1419" s="8">
        <v>44082</v>
      </c>
      <c r="N1419" s="14">
        <v>44112</v>
      </c>
      <c r="O1419" s="1" t="s">
        <v>2649</v>
      </c>
      <c r="P1419" s="1" t="s">
        <v>1091</v>
      </c>
      <c r="Q1419" s="1" t="s">
        <v>33</v>
      </c>
      <c r="R1419" s="1" t="s">
        <v>124</v>
      </c>
      <c r="S1419" s="1" t="s">
        <v>35</v>
      </c>
      <c r="T1419" s="1" t="s">
        <v>36</v>
      </c>
      <c r="U1419" s="8">
        <v>44082</v>
      </c>
      <c r="V1419" s="1" t="s">
        <v>37</v>
      </c>
      <c r="W1419" s="1" t="s">
        <v>38</v>
      </c>
      <c r="X1419" s="1" t="s">
        <v>39</v>
      </c>
      <c r="Y1419" t="str">
        <f t="shared" si="90"/>
        <v>OnTime</v>
      </c>
      <c r="Z1419" t="str">
        <f t="shared" si="91"/>
        <v>Utilized</v>
      </c>
    </row>
    <row r="1420" spans="1:26" x14ac:dyDescent="0.2">
      <c r="A1420" s="15">
        <v>7200</v>
      </c>
      <c r="B1420" s="7">
        <f t="shared" si="88"/>
        <v>7200</v>
      </c>
      <c r="C1420" s="1" t="s">
        <v>20</v>
      </c>
      <c r="E1420" s="5">
        <v>0</v>
      </c>
      <c r="F1420" s="5">
        <f t="shared" si="89"/>
        <v>0</v>
      </c>
      <c r="I1420" s="1" t="s">
        <v>25</v>
      </c>
      <c r="K1420" s="8">
        <v>44082.473449074074</v>
      </c>
      <c r="L1420" s="1" t="s">
        <v>28</v>
      </c>
      <c r="M1420" s="8">
        <v>44075</v>
      </c>
      <c r="N1420" s="8">
        <v>44095</v>
      </c>
      <c r="O1420" s="1" t="s">
        <v>2652</v>
      </c>
      <c r="P1420" s="1" t="s">
        <v>32</v>
      </c>
      <c r="T1420" s="1" t="s">
        <v>81</v>
      </c>
      <c r="U1420" s="8">
        <v>44075</v>
      </c>
      <c r="X1420" s="1" t="s">
        <v>39</v>
      </c>
      <c r="Y1420" t="str">
        <f t="shared" si="90"/>
        <v>OnTime</v>
      </c>
      <c r="Z1420" t="str">
        <f t="shared" si="91"/>
        <v>No Discounts</v>
      </c>
    </row>
    <row r="1421" spans="1:26" x14ac:dyDescent="0.2">
      <c r="A1421" s="15">
        <v>121.75</v>
      </c>
      <c r="B1421" s="7">
        <f t="shared" si="88"/>
        <v>121.75</v>
      </c>
      <c r="C1421" s="1" t="s">
        <v>20</v>
      </c>
      <c r="D1421" s="1" t="s">
        <v>21</v>
      </c>
      <c r="E1421" s="5">
        <v>0</v>
      </c>
      <c r="F1421" s="5">
        <f t="shared" si="89"/>
        <v>0</v>
      </c>
      <c r="G1421" s="1" t="s">
        <v>23</v>
      </c>
      <c r="H1421" s="8">
        <v>44092</v>
      </c>
      <c r="I1421" s="1" t="s">
        <v>25</v>
      </c>
      <c r="K1421" s="8">
        <v>44082.335451388892</v>
      </c>
      <c r="L1421" s="1" t="s">
        <v>28</v>
      </c>
      <c r="M1421" s="8">
        <v>44082</v>
      </c>
      <c r="N1421" s="14">
        <v>44112</v>
      </c>
      <c r="O1421" s="1" t="s">
        <v>2654</v>
      </c>
      <c r="P1421" s="1" t="s">
        <v>1091</v>
      </c>
      <c r="Q1421" s="1" t="s">
        <v>33</v>
      </c>
      <c r="R1421" s="1" t="s">
        <v>124</v>
      </c>
      <c r="S1421" s="1" t="s">
        <v>35</v>
      </c>
      <c r="T1421" s="1" t="s">
        <v>36</v>
      </c>
      <c r="U1421" s="8">
        <v>44082</v>
      </c>
      <c r="V1421" s="1" t="s">
        <v>37</v>
      </c>
      <c r="W1421" s="1" t="s">
        <v>38</v>
      </c>
      <c r="X1421" s="1" t="s">
        <v>39</v>
      </c>
      <c r="Y1421" t="str">
        <f t="shared" si="90"/>
        <v>OnTime</v>
      </c>
      <c r="Z1421" t="str">
        <f t="shared" si="91"/>
        <v>Utilized</v>
      </c>
    </row>
    <row r="1422" spans="1:26" x14ac:dyDescent="0.2">
      <c r="A1422" s="15">
        <v>121.75</v>
      </c>
      <c r="B1422" s="7">
        <f t="shared" si="88"/>
        <v>121.75</v>
      </c>
      <c r="C1422" s="1" t="s">
        <v>20</v>
      </c>
      <c r="D1422" s="1" t="s">
        <v>21</v>
      </c>
      <c r="E1422" s="5">
        <v>0</v>
      </c>
      <c r="F1422" s="5">
        <f t="shared" si="89"/>
        <v>0</v>
      </c>
      <c r="G1422" s="1" t="s">
        <v>23</v>
      </c>
      <c r="H1422" s="8">
        <v>44092</v>
      </c>
      <c r="I1422" s="1" t="s">
        <v>25</v>
      </c>
      <c r="K1422" s="8">
        <v>44082.180983796294</v>
      </c>
      <c r="L1422" s="1" t="s">
        <v>28</v>
      </c>
      <c r="M1422" s="8">
        <v>44082</v>
      </c>
      <c r="N1422" s="14">
        <v>44112</v>
      </c>
      <c r="O1422" s="1" t="s">
        <v>2656</v>
      </c>
      <c r="P1422" s="1" t="s">
        <v>1091</v>
      </c>
      <c r="Q1422" s="1" t="s">
        <v>33</v>
      </c>
      <c r="R1422" s="1" t="s">
        <v>124</v>
      </c>
      <c r="S1422" s="1" t="s">
        <v>35</v>
      </c>
      <c r="T1422" s="1" t="s">
        <v>36</v>
      </c>
      <c r="U1422" s="8">
        <v>44082</v>
      </c>
      <c r="V1422" s="1" t="s">
        <v>37</v>
      </c>
      <c r="W1422" s="1" t="s">
        <v>38</v>
      </c>
      <c r="X1422" s="1" t="s">
        <v>39</v>
      </c>
      <c r="Y1422" t="str">
        <f t="shared" si="90"/>
        <v>OnTime</v>
      </c>
      <c r="Z1422" t="str">
        <f t="shared" si="91"/>
        <v>Utilized</v>
      </c>
    </row>
    <row r="1423" spans="1:26" x14ac:dyDescent="0.2">
      <c r="A1423" s="15">
        <v>121.75</v>
      </c>
      <c r="B1423" s="7">
        <f t="shared" si="88"/>
        <v>121.75</v>
      </c>
      <c r="C1423" s="1" t="s">
        <v>20</v>
      </c>
      <c r="D1423" s="1" t="s">
        <v>21</v>
      </c>
      <c r="E1423" s="5">
        <v>0</v>
      </c>
      <c r="F1423" s="5">
        <f t="shared" si="89"/>
        <v>0</v>
      </c>
      <c r="G1423" s="1" t="s">
        <v>23</v>
      </c>
      <c r="H1423" s="8">
        <v>44091</v>
      </c>
      <c r="I1423" s="1" t="s">
        <v>25</v>
      </c>
      <c r="K1423" s="8">
        <v>44081.707696759258</v>
      </c>
      <c r="L1423" s="1" t="s">
        <v>28</v>
      </c>
      <c r="M1423" s="8">
        <v>44081</v>
      </c>
      <c r="N1423" s="8">
        <v>44111</v>
      </c>
      <c r="O1423" s="1" t="s">
        <v>2659</v>
      </c>
      <c r="P1423" s="1" t="s">
        <v>1091</v>
      </c>
      <c r="Q1423" s="1" t="s">
        <v>33</v>
      </c>
      <c r="R1423" s="1" t="s">
        <v>124</v>
      </c>
      <c r="S1423" s="1" t="s">
        <v>35</v>
      </c>
      <c r="T1423" s="1" t="s">
        <v>36</v>
      </c>
      <c r="U1423" s="8">
        <v>44081</v>
      </c>
      <c r="V1423" s="1" t="s">
        <v>37</v>
      </c>
      <c r="W1423" s="1" t="s">
        <v>38</v>
      </c>
      <c r="X1423" s="1" t="s">
        <v>39</v>
      </c>
      <c r="Y1423" t="str">
        <f t="shared" si="90"/>
        <v>OnTime</v>
      </c>
      <c r="Z1423" t="str">
        <f t="shared" si="91"/>
        <v>Utilized</v>
      </c>
    </row>
    <row r="1424" spans="1:26" x14ac:dyDescent="0.2">
      <c r="A1424" s="15">
        <v>0</v>
      </c>
      <c r="B1424" s="7">
        <f t="shared" si="88"/>
        <v>0</v>
      </c>
      <c r="C1424" s="1" t="s">
        <v>20</v>
      </c>
      <c r="E1424" s="5">
        <v>0</v>
      </c>
      <c r="F1424" s="5">
        <f t="shared" si="89"/>
        <v>0</v>
      </c>
      <c r="I1424" s="1" t="s">
        <v>25</v>
      </c>
      <c r="K1424" s="8">
        <v>44081.31726851852</v>
      </c>
      <c r="M1424" s="8">
        <v>44081</v>
      </c>
      <c r="N1424" s="8">
        <v>44081</v>
      </c>
      <c r="P1424" s="1" t="s">
        <v>1091</v>
      </c>
      <c r="T1424" s="1" t="s">
        <v>1516</v>
      </c>
      <c r="U1424" s="8">
        <v>44081</v>
      </c>
      <c r="X1424" s="1" t="s">
        <v>39</v>
      </c>
      <c r="Y1424" t="str">
        <f t="shared" si="90"/>
        <v>NoPayment</v>
      </c>
      <c r="Z1424" t="str">
        <f t="shared" si="91"/>
        <v>No Discounts</v>
      </c>
    </row>
    <row r="1425" spans="1:26" x14ac:dyDescent="0.2">
      <c r="A1425" s="15">
        <v>121.75</v>
      </c>
      <c r="B1425" s="7">
        <f t="shared" si="88"/>
        <v>121.75</v>
      </c>
      <c r="C1425" s="1" t="s">
        <v>20</v>
      </c>
      <c r="D1425" s="1" t="s">
        <v>21</v>
      </c>
      <c r="E1425" s="5">
        <v>0</v>
      </c>
      <c r="F1425" s="5">
        <f t="shared" si="89"/>
        <v>0</v>
      </c>
      <c r="G1425" s="1" t="s">
        <v>23</v>
      </c>
      <c r="H1425" s="8">
        <v>44091</v>
      </c>
      <c r="I1425" s="1" t="s">
        <v>25</v>
      </c>
      <c r="K1425" s="8">
        <v>44081.185532407406</v>
      </c>
      <c r="L1425" s="1" t="s">
        <v>28</v>
      </c>
      <c r="M1425" s="8">
        <v>44081</v>
      </c>
      <c r="N1425" s="8">
        <v>44111</v>
      </c>
      <c r="O1425" s="1" t="s">
        <v>2662</v>
      </c>
      <c r="P1425" s="1" t="s">
        <v>1091</v>
      </c>
      <c r="Q1425" s="1" t="s">
        <v>33</v>
      </c>
      <c r="R1425" s="1" t="s">
        <v>124</v>
      </c>
      <c r="S1425" s="1" t="s">
        <v>35</v>
      </c>
      <c r="T1425" s="1" t="s">
        <v>36</v>
      </c>
      <c r="U1425" s="8">
        <v>44081</v>
      </c>
      <c r="V1425" s="1" t="s">
        <v>37</v>
      </c>
      <c r="W1425" s="1" t="s">
        <v>38</v>
      </c>
      <c r="X1425" s="1" t="s">
        <v>39</v>
      </c>
      <c r="Y1425" t="str">
        <f t="shared" si="90"/>
        <v>OnTime</v>
      </c>
      <c r="Z1425" t="str">
        <f t="shared" si="91"/>
        <v>Utilized</v>
      </c>
    </row>
    <row r="1426" spans="1:26" x14ac:dyDescent="0.2">
      <c r="A1426" s="15">
        <v>121.75</v>
      </c>
      <c r="B1426" s="7">
        <f t="shared" si="88"/>
        <v>121.75</v>
      </c>
      <c r="C1426" s="1" t="s">
        <v>20</v>
      </c>
      <c r="D1426" s="1" t="s">
        <v>21</v>
      </c>
      <c r="E1426" s="5">
        <v>0</v>
      </c>
      <c r="F1426" s="5">
        <f t="shared" si="89"/>
        <v>0</v>
      </c>
      <c r="G1426" s="1" t="s">
        <v>23</v>
      </c>
      <c r="H1426" s="8">
        <v>44088</v>
      </c>
      <c r="I1426" s="1" t="s">
        <v>25</v>
      </c>
      <c r="K1426" s="8">
        <v>44078.827673611115</v>
      </c>
      <c r="L1426" s="1" t="s">
        <v>28</v>
      </c>
      <c r="M1426" s="8">
        <v>44078</v>
      </c>
      <c r="N1426" s="8">
        <v>44108</v>
      </c>
      <c r="O1426" s="1" t="s">
        <v>2665</v>
      </c>
      <c r="P1426" s="1" t="s">
        <v>1091</v>
      </c>
      <c r="Q1426" s="1" t="s">
        <v>33</v>
      </c>
      <c r="R1426" s="1" t="s">
        <v>124</v>
      </c>
      <c r="S1426" s="1" t="s">
        <v>35</v>
      </c>
      <c r="T1426" s="1" t="s">
        <v>36</v>
      </c>
      <c r="U1426" s="8">
        <v>44078</v>
      </c>
      <c r="V1426" s="1" t="s">
        <v>37</v>
      </c>
      <c r="W1426" s="1" t="s">
        <v>38</v>
      </c>
      <c r="X1426" s="1" t="s">
        <v>39</v>
      </c>
      <c r="Y1426" t="str">
        <f t="shared" si="90"/>
        <v>OnTime</v>
      </c>
      <c r="Z1426" t="str">
        <f t="shared" si="91"/>
        <v>Utilized</v>
      </c>
    </row>
    <row r="1427" spans="1:26" x14ac:dyDescent="0.2">
      <c r="A1427" s="15">
        <v>0</v>
      </c>
      <c r="B1427" s="7">
        <f t="shared" si="88"/>
        <v>0</v>
      </c>
      <c r="C1427" s="1" t="s">
        <v>20</v>
      </c>
      <c r="E1427" s="5">
        <v>0</v>
      </c>
      <c r="F1427" s="5">
        <f t="shared" si="89"/>
        <v>0</v>
      </c>
      <c r="I1427" s="1" t="s">
        <v>25</v>
      </c>
      <c r="K1427" s="8">
        <v>44078.690891203703</v>
      </c>
      <c r="M1427" s="8">
        <v>44078</v>
      </c>
      <c r="N1427" s="8">
        <v>44078</v>
      </c>
      <c r="P1427" s="1" t="s">
        <v>1091</v>
      </c>
      <c r="T1427" s="1" t="s">
        <v>1516</v>
      </c>
      <c r="U1427" s="8">
        <v>44078</v>
      </c>
      <c r="X1427" s="1" t="s">
        <v>39</v>
      </c>
      <c r="Y1427" t="str">
        <f t="shared" si="90"/>
        <v>NoPayment</v>
      </c>
      <c r="Z1427" t="str">
        <f t="shared" si="91"/>
        <v>No Discounts</v>
      </c>
    </row>
    <row r="1428" spans="1:26" x14ac:dyDescent="0.2">
      <c r="A1428" s="15">
        <v>121.75</v>
      </c>
      <c r="B1428" s="7">
        <f t="shared" si="88"/>
        <v>121.75</v>
      </c>
      <c r="C1428" s="1" t="s">
        <v>20</v>
      </c>
      <c r="D1428" s="1" t="s">
        <v>21</v>
      </c>
      <c r="E1428" s="5">
        <v>0</v>
      </c>
      <c r="F1428" s="5">
        <f t="shared" si="89"/>
        <v>0</v>
      </c>
      <c r="G1428" s="1" t="s">
        <v>23</v>
      </c>
      <c r="H1428" s="8">
        <v>44088</v>
      </c>
      <c r="I1428" s="1" t="s">
        <v>25</v>
      </c>
      <c r="K1428" s="8">
        <v>44078.503900462965</v>
      </c>
      <c r="L1428" s="1" t="s">
        <v>28</v>
      </c>
      <c r="M1428" s="8">
        <v>44078</v>
      </c>
      <c r="N1428" s="8">
        <v>44108</v>
      </c>
      <c r="O1428" s="1" t="s">
        <v>2668</v>
      </c>
      <c r="P1428" s="1" t="s">
        <v>1091</v>
      </c>
      <c r="Q1428" s="1" t="s">
        <v>33</v>
      </c>
      <c r="R1428" s="1" t="s">
        <v>124</v>
      </c>
      <c r="S1428" s="1" t="s">
        <v>35</v>
      </c>
      <c r="T1428" s="1" t="s">
        <v>36</v>
      </c>
      <c r="U1428" s="8">
        <v>44078</v>
      </c>
      <c r="V1428" s="1" t="s">
        <v>37</v>
      </c>
      <c r="W1428" s="1" t="s">
        <v>38</v>
      </c>
      <c r="X1428" s="1" t="s">
        <v>39</v>
      </c>
      <c r="Y1428" t="str">
        <f t="shared" si="90"/>
        <v>OnTime</v>
      </c>
      <c r="Z1428" t="str">
        <f t="shared" si="91"/>
        <v>Utilized</v>
      </c>
    </row>
    <row r="1429" spans="1:26" x14ac:dyDescent="0.2">
      <c r="A1429" s="15">
        <v>121.75</v>
      </c>
      <c r="B1429" s="7">
        <f t="shared" si="88"/>
        <v>121.75</v>
      </c>
      <c r="C1429" s="1" t="s">
        <v>20</v>
      </c>
      <c r="D1429" s="1" t="s">
        <v>21</v>
      </c>
      <c r="E1429" s="5">
        <v>0</v>
      </c>
      <c r="F1429" s="5">
        <f t="shared" si="89"/>
        <v>0</v>
      </c>
      <c r="G1429" s="1" t="s">
        <v>23</v>
      </c>
      <c r="H1429" s="8">
        <v>44088</v>
      </c>
      <c r="I1429" s="1" t="s">
        <v>25</v>
      </c>
      <c r="K1429" s="8">
        <v>44078.355081018519</v>
      </c>
      <c r="L1429" s="1" t="s">
        <v>28</v>
      </c>
      <c r="M1429" s="8">
        <v>44078</v>
      </c>
      <c r="N1429" s="8">
        <v>44108</v>
      </c>
      <c r="O1429" s="1" t="s">
        <v>2670</v>
      </c>
      <c r="P1429" s="1" t="s">
        <v>1091</v>
      </c>
      <c r="Q1429" s="1" t="s">
        <v>33</v>
      </c>
      <c r="R1429" s="1" t="s">
        <v>124</v>
      </c>
      <c r="S1429" s="1" t="s">
        <v>35</v>
      </c>
      <c r="T1429" s="1" t="s">
        <v>193</v>
      </c>
      <c r="U1429" s="8">
        <v>44078</v>
      </c>
      <c r="V1429" s="1" t="s">
        <v>37</v>
      </c>
      <c r="W1429" s="1" t="s">
        <v>38</v>
      </c>
      <c r="X1429" s="1" t="s">
        <v>39</v>
      </c>
      <c r="Y1429" t="str">
        <f t="shared" si="90"/>
        <v>OnTime</v>
      </c>
      <c r="Z1429" t="str">
        <f t="shared" si="91"/>
        <v>Utilized</v>
      </c>
    </row>
    <row r="1430" spans="1:26" x14ac:dyDescent="0.2">
      <c r="A1430" s="15">
        <v>121.75</v>
      </c>
      <c r="B1430" s="7">
        <f t="shared" si="88"/>
        <v>121.75</v>
      </c>
      <c r="C1430" s="1" t="s">
        <v>20</v>
      </c>
      <c r="D1430" s="1" t="s">
        <v>21</v>
      </c>
      <c r="E1430" s="5">
        <v>0</v>
      </c>
      <c r="F1430" s="5">
        <f t="shared" si="89"/>
        <v>0</v>
      </c>
      <c r="G1430" s="1" t="s">
        <v>23</v>
      </c>
      <c r="H1430" s="8">
        <v>44088</v>
      </c>
      <c r="I1430" s="1" t="s">
        <v>25</v>
      </c>
      <c r="K1430" s="8">
        <v>44078.183240740742</v>
      </c>
      <c r="L1430" s="1" t="s">
        <v>28</v>
      </c>
      <c r="M1430" s="8">
        <v>44078</v>
      </c>
      <c r="N1430" s="8">
        <v>44108</v>
      </c>
      <c r="O1430" s="1" t="s">
        <v>2672</v>
      </c>
      <c r="P1430" s="1" t="s">
        <v>1091</v>
      </c>
      <c r="Q1430" s="1" t="s">
        <v>33</v>
      </c>
      <c r="R1430" s="1" t="s">
        <v>124</v>
      </c>
      <c r="S1430" s="1" t="s">
        <v>35</v>
      </c>
      <c r="T1430" s="1" t="s">
        <v>193</v>
      </c>
      <c r="U1430" s="8">
        <v>44078</v>
      </c>
      <c r="V1430" s="1" t="s">
        <v>37</v>
      </c>
      <c r="W1430" s="1" t="s">
        <v>38</v>
      </c>
      <c r="X1430" s="1" t="s">
        <v>39</v>
      </c>
      <c r="Y1430" t="str">
        <f t="shared" si="90"/>
        <v>OnTime</v>
      </c>
      <c r="Z1430" t="str">
        <f t="shared" si="91"/>
        <v>Utilized</v>
      </c>
    </row>
    <row r="1431" spans="1:26" x14ac:dyDescent="0.2">
      <c r="A1431" s="15">
        <v>121.75</v>
      </c>
      <c r="B1431" s="7">
        <f t="shared" si="88"/>
        <v>121.75</v>
      </c>
      <c r="C1431" s="1" t="s">
        <v>20</v>
      </c>
      <c r="D1431" s="1" t="s">
        <v>21</v>
      </c>
      <c r="E1431" s="5">
        <v>0</v>
      </c>
      <c r="F1431" s="5">
        <f t="shared" si="89"/>
        <v>0</v>
      </c>
      <c r="G1431" s="1" t="s">
        <v>23</v>
      </c>
      <c r="H1431" s="8">
        <v>44087</v>
      </c>
      <c r="I1431" s="1" t="s">
        <v>25</v>
      </c>
      <c r="K1431" s="8">
        <v>44077.83320601852</v>
      </c>
      <c r="L1431" s="1" t="s">
        <v>28</v>
      </c>
      <c r="M1431" s="8">
        <v>44077</v>
      </c>
      <c r="N1431" s="8">
        <v>44107</v>
      </c>
      <c r="O1431" s="1" t="s">
        <v>2676</v>
      </c>
      <c r="P1431" s="1" t="s">
        <v>1091</v>
      </c>
      <c r="Q1431" s="1" t="s">
        <v>33</v>
      </c>
      <c r="R1431" s="1" t="s">
        <v>124</v>
      </c>
      <c r="S1431" s="1" t="s">
        <v>35</v>
      </c>
      <c r="T1431" s="1" t="s">
        <v>193</v>
      </c>
      <c r="U1431" s="8">
        <v>44077</v>
      </c>
      <c r="V1431" s="1" t="s">
        <v>37</v>
      </c>
      <c r="W1431" s="1" t="s">
        <v>38</v>
      </c>
      <c r="X1431" s="1" t="s">
        <v>39</v>
      </c>
      <c r="Y1431" t="str">
        <f t="shared" si="90"/>
        <v>OnTime</v>
      </c>
      <c r="Z1431" t="str">
        <f t="shared" si="91"/>
        <v>Utilized</v>
      </c>
    </row>
    <row r="1432" spans="1:26" x14ac:dyDescent="0.2">
      <c r="A1432" s="15">
        <v>121.75</v>
      </c>
      <c r="B1432" s="7">
        <f t="shared" si="88"/>
        <v>121.75</v>
      </c>
      <c r="C1432" s="1" t="s">
        <v>20</v>
      </c>
      <c r="D1432" s="1" t="s">
        <v>21</v>
      </c>
      <c r="E1432" s="5">
        <v>0</v>
      </c>
      <c r="F1432" s="5">
        <f t="shared" si="89"/>
        <v>0</v>
      </c>
      <c r="G1432" s="1" t="s">
        <v>23</v>
      </c>
      <c r="H1432" s="8">
        <v>44087</v>
      </c>
      <c r="I1432" s="1" t="s">
        <v>25</v>
      </c>
      <c r="K1432" s="8">
        <v>44077.499618055554</v>
      </c>
      <c r="L1432" s="1" t="s">
        <v>28</v>
      </c>
      <c r="M1432" s="8">
        <v>44077</v>
      </c>
      <c r="N1432" s="8">
        <v>44107</v>
      </c>
      <c r="O1432" s="1" t="s">
        <v>2678</v>
      </c>
      <c r="P1432" s="1" t="s">
        <v>1091</v>
      </c>
      <c r="Q1432" s="1" t="s">
        <v>33</v>
      </c>
      <c r="R1432" s="1" t="s">
        <v>124</v>
      </c>
      <c r="S1432" s="1" t="s">
        <v>35</v>
      </c>
      <c r="T1432" s="1" t="s">
        <v>193</v>
      </c>
      <c r="U1432" s="8">
        <v>44077</v>
      </c>
      <c r="V1432" s="1" t="s">
        <v>37</v>
      </c>
      <c r="W1432" s="1" t="s">
        <v>38</v>
      </c>
      <c r="X1432" s="1" t="s">
        <v>39</v>
      </c>
      <c r="Y1432" t="str">
        <f t="shared" si="90"/>
        <v>OnTime</v>
      </c>
      <c r="Z1432" t="str">
        <f t="shared" si="91"/>
        <v>Utilized</v>
      </c>
    </row>
    <row r="1433" spans="1:26" x14ac:dyDescent="0.2">
      <c r="A1433" s="15">
        <v>121.75</v>
      </c>
      <c r="B1433" s="7">
        <f t="shared" si="88"/>
        <v>121.75</v>
      </c>
      <c r="C1433" s="1" t="s">
        <v>20</v>
      </c>
      <c r="D1433" s="1" t="s">
        <v>21</v>
      </c>
      <c r="E1433" s="5">
        <v>0</v>
      </c>
      <c r="F1433" s="5">
        <f t="shared" si="89"/>
        <v>0</v>
      </c>
      <c r="G1433" s="1" t="s">
        <v>23</v>
      </c>
      <c r="H1433" s="8">
        <v>44087</v>
      </c>
      <c r="I1433" s="1" t="s">
        <v>25</v>
      </c>
      <c r="K1433" s="8">
        <v>44077.299895833334</v>
      </c>
      <c r="L1433" s="1" t="s">
        <v>28</v>
      </c>
      <c r="M1433" s="8">
        <v>44077</v>
      </c>
      <c r="N1433" s="8">
        <v>44107</v>
      </c>
      <c r="O1433" s="1" t="s">
        <v>2680</v>
      </c>
      <c r="P1433" s="1" t="s">
        <v>1091</v>
      </c>
      <c r="Q1433" s="1" t="s">
        <v>33</v>
      </c>
      <c r="R1433" s="1" t="s">
        <v>124</v>
      </c>
      <c r="S1433" s="1" t="s">
        <v>35</v>
      </c>
      <c r="T1433" s="1" t="s">
        <v>193</v>
      </c>
      <c r="U1433" s="8">
        <v>44077</v>
      </c>
      <c r="V1433" s="1" t="s">
        <v>37</v>
      </c>
      <c r="W1433" s="1" t="s">
        <v>38</v>
      </c>
      <c r="X1433" s="1" t="s">
        <v>39</v>
      </c>
      <c r="Y1433" t="str">
        <f t="shared" si="90"/>
        <v>OnTime</v>
      </c>
      <c r="Z1433" t="str">
        <f t="shared" si="91"/>
        <v>Utilized</v>
      </c>
    </row>
    <row r="1434" spans="1:26" x14ac:dyDescent="0.2">
      <c r="A1434" s="15">
        <v>121.75</v>
      </c>
      <c r="B1434" s="7">
        <f t="shared" si="88"/>
        <v>121.75</v>
      </c>
      <c r="C1434" s="1" t="s">
        <v>20</v>
      </c>
      <c r="D1434" s="1" t="s">
        <v>21</v>
      </c>
      <c r="E1434" s="5">
        <v>0</v>
      </c>
      <c r="F1434" s="5">
        <f t="shared" si="89"/>
        <v>0</v>
      </c>
      <c r="G1434" s="1" t="s">
        <v>23</v>
      </c>
      <c r="H1434" s="8">
        <v>44087</v>
      </c>
      <c r="I1434" s="1" t="s">
        <v>25</v>
      </c>
      <c r="K1434" s="8">
        <v>44077.255509259259</v>
      </c>
      <c r="L1434" s="1" t="s">
        <v>28</v>
      </c>
      <c r="M1434" s="8">
        <v>44077</v>
      </c>
      <c r="N1434" s="8">
        <v>44107</v>
      </c>
      <c r="O1434" s="1" t="s">
        <v>2682</v>
      </c>
      <c r="P1434" s="1" t="s">
        <v>1091</v>
      </c>
      <c r="Q1434" s="1" t="s">
        <v>33</v>
      </c>
      <c r="R1434" s="1" t="s">
        <v>124</v>
      </c>
      <c r="S1434" s="1" t="s">
        <v>35</v>
      </c>
      <c r="T1434" s="1" t="s">
        <v>193</v>
      </c>
      <c r="U1434" s="8">
        <v>44077</v>
      </c>
      <c r="V1434" s="1" t="s">
        <v>37</v>
      </c>
      <c r="W1434" s="1" t="s">
        <v>38</v>
      </c>
      <c r="X1434" s="1" t="s">
        <v>39</v>
      </c>
      <c r="Y1434" t="str">
        <f t="shared" si="90"/>
        <v>OnTime</v>
      </c>
      <c r="Z1434" t="str">
        <f t="shared" si="91"/>
        <v>Utilized</v>
      </c>
    </row>
    <row r="1435" spans="1:26" x14ac:dyDescent="0.2">
      <c r="A1435" s="15">
        <v>121.75</v>
      </c>
      <c r="B1435" s="7">
        <f t="shared" si="88"/>
        <v>121.75</v>
      </c>
      <c r="C1435" s="1" t="s">
        <v>20</v>
      </c>
      <c r="D1435" s="1" t="s">
        <v>21</v>
      </c>
      <c r="E1435" s="5">
        <v>0</v>
      </c>
      <c r="F1435" s="5">
        <f t="shared" si="89"/>
        <v>0</v>
      </c>
      <c r="G1435" s="1" t="s">
        <v>23</v>
      </c>
      <c r="H1435" s="8">
        <v>44087</v>
      </c>
      <c r="I1435" s="1" t="s">
        <v>25</v>
      </c>
      <c r="K1435" s="8">
        <v>44077.17769675926</v>
      </c>
      <c r="L1435" s="1" t="s">
        <v>28</v>
      </c>
      <c r="M1435" s="8">
        <v>44077</v>
      </c>
      <c r="N1435" s="8">
        <v>44107</v>
      </c>
      <c r="O1435" s="1" t="s">
        <v>2684</v>
      </c>
      <c r="P1435" s="1" t="s">
        <v>1091</v>
      </c>
      <c r="Q1435" s="1" t="s">
        <v>33</v>
      </c>
      <c r="R1435" s="1" t="s">
        <v>124</v>
      </c>
      <c r="S1435" s="1" t="s">
        <v>35</v>
      </c>
      <c r="T1435" s="1" t="s">
        <v>193</v>
      </c>
      <c r="U1435" s="8">
        <v>44077</v>
      </c>
      <c r="V1435" s="1" t="s">
        <v>37</v>
      </c>
      <c r="W1435" s="1" t="s">
        <v>38</v>
      </c>
      <c r="X1435" s="1" t="s">
        <v>39</v>
      </c>
      <c r="Y1435" t="str">
        <f t="shared" si="90"/>
        <v>OnTime</v>
      </c>
      <c r="Z1435" t="str">
        <f t="shared" si="91"/>
        <v>Utilized</v>
      </c>
    </row>
    <row r="1436" spans="1:26" x14ac:dyDescent="0.2">
      <c r="A1436" s="15">
        <v>121.75</v>
      </c>
      <c r="B1436" s="7">
        <f t="shared" si="88"/>
        <v>121.75</v>
      </c>
      <c r="C1436" s="1" t="s">
        <v>20</v>
      </c>
      <c r="D1436" s="1" t="s">
        <v>21</v>
      </c>
      <c r="E1436" s="5">
        <v>0</v>
      </c>
      <c r="F1436" s="5">
        <f t="shared" si="89"/>
        <v>0</v>
      </c>
      <c r="G1436" s="1" t="s">
        <v>23</v>
      </c>
      <c r="H1436" s="8">
        <v>44086</v>
      </c>
      <c r="I1436" s="1" t="s">
        <v>25</v>
      </c>
      <c r="K1436" s="8">
        <v>44076.823379629626</v>
      </c>
      <c r="L1436" s="1" t="s">
        <v>28</v>
      </c>
      <c r="M1436" s="8">
        <v>44076</v>
      </c>
      <c r="N1436" s="8">
        <v>44106</v>
      </c>
      <c r="O1436" s="1" t="s">
        <v>2688</v>
      </c>
      <c r="P1436" s="1" t="s">
        <v>1091</v>
      </c>
      <c r="Q1436" s="1" t="s">
        <v>33</v>
      </c>
      <c r="R1436" s="1" t="s">
        <v>124</v>
      </c>
      <c r="S1436" s="1" t="s">
        <v>35</v>
      </c>
      <c r="T1436" s="1" t="s">
        <v>193</v>
      </c>
      <c r="U1436" s="8">
        <v>44076</v>
      </c>
      <c r="V1436" s="1" t="s">
        <v>37</v>
      </c>
      <c r="W1436" s="1" t="s">
        <v>38</v>
      </c>
      <c r="X1436" s="1" t="s">
        <v>39</v>
      </c>
      <c r="Y1436" t="str">
        <f t="shared" si="90"/>
        <v>OnTime</v>
      </c>
      <c r="Z1436" t="str">
        <f t="shared" si="91"/>
        <v>Utilized</v>
      </c>
    </row>
    <row r="1437" spans="1:26" x14ac:dyDescent="0.2">
      <c r="A1437" s="15">
        <v>0</v>
      </c>
      <c r="B1437" s="7">
        <f t="shared" si="88"/>
        <v>0</v>
      </c>
      <c r="C1437" s="1" t="s">
        <v>20</v>
      </c>
      <c r="E1437" s="5">
        <v>0</v>
      </c>
      <c r="F1437" s="5">
        <f t="shared" si="89"/>
        <v>0</v>
      </c>
      <c r="I1437" s="1" t="s">
        <v>25</v>
      </c>
      <c r="K1437" s="8">
        <v>44076.656921296293</v>
      </c>
      <c r="M1437" s="8">
        <v>44076</v>
      </c>
      <c r="N1437" s="8">
        <v>44076</v>
      </c>
      <c r="P1437" s="1" t="s">
        <v>32</v>
      </c>
      <c r="T1437" s="1" t="s">
        <v>81</v>
      </c>
      <c r="U1437" s="8">
        <v>44076</v>
      </c>
      <c r="X1437" s="1" t="s">
        <v>39</v>
      </c>
      <c r="Y1437" t="str">
        <f t="shared" si="90"/>
        <v>NoPayment</v>
      </c>
      <c r="Z1437" t="str">
        <f t="shared" si="91"/>
        <v>No Discounts</v>
      </c>
    </row>
    <row r="1438" spans="1:26" x14ac:dyDescent="0.2">
      <c r="A1438" s="15">
        <v>65</v>
      </c>
      <c r="B1438" s="7">
        <f t="shared" si="88"/>
        <v>65</v>
      </c>
      <c r="C1438" s="1" t="s">
        <v>20</v>
      </c>
      <c r="E1438" s="5">
        <v>0</v>
      </c>
      <c r="F1438" s="5">
        <f t="shared" si="89"/>
        <v>0</v>
      </c>
      <c r="I1438" s="1" t="s">
        <v>25</v>
      </c>
      <c r="K1438" s="8">
        <v>44076.656527777777</v>
      </c>
      <c r="L1438" s="1" t="s">
        <v>28</v>
      </c>
      <c r="M1438" s="8">
        <v>44121</v>
      </c>
      <c r="N1438" s="8">
        <v>44026</v>
      </c>
      <c r="O1438" s="1" t="s">
        <v>2692</v>
      </c>
      <c r="P1438" s="1" t="s">
        <v>32</v>
      </c>
      <c r="T1438" s="1" t="s">
        <v>81</v>
      </c>
      <c r="U1438" s="8">
        <v>44121</v>
      </c>
      <c r="X1438" s="1" t="s">
        <v>39</v>
      </c>
      <c r="Y1438" t="str">
        <f t="shared" si="90"/>
        <v>Late</v>
      </c>
      <c r="Z1438" t="str">
        <f t="shared" si="91"/>
        <v>No Discounts</v>
      </c>
    </row>
    <row r="1439" spans="1:26" x14ac:dyDescent="0.2">
      <c r="A1439" s="15">
        <v>121.75</v>
      </c>
      <c r="B1439" s="7">
        <f t="shared" si="88"/>
        <v>121.75</v>
      </c>
      <c r="C1439" s="1" t="s">
        <v>20</v>
      </c>
      <c r="D1439" s="1" t="s">
        <v>21</v>
      </c>
      <c r="E1439" s="5">
        <v>0</v>
      </c>
      <c r="F1439" s="5">
        <f t="shared" si="89"/>
        <v>0</v>
      </c>
      <c r="G1439" s="1" t="s">
        <v>23</v>
      </c>
      <c r="H1439" s="8">
        <v>44086</v>
      </c>
      <c r="I1439" s="1" t="s">
        <v>25</v>
      </c>
      <c r="K1439" s="8">
        <v>44076.525023148148</v>
      </c>
      <c r="L1439" s="1" t="s">
        <v>28</v>
      </c>
      <c r="M1439" s="8">
        <v>44076</v>
      </c>
      <c r="N1439" s="8">
        <v>44106</v>
      </c>
      <c r="O1439" s="1" t="s">
        <v>2694</v>
      </c>
      <c r="P1439" s="1" t="s">
        <v>1091</v>
      </c>
      <c r="Q1439" s="1" t="s">
        <v>33</v>
      </c>
      <c r="R1439" s="1" t="s">
        <v>124</v>
      </c>
      <c r="S1439" s="1" t="s">
        <v>35</v>
      </c>
      <c r="T1439" s="1" t="s">
        <v>193</v>
      </c>
      <c r="U1439" s="8">
        <v>44076</v>
      </c>
      <c r="V1439" s="1" t="s">
        <v>37</v>
      </c>
      <c r="W1439" s="1" t="s">
        <v>38</v>
      </c>
      <c r="X1439" s="1" t="s">
        <v>39</v>
      </c>
      <c r="Y1439" t="str">
        <f t="shared" si="90"/>
        <v>OnTime</v>
      </c>
      <c r="Z1439" t="str">
        <f t="shared" si="91"/>
        <v>Utilized</v>
      </c>
    </row>
    <row r="1440" spans="1:26" x14ac:dyDescent="0.2">
      <c r="A1440" s="15">
        <v>121.75</v>
      </c>
      <c r="B1440" s="7">
        <f t="shared" si="88"/>
        <v>121.75</v>
      </c>
      <c r="C1440" s="1" t="s">
        <v>20</v>
      </c>
      <c r="D1440" s="1" t="s">
        <v>21</v>
      </c>
      <c r="E1440" s="5">
        <v>0</v>
      </c>
      <c r="F1440" s="5">
        <f t="shared" si="89"/>
        <v>0</v>
      </c>
      <c r="G1440" s="1" t="s">
        <v>23</v>
      </c>
      <c r="H1440" s="8">
        <v>44086</v>
      </c>
      <c r="I1440" s="1" t="s">
        <v>25</v>
      </c>
      <c r="K1440" s="8">
        <v>44076.490648148145</v>
      </c>
      <c r="L1440" s="1" t="s">
        <v>28</v>
      </c>
      <c r="M1440" s="8">
        <v>44076</v>
      </c>
      <c r="N1440" s="8">
        <v>44106</v>
      </c>
      <c r="O1440" s="1" t="s">
        <v>2696</v>
      </c>
      <c r="P1440" s="1" t="s">
        <v>1091</v>
      </c>
      <c r="Q1440" s="1" t="s">
        <v>33</v>
      </c>
      <c r="R1440" s="1" t="s">
        <v>124</v>
      </c>
      <c r="S1440" s="1" t="s">
        <v>35</v>
      </c>
      <c r="T1440" s="1" t="s">
        <v>193</v>
      </c>
      <c r="U1440" s="8">
        <v>44076</v>
      </c>
      <c r="V1440" s="1" t="s">
        <v>37</v>
      </c>
      <c r="W1440" s="1" t="s">
        <v>38</v>
      </c>
      <c r="X1440" s="1" t="s">
        <v>39</v>
      </c>
      <c r="Y1440" t="str">
        <f t="shared" si="90"/>
        <v>OnTime</v>
      </c>
      <c r="Z1440" t="str">
        <f t="shared" si="91"/>
        <v>Utilized</v>
      </c>
    </row>
    <row r="1441" spans="1:26" x14ac:dyDescent="0.2">
      <c r="A1441" s="15">
        <v>65</v>
      </c>
      <c r="B1441" s="7">
        <f t="shared" si="88"/>
        <v>65</v>
      </c>
      <c r="C1441" s="1" t="s">
        <v>20</v>
      </c>
      <c r="E1441" s="5">
        <v>0</v>
      </c>
      <c r="F1441" s="5">
        <f t="shared" si="89"/>
        <v>0</v>
      </c>
      <c r="I1441" s="1" t="s">
        <v>25</v>
      </c>
      <c r="K1441" s="8">
        <v>44076.35864583333</v>
      </c>
      <c r="L1441" s="1" t="s">
        <v>28</v>
      </c>
      <c r="M1441" s="8">
        <v>44026</v>
      </c>
      <c r="N1441" s="8">
        <v>44026</v>
      </c>
      <c r="O1441" s="1" t="s">
        <v>2692</v>
      </c>
      <c r="P1441" s="1" t="s">
        <v>32</v>
      </c>
      <c r="T1441" s="1" t="s">
        <v>81</v>
      </c>
      <c r="U1441" s="8">
        <v>44026</v>
      </c>
      <c r="X1441" s="1" t="s">
        <v>39</v>
      </c>
      <c r="Y1441" t="str">
        <f t="shared" si="90"/>
        <v>OnTime</v>
      </c>
      <c r="Z1441" t="str">
        <f t="shared" si="91"/>
        <v>No Discounts</v>
      </c>
    </row>
    <row r="1442" spans="1:26" x14ac:dyDescent="0.2">
      <c r="A1442" s="15">
        <v>121.75</v>
      </c>
      <c r="B1442" s="7">
        <f t="shared" si="88"/>
        <v>121.75</v>
      </c>
      <c r="C1442" s="1" t="s">
        <v>20</v>
      </c>
      <c r="D1442" s="1" t="s">
        <v>21</v>
      </c>
      <c r="E1442" s="5">
        <v>0</v>
      </c>
      <c r="F1442" s="5">
        <f t="shared" si="89"/>
        <v>0</v>
      </c>
      <c r="G1442" s="1" t="s">
        <v>23</v>
      </c>
      <c r="H1442" s="8">
        <v>44086</v>
      </c>
      <c r="I1442" s="1" t="s">
        <v>25</v>
      </c>
      <c r="K1442" s="8">
        <v>44076.321446759262</v>
      </c>
      <c r="L1442" s="1" t="s">
        <v>28</v>
      </c>
      <c r="M1442" s="8">
        <v>44076</v>
      </c>
      <c r="N1442" s="8">
        <v>44106</v>
      </c>
      <c r="O1442" s="1" t="s">
        <v>2699</v>
      </c>
      <c r="P1442" s="1" t="s">
        <v>1091</v>
      </c>
      <c r="Q1442" s="1" t="s">
        <v>33</v>
      </c>
      <c r="R1442" s="1" t="s">
        <v>124</v>
      </c>
      <c r="S1442" s="1" t="s">
        <v>35</v>
      </c>
      <c r="T1442" s="1" t="s">
        <v>193</v>
      </c>
      <c r="U1442" s="8">
        <v>44076</v>
      </c>
      <c r="V1442" s="1" t="s">
        <v>37</v>
      </c>
      <c r="W1442" s="1" t="s">
        <v>38</v>
      </c>
      <c r="X1442" s="1" t="s">
        <v>39</v>
      </c>
      <c r="Y1442" t="str">
        <f t="shared" si="90"/>
        <v>OnTime</v>
      </c>
      <c r="Z1442" t="str">
        <f t="shared" si="91"/>
        <v>Utilized</v>
      </c>
    </row>
    <row r="1443" spans="1:26" x14ac:dyDescent="0.2">
      <c r="A1443" s="15">
        <v>0</v>
      </c>
      <c r="B1443" s="7">
        <f t="shared" si="88"/>
        <v>0</v>
      </c>
      <c r="C1443" s="1" t="s">
        <v>20</v>
      </c>
      <c r="E1443" s="5">
        <v>0</v>
      </c>
      <c r="F1443" s="5">
        <f t="shared" si="89"/>
        <v>0</v>
      </c>
      <c r="I1443" s="1" t="s">
        <v>25</v>
      </c>
      <c r="K1443" s="8">
        <v>44076.287962962961</v>
      </c>
      <c r="M1443" s="8">
        <v>44076</v>
      </c>
      <c r="N1443" s="8">
        <v>44076</v>
      </c>
      <c r="P1443" s="1" t="s">
        <v>32</v>
      </c>
      <c r="T1443" s="1" t="s">
        <v>81</v>
      </c>
      <c r="U1443" s="8">
        <v>44076</v>
      </c>
      <c r="X1443" s="1" t="s">
        <v>39</v>
      </c>
      <c r="Y1443" t="str">
        <f t="shared" si="90"/>
        <v>NoPayment</v>
      </c>
      <c r="Z1443" t="str">
        <f t="shared" si="91"/>
        <v>No Discounts</v>
      </c>
    </row>
    <row r="1444" spans="1:26" x14ac:dyDescent="0.2">
      <c r="A1444" s="15">
        <v>0</v>
      </c>
      <c r="B1444" s="7">
        <f t="shared" si="88"/>
        <v>0</v>
      </c>
      <c r="C1444" s="1" t="s">
        <v>20</v>
      </c>
      <c r="E1444" s="5">
        <v>0</v>
      </c>
      <c r="F1444" s="5">
        <f t="shared" si="89"/>
        <v>0</v>
      </c>
      <c r="I1444" s="1" t="s">
        <v>25</v>
      </c>
      <c r="K1444" s="8">
        <v>44076.287893518522</v>
      </c>
      <c r="M1444" s="8">
        <v>44076</v>
      </c>
      <c r="N1444" s="8">
        <v>44076</v>
      </c>
      <c r="P1444" s="1" t="s">
        <v>32</v>
      </c>
      <c r="T1444" s="1" t="s">
        <v>81</v>
      </c>
      <c r="U1444" s="8">
        <v>44076</v>
      </c>
      <c r="X1444" s="1" t="s">
        <v>39</v>
      </c>
      <c r="Y1444" t="str">
        <f t="shared" si="90"/>
        <v>NoPayment</v>
      </c>
      <c r="Z1444" t="str">
        <f t="shared" si="91"/>
        <v>No Discounts</v>
      </c>
    </row>
    <row r="1445" spans="1:26" x14ac:dyDescent="0.2">
      <c r="A1445" s="15">
        <v>0</v>
      </c>
      <c r="B1445" s="7">
        <f t="shared" si="88"/>
        <v>0</v>
      </c>
      <c r="C1445" s="1" t="s">
        <v>20</v>
      </c>
      <c r="E1445" s="5">
        <v>0</v>
      </c>
      <c r="F1445" s="5">
        <f t="shared" si="89"/>
        <v>0</v>
      </c>
      <c r="I1445" s="1" t="s">
        <v>25</v>
      </c>
      <c r="K1445" s="8">
        <v>44076.287824074076</v>
      </c>
      <c r="M1445" s="8">
        <v>44076</v>
      </c>
      <c r="N1445" s="8">
        <v>44076</v>
      </c>
      <c r="P1445" s="1" t="s">
        <v>32</v>
      </c>
      <c r="T1445" s="1" t="s">
        <v>81</v>
      </c>
      <c r="U1445" s="8">
        <v>44076</v>
      </c>
      <c r="X1445" s="1" t="s">
        <v>39</v>
      </c>
      <c r="Y1445" t="str">
        <f t="shared" si="90"/>
        <v>NoPayment</v>
      </c>
      <c r="Z1445" t="str">
        <f t="shared" si="91"/>
        <v>No Discounts</v>
      </c>
    </row>
    <row r="1446" spans="1:26" x14ac:dyDescent="0.2">
      <c r="A1446" s="15">
        <v>0</v>
      </c>
      <c r="B1446" s="7">
        <f t="shared" si="88"/>
        <v>0</v>
      </c>
      <c r="C1446" s="1" t="s">
        <v>20</v>
      </c>
      <c r="E1446" s="5">
        <v>0</v>
      </c>
      <c r="F1446" s="5">
        <f t="shared" si="89"/>
        <v>0</v>
      </c>
      <c r="I1446" s="1" t="s">
        <v>25</v>
      </c>
      <c r="K1446" s="8">
        <v>44076.287766203706</v>
      </c>
      <c r="M1446" s="8">
        <v>44076</v>
      </c>
      <c r="N1446" s="8">
        <v>44076</v>
      </c>
      <c r="P1446" s="1" t="s">
        <v>32</v>
      </c>
      <c r="T1446" s="1" t="s">
        <v>81</v>
      </c>
      <c r="U1446" s="8">
        <v>44076</v>
      </c>
      <c r="X1446" s="1" t="s">
        <v>39</v>
      </c>
      <c r="Y1446" t="str">
        <f t="shared" si="90"/>
        <v>NoPayment</v>
      </c>
      <c r="Z1446" t="str">
        <f t="shared" si="91"/>
        <v>No Discounts</v>
      </c>
    </row>
    <row r="1447" spans="1:26" x14ac:dyDescent="0.2">
      <c r="A1447" s="15">
        <v>0</v>
      </c>
      <c r="B1447" s="7">
        <f t="shared" si="88"/>
        <v>0</v>
      </c>
      <c r="C1447" s="1" t="s">
        <v>20</v>
      </c>
      <c r="E1447" s="5">
        <v>0</v>
      </c>
      <c r="F1447" s="5">
        <f t="shared" si="89"/>
        <v>0</v>
      </c>
      <c r="I1447" s="1" t="s">
        <v>25</v>
      </c>
      <c r="K1447" s="8">
        <v>44076.28769675926</v>
      </c>
      <c r="M1447" s="8">
        <v>44076</v>
      </c>
      <c r="N1447" s="8">
        <v>44076</v>
      </c>
      <c r="P1447" s="1" t="s">
        <v>32</v>
      </c>
      <c r="T1447" s="1" t="s">
        <v>81</v>
      </c>
      <c r="U1447" s="8">
        <v>44076</v>
      </c>
      <c r="X1447" s="1" t="s">
        <v>39</v>
      </c>
      <c r="Y1447" t="str">
        <f t="shared" si="90"/>
        <v>NoPayment</v>
      </c>
      <c r="Z1447" t="str">
        <f t="shared" si="91"/>
        <v>No Discounts</v>
      </c>
    </row>
    <row r="1448" spans="1:26" x14ac:dyDescent="0.2">
      <c r="A1448" s="15">
        <v>0</v>
      </c>
      <c r="B1448" s="7">
        <f t="shared" si="88"/>
        <v>0</v>
      </c>
      <c r="C1448" s="1" t="s">
        <v>20</v>
      </c>
      <c r="E1448" s="5">
        <v>0</v>
      </c>
      <c r="F1448" s="5">
        <f t="shared" si="89"/>
        <v>0</v>
      </c>
      <c r="I1448" s="1" t="s">
        <v>25</v>
      </c>
      <c r="K1448" s="8">
        <v>44076.287638888891</v>
      </c>
      <c r="M1448" s="8">
        <v>44076</v>
      </c>
      <c r="N1448" s="8">
        <v>44076</v>
      </c>
      <c r="P1448" s="1" t="s">
        <v>32</v>
      </c>
      <c r="T1448" s="1" t="s">
        <v>81</v>
      </c>
      <c r="U1448" s="8">
        <v>44076</v>
      </c>
      <c r="X1448" s="1" t="s">
        <v>39</v>
      </c>
      <c r="Y1448" t="str">
        <f t="shared" si="90"/>
        <v>NoPayment</v>
      </c>
      <c r="Z1448" t="str">
        <f t="shared" si="91"/>
        <v>No Discounts</v>
      </c>
    </row>
    <row r="1449" spans="1:26" x14ac:dyDescent="0.2">
      <c r="A1449" s="15">
        <v>0</v>
      </c>
      <c r="B1449" s="7">
        <f t="shared" si="88"/>
        <v>0</v>
      </c>
      <c r="C1449" s="1" t="s">
        <v>20</v>
      </c>
      <c r="E1449" s="5">
        <v>0</v>
      </c>
      <c r="F1449" s="5">
        <f t="shared" si="89"/>
        <v>0</v>
      </c>
      <c r="I1449" s="1" t="s">
        <v>25</v>
      </c>
      <c r="K1449" s="8">
        <v>44076.287569444445</v>
      </c>
      <c r="M1449" s="8">
        <v>44076</v>
      </c>
      <c r="N1449" s="8">
        <v>44076</v>
      </c>
      <c r="P1449" s="1" t="s">
        <v>32</v>
      </c>
      <c r="T1449" s="1" t="s">
        <v>81</v>
      </c>
      <c r="U1449" s="8">
        <v>44076</v>
      </c>
      <c r="X1449" s="1" t="s">
        <v>39</v>
      </c>
      <c r="Y1449" t="str">
        <f t="shared" si="90"/>
        <v>NoPayment</v>
      </c>
      <c r="Z1449" t="str">
        <f t="shared" si="91"/>
        <v>No Discounts</v>
      </c>
    </row>
    <row r="1450" spans="1:26" x14ac:dyDescent="0.2">
      <c r="A1450" s="15">
        <v>0</v>
      </c>
      <c r="B1450" s="7">
        <f t="shared" si="88"/>
        <v>0</v>
      </c>
      <c r="C1450" s="1" t="s">
        <v>20</v>
      </c>
      <c r="E1450" s="5">
        <v>0</v>
      </c>
      <c r="F1450" s="5">
        <f t="shared" si="89"/>
        <v>0</v>
      </c>
      <c r="I1450" s="1" t="s">
        <v>25</v>
      </c>
      <c r="K1450" s="8">
        <v>44076.287499999999</v>
      </c>
      <c r="M1450" s="8">
        <v>44076</v>
      </c>
      <c r="N1450" s="8">
        <v>44076</v>
      </c>
      <c r="P1450" s="1" t="s">
        <v>32</v>
      </c>
      <c r="T1450" s="1" t="s">
        <v>81</v>
      </c>
      <c r="U1450" s="8">
        <v>44076</v>
      </c>
      <c r="X1450" s="1" t="s">
        <v>39</v>
      </c>
      <c r="Y1450" t="str">
        <f t="shared" si="90"/>
        <v>NoPayment</v>
      </c>
      <c r="Z1450" t="str">
        <f t="shared" si="91"/>
        <v>No Discounts</v>
      </c>
    </row>
    <row r="1451" spans="1:26" x14ac:dyDescent="0.2">
      <c r="A1451" s="15">
        <v>100</v>
      </c>
      <c r="B1451" s="7">
        <f t="shared" si="88"/>
        <v>100</v>
      </c>
      <c r="C1451" s="1" t="s">
        <v>20</v>
      </c>
      <c r="D1451" s="1" t="s">
        <v>1362</v>
      </c>
      <c r="E1451" s="5">
        <v>2</v>
      </c>
      <c r="F1451" s="5">
        <f t="shared" si="89"/>
        <v>2</v>
      </c>
      <c r="G1451" s="1" t="s">
        <v>1363</v>
      </c>
      <c r="H1451" s="8">
        <v>44106</v>
      </c>
      <c r="I1451" s="1" t="s">
        <v>25</v>
      </c>
      <c r="K1451" s="8">
        <v>44076.287442129629</v>
      </c>
      <c r="L1451" s="1" t="s">
        <v>28</v>
      </c>
      <c r="M1451" s="8">
        <v>44076</v>
      </c>
      <c r="N1451" s="8">
        <v>44106</v>
      </c>
      <c r="O1451" s="1" t="s">
        <v>2709</v>
      </c>
      <c r="P1451" s="1" t="s">
        <v>32</v>
      </c>
      <c r="T1451" s="1" t="s">
        <v>1045</v>
      </c>
      <c r="U1451" s="8">
        <v>44076</v>
      </c>
      <c r="V1451" s="1" t="s">
        <v>1368</v>
      </c>
      <c r="W1451" s="1" t="s">
        <v>3322</v>
      </c>
      <c r="X1451" s="1" t="s">
        <v>4648</v>
      </c>
      <c r="Y1451" t="str">
        <f t="shared" si="90"/>
        <v>OnTime</v>
      </c>
      <c r="Z1451" t="str">
        <f t="shared" si="91"/>
        <v>Utilized</v>
      </c>
    </row>
    <row r="1452" spans="1:26" x14ac:dyDescent="0.2">
      <c r="A1452" s="15">
        <v>0</v>
      </c>
      <c r="B1452" s="7">
        <f t="shared" si="88"/>
        <v>0</v>
      </c>
      <c r="C1452" s="1" t="s">
        <v>20</v>
      </c>
      <c r="E1452" s="5">
        <v>0</v>
      </c>
      <c r="F1452" s="5">
        <f t="shared" si="89"/>
        <v>0</v>
      </c>
      <c r="I1452" s="1" t="s">
        <v>25</v>
      </c>
      <c r="K1452" s="8">
        <v>44076.287372685183</v>
      </c>
      <c r="M1452" s="8">
        <v>44076</v>
      </c>
      <c r="N1452" s="8">
        <v>44076</v>
      </c>
      <c r="P1452" s="1" t="s">
        <v>32</v>
      </c>
      <c r="T1452" s="1" t="s">
        <v>81</v>
      </c>
      <c r="U1452" s="8">
        <v>44076</v>
      </c>
      <c r="X1452" s="1" t="s">
        <v>39</v>
      </c>
      <c r="Y1452" t="str">
        <f t="shared" si="90"/>
        <v>NoPayment</v>
      </c>
      <c r="Z1452" t="str">
        <f t="shared" si="91"/>
        <v>No Discounts</v>
      </c>
    </row>
    <row r="1453" spans="1:26" x14ac:dyDescent="0.2">
      <c r="A1453" s="15">
        <v>0</v>
      </c>
      <c r="B1453" s="7">
        <f t="shared" si="88"/>
        <v>0</v>
      </c>
      <c r="C1453" s="1" t="s">
        <v>20</v>
      </c>
      <c r="E1453" s="5">
        <v>0</v>
      </c>
      <c r="F1453" s="5">
        <f t="shared" si="89"/>
        <v>0</v>
      </c>
      <c r="I1453" s="1" t="s">
        <v>25</v>
      </c>
      <c r="K1453" s="8">
        <v>44076.287314814814</v>
      </c>
      <c r="M1453" s="8">
        <v>44076</v>
      </c>
      <c r="N1453" s="8">
        <v>44076</v>
      </c>
      <c r="P1453" s="1" t="s">
        <v>32</v>
      </c>
      <c r="T1453" s="1" t="s">
        <v>81</v>
      </c>
      <c r="U1453" s="8">
        <v>44076</v>
      </c>
      <c r="X1453" s="1" t="s">
        <v>39</v>
      </c>
      <c r="Y1453" t="str">
        <f t="shared" si="90"/>
        <v>NoPayment</v>
      </c>
      <c r="Z1453" t="str">
        <f t="shared" si="91"/>
        <v>No Discounts</v>
      </c>
    </row>
    <row r="1454" spans="1:26" x14ac:dyDescent="0.2">
      <c r="A1454" s="15">
        <v>0</v>
      </c>
      <c r="B1454" s="7">
        <f t="shared" si="88"/>
        <v>0</v>
      </c>
      <c r="C1454" s="1" t="s">
        <v>20</v>
      </c>
      <c r="E1454" s="5">
        <v>0</v>
      </c>
      <c r="F1454" s="5">
        <f t="shared" si="89"/>
        <v>0</v>
      </c>
      <c r="I1454" s="1" t="s">
        <v>25</v>
      </c>
      <c r="K1454" s="8">
        <v>44076.287245370368</v>
      </c>
      <c r="M1454" s="8">
        <v>44076</v>
      </c>
      <c r="N1454" s="8">
        <v>44076</v>
      </c>
      <c r="P1454" s="1" t="s">
        <v>32</v>
      </c>
      <c r="T1454" s="1" t="s">
        <v>81</v>
      </c>
      <c r="U1454" s="8">
        <v>44076</v>
      </c>
      <c r="X1454" s="1" t="s">
        <v>39</v>
      </c>
      <c r="Y1454" t="str">
        <f t="shared" si="90"/>
        <v>NoPayment</v>
      </c>
      <c r="Z1454" t="str">
        <f t="shared" si="91"/>
        <v>No Discounts</v>
      </c>
    </row>
    <row r="1455" spans="1:26" x14ac:dyDescent="0.2">
      <c r="A1455" s="15">
        <v>0</v>
      </c>
      <c r="B1455" s="7">
        <f t="shared" si="88"/>
        <v>0</v>
      </c>
      <c r="C1455" s="1" t="s">
        <v>20</v>
      </c>
      <c r="E1455" s="5">
        <v>0</v>
      </c>
      <c r="F1455" s="5">
        <f t="shared" si="89"/>
        <v>0</v>
      </c>
      <c r="I1455" s="1" t="s">
        <v>25</v>
      </c>
      <c r="K1455" s="8">
        <v>44076.286759259259</v>
      </c>
      <c r="M1455" s="8">
        <v>44076</v>
      </c>
      <c r="N1455" s="8">
        <v>44076</v>
      </c>
      <c r="P1455" s="1" t="s">
        <v>1091</v>
      </c>
      <c r="T1455" s="1" t="s">
        <v>81</v>
      </c>
      <c r="U1455" s="8">
        <v>44076</v>
      </c>
      <c r="X1455" s="1" t="s">
        <v>39</v>
      </c>
      <c r="Y1455" t="str">
        <f t="shared" si="90"/>
        <v>NoPayment</v>
      </c>
      <c r="Z1455" t="str">
        <f t="shared" si="91"/>
        <v>No Discounts</v>
      </c>
    </row>
    <row r="1456" spans="1:26" x14ac:dyDescent="0.2">
      <c r="A1456" s="15">
        <v>0</v>
      </c>
      <c r="B1456" s="7">
        <f t="shared" si="88"/>
        <v>0</v>
      </c>
      <c r="C1456" s="1" t="s">
        <v>20</v>
      </c>
      <c r="E1456" s="5">
        <v>0</v>
      </c>
      <c r="F1456" s="5">
        <f t="shared" si="89"/>
        <v>0</v>
      </c>
      <c r="I1456" s="1" t="s">
        <v>25</v>
      </c>
      <c r="K1456" s="8">
        <v>44076.286689814813</v>
      </c>
      <c r="M1456" s="8">
        <v>44076</v>
      </c>
      <c r="N1456" s="8">
        <v>44076</v>
      </c>
      <c r="P1456" s="1" t="s">
        <v>1091</v>
      </c>
      <c r="T1456" s="1" t="s">
        <v>81</v>
      </c>
      <c r="U1456" s="8">
        <v>44076</v>
      </c>
      <c r="X1456" s="1" t="s">
        <v>39</v>
      </c>
      <c r="Y1456" t="str">
        <f t="shared" si="90"/>
        <v>NoPayment</v>
      </c>
      <c r="Z1456" t="str">
        <f t="shared" si="91"/>
        <v>No Discounts</v>
      </c>
    </row>
    <row r="1457" spans="1:26" x14ac:dyDescent="0.2">
      <c r="A1457" s="15">
        <v>0</v>
      </c>
      <c r="B1457" s="7">
        <f t="shared" si="88"/>
        <v>0</v>
      </c>
      <c r="C1457" s="1" t="s">
        <v>20</v>
      </c>
      <c r="E1457" s="5">
        <v>0</v>
      </c>
      <c r="F1457" s="5">
        <f t="shared" si="89"/>
        <v>0</v>
      </c>
      <c r="I1457" s="1" t="s">
        <v>25</v>
      </c>
      <c r="K1457" s="8">
        <v>44076.286620370367</v>
      </c>
      <c r="M1457" s="8">
        <v>44076</v>
      </c>
      <c r="N1457" s="8">
        <v>44076</v>
      </c>
      <c r="P1457" s="1" t="s">
        <v>1091</v>
      </c>
      <c r="T1457" s="1" t="s">
        <v>81</v>
      </c>
      <c r="U1457" s="8">
        <v>44076</v>
      </c>
      <c r="X1457" s="1" t="s">
        <v>39</v>
      </c>
      <c r="Y1457" t="str">
        <f t="shared" si="90"/>
        <v>NoPayment</v>
      </c>
      <c r="Z1457" t="str">
        <f t="shared" si="91"/>
        <v>No Discounts</v>
      </c>
    </row>
    <row r="1458" spans="1:26" x14ac:dyDescent="0.2">
      <c r="A1458" s="15">
        <v>0</v>
      </c>
      <c r="B1458" s="7">
        <f t="shared" si="88"/>
        <v>0</v>
      </c>
      <c r="C1458" s="1" t="s">
        <v>20</v>
      </c>
      <c r="E1458" s="5">
        <v>0</v>
      </c>
      <c r="F1458" s="5">
        <f t="shared" si="89"/>
        <v>0</v>
      </c>
      <c r="I1458" s="1" t="s">
        <v>25</v>
      </c>
      <c r="K1458" s="8">
        <v>44076.286550925928</v>
      </c>
      <c r="M1458" s="8">
        <v>44076</v>
      </c>
      <c r="N1458" s="8">
        <v>44076</v>
      </c>
      <c r="P1458" s="1" t="s">
        <v>1091</v>
      </c>
      <c r="T1458" s="1" t="s">
        <v>81</v>
      </c>
      <c r="U1458" s="8">
        <v>44076</v>
      </c>
      <c r="X1458" s="1" t="s">
        <v>39</v>
      </c>
      <c r="Y1458" t="str">
        <f t="shared" si="90"/>
        <v>NoPayment</v>
      </c>
      <c r="Z1458" t="str">
        <f t="shared" si="91"/>
        <v>No Discounts</v>
      </c>
    </row>
    <row r="1459" spans="1:26" x14ac:dyDescent="0.2">
      <c r="A1459" s="15">
        <v>0</v>
      </c>
      <c r="B1459" s="7">
        <f t="shared" si="88"/>
        <v>0</v>
      </c>
      <c r="C1459" s="1" t="s">
        <v>20</v>
      </c>
      <c r="E1459" s="5">
        <v>0</v>
      </c>
      <c r="F1459" s="5">
        <f t="shared" si="89"/>
        <v>0</v>
      </c>
      <c r="I1459" s="1" t="s">
        <v>25</v>
      </c>
      <c r="K1459" s="8">
        <v>44076.286493055559</v>
      </c>
      <c r="M1459" s="8">
        <v>44076</v>
      </c>
      <c r="N1459" s="8">
        <v>44076</v>
      </c>
      <c r="P1459" s="1" t="s">
        <v>1091</v>
      </c>
      <c r="T1459" s="1" t="s">
        <v>81</v>
      </c>
      <c r="U1459" s="8">
        <v>44076</v>
      </c>
      <c r="X1459" s="1" t="s">
        <v>39</v>
      </c>
      <c r="Y1459" t="str">
        <f t="shared" si="90"/>
        <v>NoPayment</v>
      </c>
      <c r="Z1459" t="str">
        <f t="shared" si="91"/>
        <v>No Discounts</v>
      </c>
    </row>
    <row r="1460" spans="1:26" x14ac:dyDescent="0.2">
      <c r="A1460" s="15">
        <v>0</v>
      </c>
      <c r="B1460" s="7">
        <f t="shared" si="88"/>
        <v>0</v>
      </c>
      <c r="C1460" s="1" t="s">
        <v>20</v>
      </c>
      <c r="E1460" s="5">
        <v>0</v>
      </c>
      <c r="F1460" s="5">
        <f t="shared" si="89"/>
        <v>0</v>
      </c>
      <c r="I1460" s="1" t="s">
        <v>25</v>
      </c>
      <c r="K1460" s="8">
        <v>44076.286423611113</v>
      </c>
      <c r="M1460" s="8">
        <v>44076</v>
      </c>
      <c r="N1460" s="8">
        <v>44076</v>
      </c>
      <c r="P1460" s="1" t="s">
        <v>1091</v>
      </c>
      <c r="T1460" s="1" t="s">
        <v>81</v>
      </c>
      <c r="U1460" s="8">
        <v>44076</v>
      </c>
      <c r="X1460" s="1" t="s">
        <v>39</v>
      </c>
      <c r="Y1460" t="str">
        <f t="shared" si="90"/>
        <v>NoPayment</v>
      </c>
      <c r="Z1460" t="str">
        <f t="shared" si="91"/>
        <v>No Discounts</v>
      </c>
    </row>
    <row r="1461" spans="1:26" x14ac:dyDescent="0.2">
      <c r="A1461" s="15">
        <v>0</v>
      </c>
      <c r="B1461" s="7">
        <f t="shared" si="88"/>
        <v>0</v>
      </c>
      <c r="C1461" s="1" t="s">
        <v>20</v>
      </c>
      <c r="E1461" s="5">
        <v>0</v>
      </c>
      <c r="F1461" s="5">
        <f t="shared" si="89"/>
        <v>0</v>
      </c>
      <c r="I1461" s="1" t="s">
        <v>25</v>
      </c>
      <c r="K1461" s="8">
        <v>44076.286354166667</v>
      </c>
      <c r="M1461" s="8">
        <v>44076</v>
      </c>
      <c r="N1461" s="8">
        <v>44076</v>
      </c>
      <c r="P1461" s="1" t="s">
        <v>1091</v>
      </c>
      <c r="T1461" s="1" t="s">
        <v>81</v>
      </c>
      <c r="U1461" s="8">
        <v>44076</v>
      </c>
      <c r="X1461" s="1" t="s">
        <v>39</v>
      </c>
      <c r="Y1461" t="str">
        <f t="shared" si="90"/>
        <v>NoPayment</v>
      </c>
      <c r="Z1461" t="str">
        <f t="shared" si="91"/>
        <v>No Discounts</v>
      </c>
    </row>
    <row r="1462" spans="1:26" x14ac:dyDescent="0.2">
      <c r="A1462" s="15">
        <v>0</v>
      </c>
      <c r="B1462" s="7">
        <f t="shared" si="88"/>
        <v>0</v>
      </c>
      <c r="C1462" s="1" t="s">
        <v>20</v>
      </c>
      <c r="E1462" s="5">
        <v>0</v>
      </c>
      <c r="F1462" s="5">
        <f t="shared" si="89"/>
        <v>0</v>
      </c>
      <c r="I1462" s="1" t="s">
        <v>25</v>
      </c>
      <c r="K1462" s="8">
        <v>44076.286296296297</v>
      </c>
      <c r="M1462" s="8">
        <v>44076</v>
      </c>
      <c r="N1462" s="8">
        <v>44076</v>
      </c>
      <c r="P1462" s="1" t="s">
        <v>1091</v>
      </c>
      <c r="T1462" s="1" t="s">
        <v>81</v>
      </c>
      <c r="U1462" s="8">
        <v>44076</v>
      </c>
      <c r="X1462" s="1" t="s">
        <v>39</v>
      </c>
      <c r="Y1462" t="str">
        <f t="shared" si="90"/>
        <v>NoPayment</v>
      </c>
      <c r="Z1462" t="str">
        <f t="shared" si="91"/>
        <v>No Discounts</v>
      </c>
    </row>
    <row r="1463" spans="1:26" x14ac:dyDescent="0.2">
      <c r="A1463" s="15">
        <v>0</v>
      </c>
      <c r="B1463" s="7">
        <f t="shared" si="88"/>
        <v>0</v>
      </c>
      <c r="C1463" s="1" t="s">
        <v>20</v>
      </c>
      <c r="E1463" s="5">
        <v>0</v>
      </c>
      <c r="F1463" s="5">
        <f t="shared" si="89"/>
        <v>0</v>
      </c>
      <c r="I1463" s="1" t="s">
        <v>25</v>
      </c>
      <c r="K1463" s="8">
        <v>44076.286226851851</v>
      </c>
      <c r="M1463" s="8">
        <v>44076</v>
      </c>
      <c r="N1463" s="8">
        <v>44076</v>
      </c>
      <c r="P1463" s="1" t="s">
        <v>1091</v>
      </c>
      <c r="T1463" s="1" t="s">
        <v>81</v>
      </c>
      <c r="U1463" s="8">
        <v>44076</v>
      </c>
      <c r="X1463" s="1" t="s">
        <v>39</v>
      </c>
      <c r="Y1463" t="str">
        <f t="shared" si="90"/>
        <v>NoPayment</v>
      </c>
      <c r="Z1463" t="str">
        <f t="shared" si="91"/>
        <v>No Discounts</v>
      </c>
    </row>
    <row r="1464" spans="1:26" x14ac:dyDescent="0.2">
      <c r="A1464" s="15">
        <v>0</v>
      </c>
      <c r="B1464" s="7">
        <f t="shared" si="88"/>
        <v>0</v>
      </c>
      <c r="C1464" s="1" t="s">
        <v>20</v>
      </c>
      <c r="E1464" s="5">
        <v>0</v>
      </c>
      <c r="F1464" s="5">
        <f t="shared" si="89"/>
        <v>0</v>
      </c>
      <c r="I1464" s="1" t="s">
        <v>25</v>
      </c>
      <c r="K1464" s="8">
        <v>44076.286157407405</v>
      </c>
      <c r="M1464" s="8">
        <v>44076</v>
      </c>
      <c r="N1464" s="8">
        <v>44076</v>
      </c>
      <c r="P1464" s="1" t="s">
        <v>1091</v>
      </c>
      <c r="T1464" s="1" t="s">
        <v>81</v>
      </c>
      <c r="U1464" s="8">
        <v>44076</v>
      </c>
      <c r="X1464" s="1" t="s">
        <v>39</v>
      </c>
      <c r="Y1464" t="str">
        <f t="shared" si="90"/>
        <v>NoPayment</v>
      </c>
      <c r="Z1464" t="str">
        <f t="shared" si="91"/>
        <v>No Discounts</v>
      </c>
    </row>
    <row r="1465" spans="1:26" x14ac:dyDescent="0.2">
      <c r="A1465" s="15">
        <v>0</v>
      </c>
      <c r="B1465" s="7">
        <f t="shared" si="88"/>
        <v>0</v>
      </c>
      <c r="C1465" s="1" t="s">
        <v>20</v>
      </c>
      <c r="E1465" s="5">
        <v>0</v>
      </c>
      <c r="F1465" s="5">
        <f t="shared" si="89"/>
        <v>0</v>
      </c>
      <c r="I1465" s="1" t="s">
        <v>25</v>
      </c>
      <c r="K1465" s="8">
        <v>44076.286099537036</v>
      </c>
      <c r="M1465" s="8">
        <v>44076</v>
      </c>
      <c r="N1465" s="8">
        <v>44076</v>
      </c>
      <c r="P1465" s="1" t="s">
        <v>1091</v>
      </c>
      <c r="T1465" s="1" t="s">
        <v>81</v>
      </c>
      <c r="U1465" s="8">
        <v>44076</v>
      </c>
      <c r="X1465" s="1" t="s">
        <v>39</v>
      </c>
      <c r="Y1465" t="str">
        <f t="shared" si="90"/>
        <v>NoPayment</v>
      </c>
      <c r="Z1465" t="str">
        <f t="shared" si="91"/>
        <v>No Discounts</v>
      </c>
    </row>
    <row r="1466" spans="1:26" x14ac:dyDescent="0.2">
      <c r="A1466" s="15">
        <v>0</v>
      </c>
      <c r="B1466" s="7">
        <f t="shared" si="88"/>
        <v>0</v>
      </c>
      <c r="C1466" s="1" t="s">
        <v>20</v>
      </c>
      <c r="E1466" s="5">
        <v>0</v>
      </c>
      <c r="F1466" s="5">
        <f t="shared" si="89"/>
        <v>0</v>
      </c>
      <c r="I1466" s="1" t="s">
        <v>25</v>
      </c>
      <c r="K1466" s="8">
        <v>44076.286030092589</v>
      </c>
      <c r="M1466" s="8">
        <v>44076</v>
      </c>
      <c r="N1466" s="8">
        <v>44076</v>
      </c>
      <c r="P1466" s="1" t="s">
        <v>1091</v>
      </c>
      <c r="T1466" s="1" t="s">
        <v>81</v>
      </c>
      <c r="U1466" s="8">
        <v>44076</v>
      </c>
      <c r="X1466" s="1" t="s">
        <v>39</v>
      </c>
      <c r="Y1466" t="str">
        <f t="shared" si="90"/>
        <v>NoPayment</v>
      </c>
      <c r="Z1466" t="str">
        <f t="shared" si="91"/>
        <v>No Discounts</v>
      </c>
    </row>
    <row r="1467" spans="1:26" x14ac:dyDescent="0.2">
      <c r="A1467" s="15">
        <v>0</v>
      </c>
      <c r="B1467" s="7">
        <f t="shared" si="88"/>
        <v>0</v>
      </c>
      <c r="C1467" s="1" t="s">
        <v>20</v>
      </c>
      <c r="E1467" s="5">
        <v>0</v>
      </c>
      <c r="F1467" s="5">
        <f t="shared" si="89"/>
        <v>0</v>
      </c>
      <c r="I1467" s="1" t="s">
        <v>25</v>
      </c>
      <c r="K1467" s="8">
        <v>44076.278634259259</v>
      </c>
      <c r="M1467" s="8">
        <v>44076</v>
      </c>
      <c r="N1467" s="8">
        <v>44076</v>
      </c>
      <c r="P1467" s="1" t="s">
        <v>1091</v>
      </c>
      <c r="T1467" s="1" t="s">
        <v>81</v>
      </c>
      <c r="U1467" s="8">
        <v>44076</v>
      </c>
      <c r="X1467" s="1" t="s">
        <v>39</v>
      </c>
      <c r="Y1467" t="str">
        <f t="shared" si="90"/>
        <v>NoPayment</v>
      </c>
      <c r="Z1467" t="str">
        <f t="shared" si="91"/>
        <v>No Discounts</v>
      </c>
    </row>
    <row r="1468" spans="1:26" x14ac:dyDescent="0.2">
      <c r="A1468" s="15">
        <v>121.75</v>
      </c>
      <c r="B1468" s="7">
        <f t="shared" si="88"/>
        <v>121.75</v>
      </c>
      <c r="C1468" s="1" t="s">
        <v>20</v>
      </c>
      <c r="D1468" s="1" t="s">
        <v>21</v>
      </c>
      <c r="E1468" s="5">
        <v>0</v>
      </c>
      <c r="F1468" s="5">
        <f t="shared" si="89"/>
        <v>0</v>
      </c>
      <c r="G1468" s="1" t="s">
        <v>23</v>
      </c>
      <c r="H1468" s="8">
        <v>44086</v>
      </c>
      <c r="I1468" s="1" t="s">
        <v>25</v>
      </c>
      <c r="K1468" s="8">
        <v>44076.1721875</v>
      </c>
      <c r="L1468" s="1" t="s">
        <v>28</v>
      </c>
      <c r="M1468" s="8">
        <v>44076</v>
      </c>
      <c r="N1468" s="8">
        <v>44106</v>
      </c>
      <c r="O1468" s="1" t="s">
        <v>2728</v>
      </c>
      <c r="P1468" s="1" t="s">
        <v>1091</v>
      </c>
      <c r="Q1468" s="1" t="s">
        <v>33</v>
      </c>
      <c r="R1468" s="1" t="s">
        <v>124</v>
      </c>
      <c r="S1468" s="1" t="s">
        <v>35</v>
      </c>
      <c r="T1468" s="1" t="s">
        <v>193</v>
      </c>
      <c r="U1468" s="8">
        <v>44076</v>
      </c>
      <c r="V1468" s="1" t="s">
        <v>37</v>
      </c>
      <c r="W1468" s="1" t="s">
        <v>38</v>
      </c>
      <c r="X1468" s="1" t="s">
        <v>39</v>
      </c>
      <c r="Y1468" t="str">
        <f t="shared" si="90"/>
        <v>OnTime</v>
      </c>
      <c r="Z1468" t="str">
        <f t="shared" si="91"/>
        <v>Utilized</v>
      </c>
    </row>
    <row r="1469" spans="1:26" x14ac:dyDescent="0.2">
      <c r="A1469" s="15">
        <v>121.75</v>
      </c>
      <c r="B1469" s="7">
        <f t="shared" si="88"/>
        <v>121.75</v>
      </c>
      <c r="C1469" s="1" t="s">
        <v>20</v>
      </c>
      <c r="D1469" s="1" t="s">
        <v>21</v>
      </c>
      <c r="E1469" s="5">
        <v>0</v>
      </c>
      <c r="F1469" s="5">
        <f t="shared" si="89"/>
        <v>0</v>
      </c>
      <c r="G1469" s="1" t="s">
        <v>23</v>
      </c>
      <c r="H1469" s="8">
        <v>44085</v>
      </c>
      <c r="I1469" s="1" t="s">
        <v>25</v>
      </c>
      <c r="K1469" s="8">
        <v>44075.819930555554</v>
      </c>
      <c r="L1469" s="1" t="s">
        <v>28</v>
      </c>
      <c r="M1469" s="8">
        <v>44075</v>
      </c>
      <c r="N1469" s="8">
        <v>44105</v>
      </c>
      <c r="O1469" s="1" t="s">
        <v>2730</v>
      </c>
      <c r="P1469" s="1" t="s">
        <v>1091</v>
      </c>
      <c r="Q1469" s="1" t="s">
        <v>33</v>
      </c>
      <c r="R1469" s="1" t="s">
        <v>124</v>
      </c>
      <c r="S1469" s="1" t="s">
        <v>35</v>
      </c>
      <c r="T1469" s="1" t="s">
        <v>193</v>
      </c>
      <c r="U1469" s="8">
        <v>44075</v>
      </c>
      <c r="V1469" s="1" t="s">
        <v>37</v>
      </c>
      <c r="W1469" s="1" t="s">
        <v>38</v>
      </c>
      <c r="X1469" s="1" t="s">
        <v>39</v>
      </c>
      <c r="Y1469" t="str">
        <f t="shared" si="90"/>
        <v>OnTime</v>
      </c>
      <c r="Z1469" t="str">
        <f t="shared" si="91"/>
        <v>Utilized</v>
      </c>
    </row>
    <row r="1470" spans="1:26" x14ac:dyDescent="0.2">
      <c r="A1470" s="15">
        <v>121.75</v>
      </c>
      <c r="B1470" s="7">
        <f t="shared" si="88"/>
        <v>121.75</v>
      </c>
      <c r="C1470" s="1" t="s">
        <v>20</v>
      </c>
      <c r="D1470" s="1" t="s">
        <v>21</v>
      </c>
      <c r="E1470" s="5">
        <v>0</v>
      </c>
      <c r="F1470" s="5">
        <f t="shared" si="89"/>
        <v>0</v>
      </c>
      <c r="G1470" s="1" t="s">
        <v>23</v>
      </c>
      <c r="H1470" s="8">
        <v>44085</v>
      </c>
      <c r="I1470" s="1" t="s">
        <v>25</v>
      </c>
      <c r="K1470" s="8">
        <v>44075.507743055554</v>
      </c>
      <c r="L1470" s="1" t="s">
        <v>28</v>
      </c>
      <c r="M1470" s="8">
        <v>44075</v>
      </c>
      <c r="N1470" s="8">
        <v>44105</v>
      </c>
      <c r="O1470" s="1" t="s">
        <v>2732</v>
      </c>
      <c r="P1470" s="1" t="s">
        <v>1091</v>
      </c>
      <c r="Q1470" s="1" t="s">
        <v>33</v>
      </c>
      <c r="R1470" s="1" t="s">
        <v>124</v>
      </c>
      <c r="S1470" s="1" t="s">
        <v>35</v>
      </c>
      <c r="T1470" s="1" t="s">
        <v>193</v>
      </c>
      <c r="U1470" s="8">
        <v>44075</v>
      </c>
      <c r="V1470" s="1" t="s">
        <v>37</v>
      </c>
      <c r="W1470" s="1" t="s">
        <v>38</v>
      </c>
      <c r="X1470" s="1" t="s">
        <v>39</v>
      </c>
      <c r="Y1470" t="str">
        <f t="shared" si="90"/>
        <v>OnTime</v>
      </c>
      <c r="Z1470" t="str">
        <f t="shared" si="91"/>
        <v>Utilized</v>
      </c>
    </row>
    <row r="1471" spans="1:26" x14ac:dyDescent="0.2">
      <c r="A1471" s="15">
        <v>100</v>
      </c>
      <c r="B1471" s="7">
        <f t="shared" si="88"/>
        <v>100</v>
      </c>
      <c r="C1471" s="1" t="s">
        <v>20</v>
      </c>
      <c r="D1471" s="1" t="s">
        <v>1362</v>
      </c>
      <c r="E1471" s="5">
        <v>2</v>
      </c>
      <c r="F1471" s="5">
        <f t="shared" si="89"/>
        <v>2</v>
      </c>
      <c r="G1471" s="1" t="s">
        <v>1363</v>
      </c>
      <c r="H1471" s="8">
        <v>44105</v>
      </c>
      <c r="I1471" s="1" t="s">
        <v>25</v>
      </c>
      <c r="K1471" s="8">
        <v>44075.494305555556</v>
      </c>
      <c r="L1471" s="1" t="s">
        <v>28</v>
      </c>
      <c r="M1471" s="8">
        <v>44075</v>
      </c>
      <c r="N1471" s="8">
        <v>44105</v>
      </c>
      <c r="O1471" s="1" t="s">
        <v>2734</v>
      </c>
      <c r="P1471" s="1" t="s">
        <v>32</v>
      </c>
      <c r="T1471" s="1" t="s">
        <v>49</v>
      </c>
      <c r="U1471" s="8">
        <v>44075</v>
      </c>
      <c r="V1471" s="1" t="s">
        <v>1368</v>
      </c>
      <c r="W1471" s="1" t="s">
        <v>3322</v>
      </c>
      <c r="X1471" s="1" t="s">
        <v>39</v>
      </c>
      <c r="Y1471" t="str">
        <f t="shared" si="90"/>
        <v>OnTime</v>
      </c>
      <c r="Z1471" t="str">
        <f t="shared" si="91"/>
        <v>Utilized</v>
      </c>
    </row>
    <row r="1472" spans="1:26" x14ac:dyDescent="0.2">
      <c r="A1472" s="15">
        <v>100</v>
      </c>
      <c r="B1472" s="7">
        <f t="shared" si="88"/>
        <v>100</v>
      </c>
      <c r="C1472" s="1" t="s">
        <v>20</v>
      </c>
      <c r="D1472" s="1" t="s">
        <v>1362</v>
      </c>
      <c r="E1472" s="5">
        <v>2</v>
      </c>
      <c r="F1472" s="5">
        <f t="shared" si="89"/>
        <v>2</v>
      </c>
      <c r="G1472" s="1" t="s">
        <v>1363</v>
      </c>
      <c r="H1472" s="8">
        <v>44105</v>
      </c>
      <c r="I1472" s="1" t="s">
        <v>25</v>
      </c>
      <c r="K1472" s="8">
        <v>44075.49423611111</v>
      </c>
      <c r="L1472" s="1" t="s">
        <v>28</v>
      </c>
      <c r="M1472" s="8">
        <v>44075</v>
      </c>
      <c r="N1472" s="8">
        <v>44105</v>
      </c>
      <c r="O1472" s="1" t="s">
        <v>2736</v>
      </c>
      <c r="P1472" s="1" t="s">
        <v>32</v>
      </c>
      <c r="T1472" s="1" t="s">
        <v>1045</v>
      </c>
      <c r="U1472" s="8">
        <v>44075</v>
      </c>
      <c r="V1472" s="1" t="s">
        <v>1368</v>
      </c>
      <c r="W1472" s="1" t="s">
        <v>3322</v>
      </c>
      <c r="X1472" s="1" t="s">
        <v>39</v>
      </c>
      <c r="Y1472" t="str">
        <f t="shared" si="90"/>
        <v>OnTime</v>
      </c>
      <c r="Z1472" t="str">
        <f t="shared" si="91"/>
        <v>Utilized</v>
      </c>
    </row>
    <row r="1473" spans="1:26" x14ac:dyDescent="0.2">
      <c r="A1473" s="15">
        <v>1000</v>
      </c>
      <c r="B1473" s="7">
        <f t="shared" si="88"/>
        <v>1000</v>
      </c>
      <c r="C1473" s="1" t="s">
        <v>20</v>
      </c>
      <c r="D1473" s="1" t="s">
        <v>1362</v>
      </c>
      <c r="E1473" s="5">
        <v>20</v>
      </c>
      <c r="F1473" s="5">
        <f t="shared" si="89"/>
        <v>20</v>
      </c>
      <c r="G1473" s="1" t="s">
        <v>1363</v>
      </c>
      <c r="H1473" s="8">
        <v>44105</v>
      </c>
      <c r="I1473" s="1" t="s">
        <v>25</v>
      </c>
      <c r="K1473" s="8">
        <v>44075.494166666664</v>
      </c>
      <c r="L1473" s="1" t="s">
        <v>28</v>
      </c>
      <c r="M1473" s="8">
        <v>44075</v>
      </c>
      <c r="N1473" s="8">
        <v>44105</v>
      </c>
      <c r="O1473" s="1" t="s">
        <v>2739</v>
      </c>
      <c r="P1473" s="1" t="s">
        <v>32</v>
      </c>
      <c r="T1473" s="1" t="s">
        <v>1045</v>
      </c>
      <c r="U1473" s="8">
        <v>44075</v>
      </c>
      <c r="V1473" s="1" t="s">
        <v>1368</v>
      </c>
      <c r="W1473" s="1" t="s">
        <v>3322</v>
      </c>
      <c r="X1473" s="1" t="s">
        <v>4629</v>
      </c>
      <c r="Y1473" t="str">
        <f t="shared" si="90"/>
        <v>OnTime</v>
      </c>
      <c r="Z1473" t="str">
        <f t="shared" si="91"/>
        <v>Utilized</v>
      </c>
    </row>
    <row r="1474" spans="1:26" x14ac:dyDescent="0.2">
      <c r="A1474" s="15">
        <v>100</v>
      </c>
      <c r="B1474" s="7">
        <f t="shared" si="88"/>
        <v>100</v>
      </c>
      <c r="C1474" s="1" t="s">
        <v>20</v>
      </c>
      <c r="D1474" s="1" t="s">
        <v>1362</v>
      </c>
      <c r="E1474" s="5">
        <v>2</v>
      </c>
      <c r="F1474" s="5">
        <f t="shared" si="89"/>
        <v>2</v>
      </c>
      <c r="G1474" s="1" t="s">
        <v>1363</v>
      </c>
      <c r="H1474" s="8">
        <v>44105</v>
      </c>
      <c r="I1474" s="1" t="s">
        <v>25</v>
      </c>
      <c r="K1474" s="8">
        <v>44075.494097222225</v>
      </c>
      <c r="L1474" s="1" t="s">
        <v>28</v>
      </c>
      <c r="M1474" s="8">
        <v>44075</v>
      </c>
      <c r="N1474" s="8">
        <v>44105</v>
      </c>
      <c r="O1474" s="1" t="s">
        <v>2742</v>
      </c>
      <c r="P1474" s="1" t="s">
        <v>32</v>
      </c>
      <c r="T1474" s="1" t="s">
        <v>81</v>
      </c>
      <c r="U1474" s="8">
        <v>44075</v>
      </c>
      <c r="V1474" s="1" t="s">
        <v>1368</v>
      </c>
      <c r="W1474" s="1" t="s">
        <v>3322</v>
      </c>
      <c r="X1474" s="1" t="s">
        <v>4630</v>
      </c>
      <c r="Y1474" t="str">
        <f t="shared" si="90"/>
        <v>OnTime</v>
      </c>
      <c r="Z1474" t="str">
        <f t="shared" si="91"/>
        <v>Utilized</v>
      </c>
    </row>
    <row r="1475" spans="1:26" x14ac:dyDescent="0.2">
      <c r="A1475" s="15">
        <v>100</v>
      </c>
      <c r="B1475" s="7">
        <f t="shared" ref="B1475:B1538" si="92">A1475</f>
        <v>100</v>
      </c>
      <c r="C1475" s="1" t="s">
        <v>20</v>
      </c>
      <c r="D1475" s="1" t="s">
        <v>1362</v>
      </c>
      <c r="E1475" s="5">
        <v>2</v>
      </c>
      <c r="F1475" s="5">
        <f t="shared" ref="F1475:F1538" si="93">E1475</f>
        <v>2</v>
      </c>
      <c r="G1475" s="1" t="s">
        <v>1363</v>
      </c>
      <c r="H1475" s="8">
        <v>44105</v>
      </c>
      <c r="I1475" s="1" t="s">
        <v>25</v>
      </c>
      <c r="K1475" s="8">
        <v>44075.494039351855</v>
      </c>
      <c r="L1475" s="1" t="s">
        <v>28</v>
      </c>
      <c r="M1475" s="8">
        <v>44075</v>
      </c>
      <c r="N1475" s="8">
        <v>44105</v>
      </c>
      <c r="O1475" s="1" t="s">
        <v>2745</v>
      </c>
      <c r="P1475" s="1" t="s">
        <v>32</v>
      </c>
      <c r="T1475" s="1" t="s">
        <v>81</v>
      </c>
      <c r="U1475" s="8">
        <v>44075</v>
      </c>
      <c r="V1475" s="1" t="s">
        <v>1368</v>
      </c>
      <c r="W1475" s="1" t="s">
        <v>3322</v>
      </c>
      <c r="X1475" s="1" t="s">
        <v>4649</v>
      </c>
      <c r="Y1475" t="str">
        <f t="shared" ref="Y1475:Y1538" si="94">IF(U1475&gt;N1475,"Late",IF(A1475=0,"NoPayment","OnTime"))</f>
        <v>OnTime</v>
      </c>
      <c r="Z1475" t="str">
        <f t="shared" ref="Z1475:Z1538" si="95">IF(U1475&lt;H1475,"Utilized",IF(ISBLANK(H1475),"No Discounts","Lost"))</f>
        <v>Utilized</v>
      </c>
    </row>
    <row r="1476" spans="1:26" x14ac:dyDescent="0.2">
      <c r="A1476" s="15">
        <v>199.67</v>
      </c>
      <c r="B1476" s="7">
        <f t="shared" si="92"/>
        <v>199.67</v>
      </c>
      <c r="C1476" s="1" t="s">
        <v>20</v>
      </c>
      <c r="D1476" s="1" t="s">
        <v>1362</v>
      </c>
      <c r="E1476" s="5">
        <v>3.99</v>
      </c>
      <c r="F1476" s="5">
        <f t="shared" si="93"/>
        <v>3.99</v>
      </c>
      <c r="G1476" s="1" t="s">
        <v>1363</v>
      </c>
      <c r="H1476" s="8">
        <v>44105</v>
      </c>
      <c r="I1476" s="1" t="s">
        <v>25</v>
      </c>
      <c r="K1476" s="8">
        <v>44075.493969907409</v>
      </c>
      <c r="L1476" s="1" t="s">
        <v>28</v>
      </c>
      <c r="M1476" s="8">
        <v>44075</v>
      </c>
      <c r="N1476" s="8">
        <v>44105</v>
      </c>
      <c r="O1476" s="1" t="s">
        <v>2749</v>
      </c>
      <c r="P1476" s="1" t="s">
        <v>46</v>
      </c>
      <c r="T1476" s="1" t="s">
        <v>193</v>
      </c>
      <c r="U1476" s="8">
        <v>44075</v>
      </c>
      <c r="V1476" s="1" t="s">
        <v>1368</v>
      </c>
      <c r="W1476" s="1" t="s">
        <v>3322</v>
      </c>
      <c r="X1476" s="1" t="s">
        <v>39</v>
      </c>
      <c r="Y1476" t="str">
        <f t="shared" si="94"/>
        <v>OnTime</v>
      </c>
      <c r="Z1476" t="str">
        <f t="shared" si="95"/>
        <v>Utilized</v>
      </c>
    </row>
    <row r="1477" spans="1:26" x14ac:dyDescent="0.2">
      <c r="A1477" s="15">
        <v>120</v>
      </c>
      <c r="B1477" s="7">
        <f t="shared" si="92"/>
        <v>120</v>
      </c>
      <c r="C1477" s="1" t="s">
        <v>20</v>
      </c>
      <c r="D1477" s="1" t="s">
        <v>1362</v>
      </c>
      <c r="E1477" s="5">
        <v>2.4</v>
      </c>
      <c r="F1477" s="5">
        <f t="shared" si="93"/>
        <v>2.4</v>
      </c>
      <c r="G1477" s="1" t="s">
        <v>1363</v>
      </c>
      <c r="H1477" s="8">
        <v>44105</v>
      </c>
      <c r="I1477" s="1" t="s">
        <v>25</v>
      </c>
      <c r="K1477" s="8">
        <v>44075.493900462963</v>
      </c>
      <c r="L1477" s="1" t="s">
        <v>28</v>
      </c>
      <c r="M1477" s="8">
        <v>44075</v>
      </c>
      <c r="N1477" s="8">
        <v>44105</v>
      </c>
      <c r="O1477" s="1" t="s">
        <v>2752</v>
      </c>
      <c r="P1477" s="1" t="s">
        <v>46</v>
      </c>
      <c r="T1477" s="1" t="s">
        <v>193</v>
      </c>
      <c r="U1477" s="8">
        <v>44075</v>
      </c>
      <c r="V1477" s="1" t="s">
        <v>1368</v>
      </c>
      <c r="W1477" s="1" t="s">
        <v>3322</v>
      </c>
      <c r="X1477" s="1" t="s">
        <v>39</v>
      </c>
      <c r="Y1477" t="str">
        <f t="shared" si="94"/>
        <v>OnTime</v>
      </c>
      <c r="Z1477" t="str">
        <f t="shared" si="95"/>
        <v>Utilized</v>
      </c>
    </row>
    <row r="1478" spans="1:26" x14ac:dyDescent="0.2">
      <c r="A1478" s="15">
        <v>199.57</v>
      </c>
      <c r="B1478" s="7">
        <f t="shared" si="92"/>
        <v>199.57</v>
      </c>
      <c r="C1478" s="1" t="s">
        <v>20</v>
      </c>
      <c r="D1478" s="1" t="s">
        <v>1362</v>
      </c>
      <c r="E1478" s="5">
        <v>3.99</v>
      </c>
      <c r="F1478" s="5">
        <f t="shared" si="93"/>
        <v>3.99</v>
      </c>
      <c r="G1478" s="1" t="s">
        <v>1363</v>
      </c>
      <c r="H1478" s="8">
        <v>44105</v>
      </c>
      <c r="I1478" s="1" t="s">
        <v>25</v>
      </c>
      <c r="K1478" s="8">
        <v>44075.493831018517</v>
      </c>
      <c r="L1478" s="1" t="s">
        <v>28</v>
      </c>
      <c r="M1478" s="8">
        <v>44075</v>
      </c>
      <c r="N1478" s="8">
        <v>44105</v>
      </c>
      <c r="O1478" s="1" t="s">
        <v>2754</v>
      </c>
      <c r="P1478" s="1" t="s">
        <v>46</v>
      </c>
      <c r="T1478" s="1" t="s">
        <v>193</v>
      </c>
      <c r="U1478" s="8">
        <v>44075</v>
      </c>
      <c r="V1478" s="1" t="s">
        <v>1368</v>
      </c>
      <c r="W1478" s="1" t="s">
        <v>3322</v>
      </c>
      <c r="X1478" s="1" t="s">
        <v>39</v>
      </c>
      <c r="Y1478" t="str">
        <f t="shared" si="94"/>
        <v>OnTime</v>
      </c>
      <c r="Z1478" t="str">
        <f t="shared" si="95"/>
        <v>Utilized</v>
      </c>
    </row>
    <row r="1479" spans="1:26" x14ac:dyDescent="0.2">
      <c r="A1479" s="15">
        <v>20</v>
      </c>
      <c r="B1479" s="7">
        <f t="shared" si="92"/>
        <v>20</v>
      </c>
      <c r="C1479" s="1" t="s">
        <v>20</v>
      </c>
      <c r="D1479" s="1" t="s">
        <v>1362</v>
      </c>
      <c r="E1479" s="5">
        <v>0.4</v>
      </c>
      <c r="F1479" s="5">
        <f t="shared" si="93"/>
        <v>0.4</v>
      </c>
      <c r="G1479" s="1" t="s">
        <v>1363</v>
      </c>
      <c r="H1479" s="8">
        <v>44105</v>
      </c>
      <c r="I1479" s="1" t="s">
        <v>25</v>
      </c>
      <c r="K1479" s="8">
        <v>44075.493761574071</v>
      </c>
      <c r="L1479" s="1" t="s">
        <v>28</v>
      </c>
      <c r="M1479" s="8">
        <v>44075</v>
      </c>
      <c r="N1479" s="8">
        <v>44105</v>
      </c>
      <c r="O1479" s="1" t="s">
        <v>2757</v>
      </c>
      <c r="P1479" s="1" t="s">
        <v>46</v>
      </c>
      <c r="T1479" s="1" t="s">
        <v>49</v>
      </c>
      <c r="U1479" s="8">
        <v>44075</v>
      </c>
      <c r="V1479" s="1" t="s">
        <v>1368</v>
      </c>
      <c r="W1479" s="1" t="s">
        <v>3322</v>
      </c>
      <c r="X1479" s="1" t="s">
        <v>39</v>
      </c>
      <c r="Y1479" t="str">
        <f t="shared" si="94"/>
        <v>OnTime</v>
      </c>
      <c r="Z1479" t="str">
        <f t="shared" si="95"/>
        <v>Utilized</v>
      </c>
    </row>
    <row r="1480" spans="1:26" x14ac:dyDescent="0.2">
      <c r="A1480" s="15">
        <v>0</v>
      </c>
      <c r="B1480" s="7">
        <f t="shared" si="92"/>
        <v>0</v>
      </c>
      <c r="C1480" s="1" t="s">
        <v>20</v>
      </c>
      <c r="E1480" s="5">
        <v>0</v>
      </c>
      <c r="F1480" s="5">
        <f t="shared" si="93"/>
        <v>0</v>
      </c>
      <c r="I1480" s="1" t="s">
        <v>25</v>
      </c>
      <c r="K1480" s="8">
        <v>44075.493692129632</v>
      </c>
      <c r="M1480" s="8">
        <v>44075</v>
      </c>
      <c r="N1480" s="8">
        <v>44075</v>
      </c>
      <c r="P1480" s="1" t="s">
        <v>32</v>
      </c>
      <c r="T1480" s="1" t="s">
        <v>81</v>
      </c>
      <c r="U1480" s="8">
        <v>44075</v>
      </c>
      <c r="X1480" s="1" t="s">
        <v>39</v>
      </c>
      <c r="Y1480" t="str">
        <f t="shared" si="94"/>
        <v>NoPayment</v>
      </c>
      <c r="Z1480" t="str">
        <f t="shared" si="95"/>
        <v>No Discounts</v>
      </c>
    </row>
    <row r="1481" spans="1:26" x14ac:dyDescent="0.2">
      <c r="A1481" s="15">
        <v>11.55</v>
      </c>
      <c r="B1481" s="7">
        <f t="shared" si="92"/>
        <v>11.55</v>
      </c>
      <c r="C1481" s="1" t="s">
        <v>20</v>
      </c>
      <c r="D1481" s="1" t="s">
        <v>1362</v>
      </c>
      <c r="E1481" s="5">
        <v>0.23</v>
      </c>
      <c r="F1481" s="5">
        <f t="shared" si="93"/>
        <v>0.23</v>
      </c>
      <c r="G1481" s="1" t="s">
        <v>1363</v>
      </c>
      <c r="H1481" s="8">
        <v>44105</v>
      </c>
      <c r="I1481" s="1" t="s">
        <v>25</v>
      </c>
      <c r="K1481" s="8">
        <v>44075.493622685186</v>
      </c>
      <c r="L1481" s="1" t="s">
        <v>28</v>
      </c>
      <c r="M1481" s="8">
        <v>44075</v>
      </c>
      <c r="N1481" s="8">
        <v>44105</v>
      </c>
      <c r="O1481" s="1" t="s">
        <v>2761</v>
      </c>
      <c r="P1481" s="1" t="s">
        <v>46</v>
      </c>
      <c r="T1481" s="1" t="s">
        <v>81</v>
      </c>
      <c r="U1481" s="8">
        <v>44075</v>
      </c>
      <c r="V1481" s="1" t="s">
        <v>1368</v>
      </c>
      <c r="W1481" s="1" t="s">
        <v>3322</v>
      </c>
      <c r="X1481" s="1" t="s">
        <v>39</v>
      </c>
      <c r="Y1481" t="str">
        <f t="shared" si="94"/>
        <v>OnTime</v>
      </c>
      <c r="Z1481" t="str">
        <f t="shared" si="95"/>
        <v>Utilized</v>
      </c>
    </row>
    <row r="1482" spans="1:26" x14ac:dyDescent="0.2">
      <c r="A1482" s="15">
        <v>119.53</v>
      </c>
      <c r="B1482" s="7">
        <f t="shared" si="92"/>
        <v>119.53</v>
      </c>
      <c r="C1482" s="1" t="s">
        <v>20</v>
      </c>
      <c r="D1482" s="1" t="s">
        <v>1362</v>
      </c>
      <c r="E1482" s="5">
        <v>2.39</v>
      </c>
      <c r="F1482" s="5">
        <f t="shared" si="93"/>
        <v>2.39</v>
      </c>
      <c r="G1482" s="1" t="s">
        <v>1363</v>
      </c>
      <c r="H1482" s="8">
        <v>44105</v>
      </c>
      <c r="I1482" s="1" t="s">
        <v>25</v>
      </c>
      <c r="K1482" s="8">
        <v>44075.49355324074</v>
      </c>
      <c r="L1482" s="1" t="s">
        <v>28</v>
      </c>
      <c r="M1482" s="8">
        <v>44075</v>
      </c>
      <c r="N1482" s="8">
        <v>44105</v>
      </c>
      <c r="O1482" s="1" t="s">
        <v>2764</v>
      </c>
      <c r="P1482" s="1" t="s">
        <v>46</v>
      </c>
      <c r="T1482" s="1" t="s">
        <v>193</v>
      </c>
      <c r="U1482" s="8">
        <v>44075</v>
      </c>
      <c r="V1482" s="1" t="s">
        <v>1368</v>
      </c>
      <c r="W1482" s="1" t="s">
        <v>3322</v>
      </c>
      <c r="X1482" s="1" t="s">
        <v>39</v>
      </c>
      <c r="Y1482" t="str">
        <f t="shared" si="94"/>
        <v>OnTime</v>
      </c>
      <c r="Z1482" t="str">
        <f t="shared" si="95"/>
        <v>Utilized</v>
      </c>
    </row>
    <row r="1483" spans="1:26" x14ac:dyDescent="0.2">
      <c r="A1483" s="15">
        <v>121.75</v>
      </c>
      <c r="B1483" s="7">
        <f t="shared" si="92"/>
        <v>121.75</v>
      </c>
      <c r="C1483" s="1" t="s">
        <v>20</v>
      </c>
      <c r="D1483" s="1" t="s">
        <v>21</v>
      </c>
      <c r="E1483" s="5">
        <v>0</v>
      </c>
      <c r="F1483" s="5">
        <f t="shared" si="93"/>
        <v>0</v>
      </c>
      <c r="G1483" s="1" t="s">
        <v>23</v>
      </c>
      <c r="H1483" s="8">
        <v>44085</v>
      </c>
      <c r="I1483" s="1" t="s">
        <v>25</v>
      </c>
      <c r="K1483" s="8">
        <v>44075.334837962961</v>
      </c>
      <c r="L1483" s="1" t="s">
        <v>28</v>
      </c>
      <c r="M1483" s="8">
        <v>44075</v>
      </c>
      <c r="N1483" s="8">
        <v>44105</v>
      </c>
      <c r="O1483" s="1" t="s">
        <v>2766</v>
      </c>
      <c r="P1483" s="1" t="s">
        <v>1091</v>
      </c>
      <c r="Q1483" s="1" t="s">
        <v>33</v>
      </c>
      <c r="R1483" s="1" t="s">
        <v>124</v>
      </c>
      <c r="S1483" s="1" t="s">
        <v>35</v>
      </c>
      <c r="T1483" s="1" t="s">
        <v>193</v>
      </c>
      <c r="U1483" s="8">
        <v>44075</v>
      </c>
      <c r="V1483" s="1" t="s">
        <v>37</v>
      </c>
      <c r="W1483" s="1" t="s">
        <v>38</v>
      </c>
      <c r="X1483" s="1" t="s">
        <v>39</v>
      </c>
      <c r="Y1483" t="str">
        <f t="shared" si="94"/>
        <v>OnTime</v>
      </c>
      <c r="Z1483" t="str">
        <f t="shared" si="95"/>
        <v>Utilized</v>
      </c>
    </row>
    <row r="1484" spans="1:26" x14ac:dyDescent="0.2">
      <c r="A1484" s="15">
        <v>121.75</v>
      </c>
      <c r="B1484" s="7">
        <f t="shared" si="92"/>
        <v>121.75</v>
      </c>
      <c r="C1484" s="1" t="s">
        <v>20</v>
      </c>
      <c r="D1484" s="1" t="s">
        <v>21</v>
      </c>
      <c r="E1484" s="5">
        <v>0</v>
      </c>
      <c r="F1484" s="5">
        <f t="shared" si="93"/>
        <v>0</v>
      </c>
      <c r="G1484" s="1" t="s">
        <v>23</v>
      </c>
      <c r="H1484" s="8">
        <v>44085</v>
      </c>
      <c r="I1484" s="1" t="s">
        <v>25</v>
      </c>
      <c r="K1484" s="8">
        <v>44075.173252314817</v>
      </c>
      <c r="L1484" s="1" t="s">
        <v>28</v>
      </c>
      <c r="M1484" s="8">
        <v>44075</v>
      </c>
      <c r="N1484" s="8">
        <v>44105</v>
      </c>
      <c r="O1484" s="1" t="s">
        <v>2768</v>
      </c>
      <c r="P1484" s="1" t="s">
        <v>1091</v>
      </c>
      <c r="Q1484" s="1" t="s">
        <v>33</v>
      </c>
      <c r="R1484" s="1" t="s">
        <v>124</v>
      </c>
      <c r="S1484" s="1" t="s">
        <v>35</v>
      </c>
      <c r="T1484" s="1" t="s">
        <v>193</v>
      </c>
      <c r="U1484" s="8">
        <v>44075</v>
      </c>
      <c r="V1484" s="1" t="s">
        <v>37</v>
      </c>
      <c r="W1484" s="1" t="s">
        <v>38</v>
      </c>
      <c r="X1484" s="1" t="s">
        <v>39</v>
      </c>
      <c r="Y1484" t="str">
        <f t="shared" si="94"/>
        <v>OnTime</v>
      </c>
      <c r="Z1484" t="str">
        <f t="shared" si="95"/>
        <v>Utilized</v>
      </c>
    </row>
    <row r="1485" spans="1:26" x14ac:dyDescent="0.2">
      <c r="A1485" s="15">
        <v>121.75</v>
      </c>
      <c r="B1485" s="7">
        <f t="shared" si="92"/>
        <v>121.75</v>
      </c>
      <c r="C1485" s="1" t="s">
        <v>20</v>
      </c>
      <c r="D1485" s="1" t="s">
        <v>21</v>
      </c>
      <c r="E1485" s="5">
        <v>0</v>
      </c>
      <c r="F1485" s="5">
        <f t="shared" si="93"/>
        <v>0</v>
      </c>
      <c r="G1485" s="1" t="s">
        <v>23</v>
      </c>
      <c r="H1485" s="8">
        <v>44084</v>
      </c>
      <c r="I1485" s="1" t="s">
        <v>25</v>
      </c>
      <c r="K1485" s="8">
        <v>44074.820636574077</v>
      </c>
      <c r="L1485" s="1" t="s">
        <v>28</v>
      </c>
      <c r="M1485" s="8">
        <v>44074</v>
      </c>
      <c r="N1485" s="8">
        <v>44104</v>
      </c>
      <c r="O1485" s="1" t="s">
        <v>2771</v>
      </c>
      <c r="P1485" s="1" t="s">
        <v>1091</v>
      </c>
      <c r="Q1485" s="1" t="s">
        <v>33</v>
      </c>
      <c r="R1485" s="1" t="s">
        <v>124</v>
      </c>
      <c r="S1485" s="1" t="s">
        <v>35</v>
      </c>
      <c r="T1485" s="1" t="s">
        <v>193</v>
      </c>
      <c r="U1485" s="8">
        <v>44074</v>
      </c>
      <c r="V1485" s="1" t="s">
        <v>37</v>
      </c>
      <c r="W1485" s="1" t="s">
        <v>38</v>
      </c>
      <c r="X1485" s="1" t="s">
        <v>39</v>
      </c>
      <c r="Y1485" t="str">
        <f t="shared" si="94"/>
        <v>OnTime</v>
      </c>
      <c r="Z1485" t="str">
        <f t="shared" si="95"/>
        <v>Utilized</v>
      </c>
    </row>
    <row r="1486" spans="1:26" x14ac:dyDescent="0.2">
      <c r="A1486" s="15">
        <v>121.75</v>
      </c>
      <c r="B1486" s="7">
        <f t="shared" si="92"/>
        <v>121.75</v>
      </c>
      <c r="C1486" s="1" t="s">
        <v>20</v>
      </c>
      <c r="D1486" s="1" t="s">
        <v>21</v>
      </c>
      <c r="E1486" s="5">
        <v>0</v>
      </c>
      <c r="F1486" s="5">
        <f t="shared" si="93"/>
        <v>0</v>
      </c>
      <c r="G1486" s="1" t="s">
        <v>23</v>
      </c>
      <c r="H1486" s="8">
        <v>44084</v>
      </c>
      <c r="I1486" s="1" t="s">
        <v>25</v>
      </c>
      <c r="K1486" s="8">
        <v>44074.487453703703</v>
      </c>
      <c r="L1486" s="1" t="s">
        <v>28</v>
      </c>
      <c r="M1486" s="8">
        <v>44074</v>
      </c>
      <c r="N1486" s="8">
        <v>44104</v>
      </c>
      <c r="O1486" s="1" t="s">
        <v>2773</v>
      </c>
      <c r="P1486" s="1" t="s">
        <v>1091</v>
      </c>
      <c r="Q1486" s="1" t="s">
        <v>33</v>
      </c>
      <c r="R1486" s="1" t="s">
        <v>124</v>
      </c>
      <c r="S1486" s="1" t="s">
        <v>35</v>
      </c>
      <c r="T1486" s="1" t="s">
        <v>1045</v>
      </c>
      <c r="U1486" s="8">
        <v>44074</v>
      </c>
      <c r="V1486" s="1" t="s">
        <v>37</v>
      </c>
      <c r="W1486" s="1" t="s">
        <v>38</v>
      </c>
      <c r="X1486" s="1" t="s">
        <v>39</v>
      </c>
      <c r="Y1486" t="str">
        <f t="shared" si="94"/>
        <v>OnTime</v>
      </c>
      <c r="Z1486" t="str">
        <f t="shared" si="95"/>
        <v>Utilized</v>
      </c>
    </row>
    <row r="1487" spans="1:26" x14ac:dyDescent="0.2">
      <c r="A1487" s="15">
        <v>121.75</v>
      </c>
      <c r="B1487" s="7">
        <f t="shared" si="92"/>
        <v>121.75</v>
      </c>
      <c r="C1487" s="1" t="s">
        <v>20</v>
      </c>
      <c r="D1487" s="1" t="s">
        <v>21</v>
      </c>
      <c r="E1487" s="5">
        <v>0</v>
      </c>
      <c r="F1487" s="5">
        <f t="shared" si="93"/>
        <v>0</v>
      </c>
      <c r="G1487" s="1" t="s">
        <v>23</v>
      </c>
      <c r="H1487" s="8">
        <v>44084</v>
      </c>
      <c r="I1487" s="1" t="s">
        <v>25</v>
      </c>
      <c r="K1487" s="8">
        <v>44074.318067129629</v>
      </c>
      <c r="L1487" s="1" t="s">
        <v>28</v>
      </c>
      <c r="M1487" s="8">
        <v>44074</v>
      </c>
      <c r="N1487" s="8">
        <v>44104</v>
      </c>
      <c r="O1487" s="1" t="s">
        <v>2775</v>
      </c>
      <c r="P1487" s="1" t="s">
        <v>1091</v>
      </c>
      <c r="Q1487" s="1" t="s">
        <v>33</v>
      </c>
      <c r="R1487" s="1" t="s">
        <v>124</v>
      </c>
      <c r="S1487" s="1" t="s">
        <v>35</v>
      </c>
      <c r="T1487" s="1" t="s">
        <v>193</v>
      </c>
      <c r="U1487" s="8">
        <v>44074</v>
      </c>
      <c r="V1487" s="1" t="s">
        <v>37</v>
      </c>
      <c r="W1487" s="1" t="s">
        <v>38</v>
      </c>
      <c r="X1487" s="1" t="s">
        <v>39</v>
      </c>
      <c r="Y1487" t="str">
        <f t="shared" si="94"/>
        <v>OnTime</v>
      </c>
      <c r="Z1487" t="str">
        <f t="shared" si="95"/>
        <v>Utilized</v>
      </c>
    </row>
    <row r="1488" spans="1:26" x14ac:dyDescent="0.2">
      <c r="A1488" s="15">
        <v>0</v>
      </c>
      <c r="B1488" s="7">
        <f t="shared" si="92"/>
        <v>0</v>
      </c>
      <c r="C1488" s="1" t="s">
        <v>20</v>
      </c>
      <c r="D1488" s="1" t="s">
        <v>21</v>
      </c>
      <c r="E1488" s="5">
        <v>0</v>
      </c>
      <c r="F1488" s="5">
        <f t="shared" si="93"/>
        <v>0</v>
      </c>
      <c r="I1488" s="1" t="s">
        <v>25</v>
      </c>
      <c r="K1488" s="8">
        <v>44074.299849537034</v>
      </c>
      <c r="M1488" s="8">
        <v>44074</v>
      </c>
      <c r="N1488" s="8">
        <v>44104</v>
      </c>
      <c r="P1488" s="1" t="s">
        <v>1091</v>
      </c>
      <c r="Q1488" s="1" t="s">
        <v>156</v>
      </c>
      <c r="R1488" s="1" t="s">
        <v>124</v>
      </c>
      <c r="T1488" s="1" t="s">
        <v>1516</v>
      </c>
      <c r="U1488" s="8">
        <v>44074</v>
      </c>
      <c r="V1488" s="1" t="s">
        <v>157</v>
      </c>
      <c r="W1488" s="1" t="s">
        <v>158</v>
      </c>
      <c r="X1488" s="1" t="s">
        <v>39</v>
      </c>
      <c r="Y1488" t="str">
        <f t="shared" si="94"/>
        <v>NoPayment</v>
      </c>
      <c r="Z1488" t="str">
        <f t="shared" si="95"/>
        <v>No Discounts</v>
      </c>
    </row>
    <row r="1489" spans="1:26" x14ac:dyDescent="0.2">
      <c r="A1489" s="15">
        <v>100</v>
      </c>
      <c r="B1489" s="7">
        <f t="shared" si="92"/>
        <v>100</v>
      </c>
      <c r="C1489" s="1" t="s">
        <v>42</v>
      </c>
      <c r="D1489" s="1" t="s">
        <v>21</v>
      </c>
      <c r="E1489" s="5">
        <v>0.5</v>
      </c>
      <c r="F1489" s="5">
        <f t="shared" si="93"/>
        <v>0.5</v>
      </c>
      <c r="G1489" s="1" t="s">
        <v>1574</v>
      </c>
      <c r="H1489" s="8">
        <v>44084</v>
      </c>
      <c r="I1489" s="1" t="s">
        <v>25</v>
      </c>
      <c r="K1489" s="8">
        <v>44074.283391203702</v>
      </c>
      <c r="L1489" s="1" t="s">
        <v>28</v>
      </c>
      <c r="M1489" s="8">
        <v>44074</v>
      </c>
      <c r="N1489" s="8">
        <v>44104</v>
      </c>
      <c r="O1489" s="1" t="s">
        <v>2778</v>
      </c>
      <c r="P1489" s="1" t="s">
        <v>1091</v>
      </c>
      <c r="Q1489" s="1" t="s">
        <v>33</v>
      </c>
      <c r="R1489" s="1" t="s">
        <v>124</v>
      </c>
      <c r="T1489" s="1" t="s">
        <v>36</v>
      </c>
      <c r="U1489" s="8">
        <v>44074</v>
      </c>
      <c r="V1489" s="1" t="s">
        <v>1578</v>
      </c>
      <c r="W1489" s="1" t="s">
        <v>4594</v>
      </c>
      <c r="X1489" s="1" t="s">
        <v>39</v>
      </c>
      <c r="Y1489" t="str">
        <f t="shared" si="94"/>
        <v>OnTime</v>
      </c>
      <c r="Z1489" t="str">
        <f t="shared" si="95"/>
        <v>Utilized</v>
      </c>
    </row>
    <row r="1490" spans="1:26" x14ac:dyDescent="0.2">
      <c r="A1490" s="15">
        <v>121.75</v>
      </c>
      <c r="B1490" s="7">
        <f t="shared" si="92"/>
        <v>121.75</v>
      </c>
      <c r="C1490" s="1" t="s">
        <v>20</v>
      </c>
      <c r="D1490" s="1" t="s">
        <v>21</v>
      </c>
      <c r="E1490" s="5">
        <v>0</v>
      </c>
      <c r="F1490" s="5">
        <f t="shared" si="93"/>
        <v>0</v>
      </c>
      <c r="G1490" s="1" t="s">
        <v>23</v>
      </c>
      <c r="H1490" s="8">
        <v>44084</v>
      </c>
      <c r="I1490" s="1" t="s">
        <v>25</v>
      </c>
      <c r="K1490" s="8">
        <v>44074.1719212963</v>
      </c>
      <c r="L1490" s="1" t="s">
        <v>28</v>
      </c>
      <c r="M1490" s="8">
        <v>44074</v>
      </c>
      <c r="N1490" s="8">
        <v>44104</v>
      </c>
      <c r="O1490" s="1" t="s">
        <v>2780</v>
      </c>
      <c r="P1490" s="1" t="s">
        <v>1091</v>
      </c>
      <c r="Q1490" s="1" t="s">
        <v>33</v>
      </c>
      <c r="R1490" s="1" t="s">
        <v>124</v>
      </c>
      <c r="S1490" s="1" t="s">
        <v>35</v>
      </c>
      <c r="T1490" s="1" t="s">
        <v>193</v>
      </c>
      <c r="U1490" s="8">
        <v>44074</v>
      </c>
      <c r="V1490" s="1" t="s">
        <v>37</v>
      </c>
      <c r="W1490" s="1" t="s">
        <v>38</v>
      </c>
      <c r="X1490" s="1" t="s">
        <v>39</v>
      </c>
      <c r="Y1490" t="str">
        <f t="shared" si="94"/>
        <v>OnTime</v>
      </c>
      <c r="Z1490" t="str">
        <f t="shared" si="95"/>
        <v>Utilized</v>
      </c>
    </row>
    <row r="1491" spans="1:26" x14ac:dyDescent="0.2">
      <c r="A1491" s="15">
        <v>121.75</v>
      </c>
      <c r="B1491" s="7">
        <f t="shared" si="92"/>
        <v>121.75</v>
      </c>
      <c r="C1491" s="1" t="s">
        <v>20</v>
      </c>
      <c r="D1491" s="1" t="s">
        <v>21</v>
      </c>
      <c r="E1491" s="5">
        <v>0</v>
      </c>
      <c r="F1491" s="5">
        <f t="shared" si="93"/>
        <v>0</v>
      </c>
      <c r="G1491" s="1" t="s">
        <v>23</v>
      </c>
      <c r="H1491" s="8">
        <v>44081</v>
      </c>
      <c r="I1491" s="1" t="s">
        <v>25</v>
      </c>
      <c r="K1491" s="8">
        <v>44071.819421296299</v>
      </c>
      <c r="L1491" s="1" t="s">
        <v>28</v>
      </c>
      <c r="M1491" s="8">
        <v>44071</v>
      </c>
      <c r="N1491" s="8">
        <v>44101</v>
      </c>
      <c r="O1491" s="1" t="s">
        <v>2783</v>
      </c>
      <c r="P1491" s="1" t="s">
        <v>1091</v>
      </c>
      <c r="Q1491" s="1" t="s">
        <v>33</v>
      </c>
      <c r="R1491" s="1" t="s">
        <v>124</v>
      </c>
      <c r="S1491" s="1" t="s">
        <v>35</v>
      </c>
      <c r="T1491" s="1" t="s">
        <v>193</v>
      </c>
      <c r="U1491" s="8">
        <v>44071</v>
      </c>
      <c r="V1491" s="1" t="s">
        <v>37</v>
      </c>
      <c r="W1491" s="1" t="s">
        <v>38</v>
      </c>
      <c r="X1491" s="1" t="s">
        <v>39</v>
      </c>
      <c r="Y1491" t="str">
        <f t="shared" si="94"/>
        <v>OnTime</v>
      </c>
      <c r="Z1491" t="str">
        <f t="shared" si="95"/>
        <v>Utilized</v>
      </c>
    </row>
    <row r="1492" spans="1:26" x14ac:dyDescent="0.2">
      <c r="A1492" s="15">
        <v>121.75</v>
      </c>
      <c r="B1492" s="7">
        <f t="shared" si="92"/>
        <v>121.75</v>
      </c>
      <c r="C1492" s="1" t="s">
        <v>20</v>
      </c>
      <c r="D1492" s="1" t="s">
        <v>21</v>
      </c>
      <c r="E1492" s="5">
        <v>0</v>
      </c>
      <c r="F1492" s="5">
        <f t="shared" si="93"/>
        <v>0</v>
      </c>
      <c r="G1492" s="1" t="s">
        <v>23</v>
      </c>
      <c r="H1492" s="8">
        <v>44081</v>
      </c>
      <c r="I1492" s="1" t="s">
        <v>25</v>
      </c>
      <c r="K1492" s="8">
        <v>44071.612291666665</v>
      </c>
      <c r="L1492" s="1" t="s">
        <v>28</v>
      </c>
      <c r="M1492" s="8">
        <v>44071</v>
      </c>
      <c r="N1492" s="8">
        <v>44101</v>
      </c>
      <c r="O1492" s="1" t="s">
        <v>2785</v>
      </c>
      <c r="P1492" s="1" t="s">
        <v>1091</v>
      </c>
      <c r="Q1492" s="1" t="s">
        <v>33</v>
      </c>
      <c r="R1492" s="1" t="s">
        <v>124</v>
      </c>
      <c r="S1492" s="1" t="s">
        <v>35</v>
      </c>
      <c r="T1492" s="1" t="s">
        <v>193</v>
      </c>
      <c r="U1492" s="8">
        <v>44071</v>
      </c>
      <c r="V1492" s="1" t="s">
        <v>37</v>
      </c>
      <c r="W1492" s="1" t="s">
        <v>38</v>
      </c>
      <c r="X1492" s="1" t="s">
        <v>39</v>
      </c>
      <c r="Y1492" t="str">
        <f t="shared" si="94"/>
        <v>OnTime</v>
      </c>
      <c r="Z1492" t="str">
        <f t="shared" si="95"/>
        <v>Utilized</v>
      </c>
    </row>
    <row r="1493" spans="1:26" x14ac:dyDescent="0.2">
      <c r="A1493" s="15">
        <v>121.75</v>
      </c>
      <c r="B1493" s="7">
        <f t="shared" si="92"/>
        <v>121.75</v>
      </c>
      <c r="C1493" s="1" t="s">
        <v>20</v>
      </c>
      <c r="D1493" s="1" t="s">
        <v>21</v>
      </c>
      <c r="E1493" s="5">
        <v>0</v>
      </c>
      <c r="F1493" s="5">
        <f t="shared" si="93"/>
        <v>0</v>
      </c>
      <c r="G1493" s="1" t="s">
        <v>23</v>
      </c>
      <c r="H1493" s="8">
        <v>44081</v>
      </c>
      <c r="I1493" s="1" t="s">
        <v>25</v>
      </c>
      <c r="K1493" s="8">
        <v>44071.483969907407</v>
      </c>
      <c r="L1493" s="1" t="s">
        <v>28</v>
      </c>
      <c r="M1493" s="8">
        <v>44071</v>
      </c>
      <c r="N1493" s="8">
        <v>44101</v>
      </c>
      <c r="O1493" s="1" t="s">
        <v>2787</v>
      </c>
      <c r="P1493" s="1" t="s">
        <v>1091</v>
      </c>
      <c r="Q1493" s="1" t="s">
        <v>33</v>
      </c>
      <c r="R1493" s="1" t="s">
        <v>124</v>
      </c>
      <c r="S1493" s="1" t="s">
        <v>35</v>
      </c>
      <c r="T1493" s="1" t="s">
        <v>193</v>
      </c>
      <c r="U1493" s="8">
        <v>44071</v>
      </c>
      <c r="V1493" s="1" t="s">
        <v>37</v>
      </c>
      <c r="W1493" s="1" t="s">
        <v>38</v>
      </c>
      <c r="X1493" s="1" t="s">
        <v>39</v>
      </c>
      <c r="Y1493" t="str">
        <f t="shared" si="94"/>
        <v>OnTime</v>
      </c>
      <c r="Z1493" t="str">
        <f t="shared" si="95"/>
        <v>Utilized</v>
      </c>
    </row>
    <row r="1494" spans="1:26" x14ac:dyDescent="0.2">
      <c r="A1494" s="15">
        <v>0</v>
      </c>
      <c r="B1494" s="7">
        <f t="shared" si="92"/>
        <v>0</v>
      </c>
      <c r="C1494" s="1" t="s">
        <v>20</v>
      </c>
      <c r="E1494" s="5">
        <v>0</v>
      </c>
      <c r="F1494" s="5">
        <f t="shared" si="93"/>
        <v>0</v>
      </c>
      <c r="I1494" s="1" t="s">
        <v>25</v>
      </c>
      <c r="K1494" s="8">
        <v>44071.365243055552</v>
      </c>
      <c r="M1494" s="8">
        <v>44071</v>
      </c>
      <c r="N1494" s="8">
        <v>44071</v>
      </c>
      <c r="P1494" s="1" t="s">
        <v>1091</v>
      </c>
      <c r="T1494" s="1" t="s">
        <v>81</v>
      </c>
      <c r="U1494" s="8">
        <v>44071</v>
      </c>
      <c r="X1494" s="1" t="s">
        <v>39</v>
      </c>
      <c r="Y1494" t="str">
        <f t="shared" si="94"/>
        <v>NoPayment</v>
      </c>
      <c r="Z1494" t="str">
        <f t="shared" si="95"/>
        <v>No Discounts</v>
      </c>
    </row>
    <row r="1495" spans="1:26" x14ac:dyDescent="0.2">
      <c r="A1495" s="15">
        <v>0</v>
      </c>
      <c r="B1495" s="7">
        <f t="shared" si="92"/>
        <v>0</v>
      </c>
      <c r="C1495" s="1" t="s">
        <v>20</v>
      </c>
      <c r="E1495" s="5">
        <v>0</v>
      </c>
      <c r="F1495" s="5">
        <f t="shared" si="93"/>
        <v>0</v>
      </c>
      <c r="I1495" s="1" t="s">
        <v>25</v>
      </c>
      <c r="K1495" s="8">
        <v>44071.365173611113</v>
      </c>
      <c r="M1495" s="8">
        <v>44071</v>
      </c>
      <c r="N1495" s="8">
        <v>44071</v>
      </c>
      <c r="P1495" s="1" t="s">
        <v>1091</v>
      </c>
      <c r="T1495" s="1" t="s">
        <v>81</v>
      </c>
      <c r="U1495" s="8">
        <v>44071</v>
      </c>
      <c r="X1495" s="1" t="s">
        <v>39</v>
      </c>
      <c r="Y1495" t="str">
        <f t="shared" si="94"/>
        <v>NoPayment</v>
      </c>
      <c r="Z1495" t="str">
        <f t="shared" si="95"/>
        <v>No Discounts</v>
      </c>
    </row>
    <row r="1496" spans="1:26" x14ac:dyDescent="0.2">
      <c r="A1496" s="15">
        <v>0</v>
      </c>
      <c r="B1496" s="7">
        <f t="shared" si="92"/>
        <v>0</v>
      </c>
      <c r="C1496" s="1" t="s">
        <v>20</v>
      </c>
      <c r="E1496" s="5">
        <v>0</v>
      </c>
      <c r="F1496" s="5">
        <f t="shared" si="93"/>
        <v>0</v>
      </c>
      <c r="I1496" s="1" t="s">
        <v>25</v>
      </c>
      <c r="K1496" s="8">
        <v>44071.365115740744</v>
      </c>
      <c r="M1496" s="8">
        <v>44071</v>
      </c>
      <c r="N1496" s="8">
        <v>44071</v>
      </c>
      <c r="P1496" s="1" t="s">
        <v>1091</v>
      </c>
      <c r="T1496" s="1" t="s">
        <v>81</v>
      </c>
      <c r="U1496" s="8">
        <v>44071</v>
      </c>
      <c r="X1496" s="1" t="s">
        <v>39</v>
      </c>
      <c r="Y1496" t="str">
        <f t="shared" si="94"/>
        <v>NoPayment</v>
      </c>
      <c r="Z1496" t="str">
        <f t="shared" si="95"/>
        <v>No Discounts</v>
      </c>
    </row>
    <row r="1497" spans="1:26" x14ac:dyDescent="0.2">
      <c r="A1497" s="15">
        <v>0</v>
      </c>
      <c r="B1497" s="7">
        <f t="shared" si="92"/>
        <v>0</v>
      </c>
      <c r="C1497" s="1" t="s">
        <v>20</v>
      </c>
      <c r="E1497" s="5">
        <v>0</v>
      </c>
      <c r="F1497" s="5">
        <f t="shared" si="93"/>
        <v>0</v>
      </c>
      <c r="I1497" s="1" t="s">
        <v>25</v>
      </c>
      <c r="K1497" s="8">
        <v>44071.365057870367</v>
      </c>
      <c r="M1497" s="8">
        <v>44071</v>
      </c>
      <c r="N1497" s="8">
        <v>44071</v>
      </c>
      <c r="P1497" s="1" t="s">
        <v>1091</v>
      </c>
      <c r="T1497" s="1" t="s">
        <v>81</v>
      </c>
      <c r="U1497" s="8">
        <v>44071</v>
      </c>
      <c r="X1497" s="1" t="s">
        <v>39</v>
      </c>
      <c r="Y1497" t="str">
        <f t="shared" si="94"/>
        <v>NoPayment</v>
      </c>
      <c r="Z1497" t="str">
        <f t="shared" si="95"/>
        <v>No Discounts</v>
      </c>
    </row>
    <row r="1498" spans="1:26" x14ac:dyDescent="0.2">
      <c r="A1498" s="15">
        <v>0</v>
      </c>
      <c r="B1498" s="7">
        <f t="shared" si="92"/>
        <v>0</v>
      </c>
      <c r="C1498" s="1" t="s">
        <v>20</v>
      </c>
      <c r="E1498" s="5">
        <v>0</v>
      </c>
      <c r="F1498" s="5">
        <f t="shared" si="93"/>
        <v>0</v>
      </c>
      <c r="I1498" s="1" t="s">
        <v>25</v>
      </c>
      <c r="K1498" s="8">
        <v>44071.364999999998</v>
      </c>
      <c r="M1498" s="8">
        <v>44071</v>
      </c>
      <c r="N1498" s="8">
        <v>44071</v>
      </c>
      <c r="P1498" s="1" t="s">
        <v>1091</v>
      </c>
      <c r="T1498" s="1" t="s">
        <v>81</v>
      </c>
      <c r="U1498" s="8">
        <v>44071</v>
      </c>
      <c r="X1498" s="1" t="s">
        <v>39</v>
      </c>
      <c r="Y1498" t="str">
        <f t="shared" si="94"/>
        <v>NoPayment</v>
      </c>
      <c r="Z1498" t="str">
        <f t="shared" si="95"/>
        <v>No Discounts</v>
      </c>
    </row>
    <row r="1499" spans="1:26" x14ac:dyDescent="0.2">
      <c r="A1499" s="15">
        <v>0</v>
      </c>
      <c r="B1499" s="7">
        <f t="shared" si="92"/>
        <v>0</v>
      </c>
      <c r="C1499" s="1" t="s">
        <v>20</v>
      </c>
      <c r="E1499" s="5">
        <v>0</v>
      </c>
      <c r="F1499" s="5">
        <f t="shared" si="93"/>
        <v>0</v>
      </c>
      <c r="I1499" s="1" t="s">
        <v>25</v>
      </c>
      <c r="K1499" s="8">
        <v>44071.364930555559</v>
      </c>
      <c r="M1499" s="8">
        <v>44071</v>
      </c>
      <c r="N1499" s="8">
        <v>44071</v>
      </c>
      <c r="P1499" s="1" t="s">
        <v>1091</v>
      </c>
      <c r="T1499" s="1" t="s">
        <v>81</v>
      </c>
      <c r="U1499" s="8">
        <v>44071</v>
      </c>
      <c r="X1499" s="1" t="s">
        <v>39</v>
      </c>
      <c r="Y1499" t="str">
        <f t="shared" si="94"/>
        <v>NoPayment</v>
      </c>
      <c r="Z1499" t="str">
        <f t="shared" si="95"/>
        <v>No Discounts</v>
      </c>
    </row>
    <row r="1500" spans="1:26" x14ac:dyDescent="0.2">
      <c r="A1500" s="15">
        <v>0</v>
      </c>
      <c r="B1500" s="7">
        <f t="shared" si="92"/>
        <v>0</v>
      </c>
      <c r="C1500" s="1" t="s">
        <v>20</v>
      </c>
      <c r="E1500" s="5">
        <v>0</v>
      </c>
      <c r="F1500" s="5">
        <f t="shared" si="93"/>
        <v>0</v>
      </c>
      <c r="I1500" s="1" t="s">
        <v>25</v>
      </c>
      <c r="K1500" s="8">
        <v>44071.364872685182</v>
      </c>
      <c r="M1500" s="8">
        <v>44071</v>
      </c>
      <c r="N1500" s="8">
        <v>44071</v>
      </c>
      <c r="P1500" s="1" t="s">
        <v>1091</v>
      </c>
      <c r="T1500" s="1" t="s">
        <v>81</v>
      </c>
      <c r="U1500" s="8">
        <v>44071</v>
      </c>
      <c r="X1500" s="1" t="s">
        <v>39</v>
      </c>
      <c r="Y1500" t="str">
        <f t="shared" si="94"/>
        <v>NoPayment</v>
      </c>
      <c r="Z1500" t="str">
        <f t="shared" si="95"/>
        <v>No Discounts</v>
      </c>
    </row>
    <row r="1501" spans="1:26" x14ac:dyDescent="0.2">
      <c r="A1501" s="15">
        <v>0</v>
      </c>
      <c r="B1501" s="7">
        <f t="shared" si="92"/>
        <v>0</v>
      </c>
      <c r="C1501" s="1" t="s">
        <v>20</v>
      </c>
      <c r="E1501" s="5">
        <v>0</v>
      </c>
      <c r="F1501" s="5">
        <f t="shared" si="93"/>
        <v>0</v>
      </c>
      <c r="I1501" s="1" t="s">
        <v>25</v>
      </c>
      <c r="K1501" s="8">
        <v>44071.364803240744</v>
      </c>
      <c r="M1501" s="8">
        <v>44071</v>
      </c>
      <c r="N1501" s="8">
        <v>44071</v>
      </c>
      <c r="P1501" s="1" t="s">
        <v>1091</v>
      </c>
      <c r="T1501" s="1" t="s">
        <v>81</v>
      </c>
      <c r="U1501" s="8">
        <v>44071</v>
      </c>
      <c r="X1501" s="1" t="s">
        <v>39</v>
      </c>
      <c r="Y1501" t="str">
        <f t="shared" si="94"/>
        <v>NoPayment</v>
      </c>
      <c r="Z1501" t="str">
        <f t="shared" si="95"/>
        <v>No Discounts</v>
      </c>
    </row>
    <row r="1502" spans="1:26" x14ac:dyDescent="0.2">
      <c r="A1502" s="15">
        <v>0</v>
      </c>
      <c r="B1502" s="7">
        <f t="shared" si="92"/>
        <v>0</v>
      </c>
      <c r="C1502" s="1" t="s">
        <v>20</v>
      </c>
      <c r="E1502" s="5">
        <v>0</v>
      </c>
      <c r="F1502" s="5">
        <f t="shared" si="93"/>
        <v>0</v>
      </c>
      <c r="I1502" s="1" t="s">
        <v>25</v>
      </c>
      <c r="K1502" s="8">
        <v>44071.364745370367</v>
      </c>
      <c r="M1502" s="8">
        <v>44071</v>
      </c>
      <c r="N1502" s="8">
        <v>44071</v>
      </c>
      <c r="P1502" s="1" t="s">
        <v>1091</v>
      </c>
      <c r="T1502" s="1" t="s">
        <v>81</v>
      </c>
      <c r="U1502" s="8">
        <v>44071</v>
      </c>
      <c r="X1502" s="1" t="s">
        <v>39</v>
      </c>
      <c r="Y1502" t="str">
        <f t="shared" si="94"/>
        <v>NoPayment</v>
      </c>
      <c r="Z1502" t="str">
        <f t="shared" si="95"/>
        <v>No Discounts</v>
      </c>
    </row>
    <row r="1503" spans="1:26" x14ac:dyDescent="0.2">
      <c r="A1503" s="15">
        <v>0</v>
      </c>
      <c r="B1503" s="7">
        <f t="shared" si="92"/>
        <v>0</v>
      </c>
      <c r="C1503" s="1" t="s">
        <v>20</v>
      </c>
      <c r="E1503" s="5">
        <v>0</v>
      </c>
      <c r="F1503" s="5">
        <f t="shared" si="93"/>
        <v>0</v>
      </c>
      <c r="I1503" s="1" t="s">
        <v>25</v>
      </c>
      <c r="K1503" s="8">
        <v>44071.364687499998</v>
      </c>
      <c r="M1503" s="8">
        <v>44071</v>
      </c>
      <c r="N1503" s="8">
        <v>44071</v>
      </c>
      <c r="P1503" s="1" t="s">
        <v>1091</v>
      </c>
      <c r="T1503" s="1" t="s">
        <v>81</v>
      </c>
      <c r="U1503" s="8">
        <v>44071</v>
      </c>
      <c r="X1503" s="1" t="s">
        <v>39</v>
      </c>
      <c r="Y1503" t="str">
        <f t="shared" si="94"/>
        <v>NoPayment</v>
      </c>
      <c r="Z1503" t="str">
        <f t="shared" si="95"/>
        <v>No Discounts</v>
      </c>
    </row>
    <row r="1504" spans="1:26" x14ac:dyDescent="0.2">
      <c r="A1504" s="15">
        <v>0</v>
      </c>
      <c r="B1504" s="7">
        <f t="shared" si="92"/>
        <v>0</v>
      </c>
      <c r="C1504" s="1" t="s">
        <v>20</v>
      </c>
      <c r="E1504" s="5">
        <v>0</v>
      </c>
      <c r="F1504" s="5">
        <f t="shared" si="93"/>
        <v>0</v>
      </c>
      <c r="I1504" s="1" t="s">
        <v>25</v>
      </c>
      <c r="K1504" s="8">
        <v>44071.364629629628</v>
      </c>
      <c r="M1504" s="8">
        <v>44071</v>
      </c>
      <c r="N1504" s="8">
        <v>44071</v>
      </c>
      <c r="P1504" s="1" t="s">
        <v>1091</v>
      </c>
      <c r="T1504" s="1" t="s">
        <v>81</v>
      </c>
      <c r="U1504" s="8">
        <v>44071</v>
      </c>
      <c r="X1504" s="1" t="s">
        <v>39</v>
      </c>
      <c r="Y1504" t="str">
        <f t="shared" si="94"/>
        <v>NoPayment</v>
      </c>
      <c r="Z1504" t="str">
        <f t="shared" si="95"/>
        <v>No Discounts</v>
      </c>
    </row>
    <row r="1505" spans="1:26" x14ac:dyDescent="0.2">
      <c r="A1505" s="15">
        <v>0</v>
      </c>
      <c r="B1505" s="7">
        <f t="shared" si="92"/>
        <v>0</v>
      </c>
      <c r="C1505" s="1" t="s">
        <v>20</v>
      </c>
      <c r="E1505" s="5">
        <v>0</v>
      </c>
      <c r="F1505" s="5">
        <f t="shared" si="93"/>
        <v>0</v>
      </c>
      <c r="I1505" s="1" t="s">
        <v>25</v>
      </c>
      <c r="K1505" s="8">
        <v>44071.364571759259</v>
      </c>
      <c r="M1505" s="8">
        <v>44071</v>
      </c>
      <c r="N1505" s="8">
        <v>44071</v>
      </c>
      <c r="P1505" s="1" t="s">
        <v>1091</v>
      </c>
      <c r="T1505" s="1" t="s">
        <v>81</v>
      </c>
      <c r="U1505" s="8">
        <v>44071</v>
      </c>
      <c r="X1505" s="1" t="s">
        <v>39</v>
      </c>
      <c r="Y1505" t="str">
        <f t="shared" si="94"/>
        <v>NoPayment</v>
      </c>
      <c r="Z1505" t="str">
        <f t="shared" si="95"/>
        <v>No Discounts</v>
      </c>
    </row>
    <row r="1506" spans="1:26" x14ac:dyDescent="0.2">
      <c r="A1506" s="15">
        <v>0</v>
      </c>
      <c r="B1506" s="7">
        <f t="shared" si="92"/>
        <v>0</v>
      </c>
      <c r="C1506" s="1" t="s">
        <v>20</v>
      </c>
      <c r="E1506" s="5">
        <v>0</v>
      </c>
      <c r="F1506" s="5">
        <f t="shared" si="93"/>
        <v>0</v>
      </c>
      <c r="I1506" s="1" t="s">
        <v>25</v>
      </c>
      <c r="K1506" s="8">
        <v>44071.364502314813</v>
      </c>
      <c r="M1506" s="8">
        <v>44071</v>
      </c>
      <c r="N1506" s="8">
        <v>44071</v>
      </c>
      <c r="P1506" s="1" t="s">
        <v>1091</v>
      </c>
      <c r="T1506" s="1" t="s">
        <v>81</v>
      </c>
      <c r="U1506" s="8">
        <v>44071</v>
      </c>
      <c r="X1506" s="1" t="s">
        <v>39</v>
      </c>
      <c r="Y1506" t="str">
        <f t="shared" si="94"/>
        <v>NoPayment</v>
      </c>
      <c r="Z1506" t="str">
        <f t="shared" si="95"/>
        <v>No Discounts</v>
      </c>
    </row>
    <row r="1507" spans="1:26" x14ac:dyDescent="0.2">
      <c r="A1507" s="15">
        <v>100</v>
      </c>
      <c r="B1507" s="7">
        <f t="shared" si="92"/>
        <v>100</v>
      </c>
      <c r="C1507" s="1" t="s">
        <v>20</v>
      </c>
      <c r="D1507" s="1" t="s">
        <v>1362</v>
      </c>
      <c r="E1507" s="5">
        <v>2</v>
      </c>
      <c r="F1507" s="5">
        <f t="shared" si="93"/>
        <v>2</v>
      </c>
      <c r="G1507" s="1" t="s">
        <v>1363</v>
      </c>
      <c r="H1507" s="8">
        <v>44101</v>
      </c>
      <c r="I1507" s="1" t="s">
        <v>25</v>
      </c>
      <c r="K1507" s="8">
        <v>44071.364444444444</v>
      </c>
      <c r="L1507" s="1" t="s">
        <v>28</v>
      </c>
      <c r="M1507" s="8">
        <v>44071</v>
      </c>
      <c r="N1507" s="8">
        <v>44101</v>
      </c>
      <c r="O1507" s="1" t="s">
        <v>2802</v>
      </c>
      <c r="P1507" s="1" t="s">
        <v>1091</v>
      </c>
      <c r="Q1507" s="1" t="s">
        <v>33</v>
      </c>
      <c r="T1507" s="1" t="s">
        <v>81</v>
      </c>
      <c r="U1507" s="8">
        <v>44071</v>
      </c>
      <c r="V1507" s="1" t="s">
        <v>1368</v>
      </c>
      <c r="W1507" s="1" t="s">
        <v>3322</v>
      </c>
      <c r="X1507" s="1" t="s">
        <v>39</v>
      </c>
      <c r="Y1507" t="str">
        <f t="shared" si="94"/>
        <v>OnTime</v>
      </c>
      <c r="Z1507" t="str">
        <f t="shared" si="95"/>
        <v>Utilized</v>
      </c>
    </row>
    <row r="1508" spans="1:26" x14ac:dyDescent="0.2">
      <c r="A1508" s="15">
        <v>121.75</v>
      </c>
      <c r="B1508" s="7">
        <f t="shared" si="92"/>
        <v>121.75</v>
      </c>
      <c r="C1508" s="1" t="s">
        <v>20</v>
      </c>
      <c r="D1508" s="1" t="s">
        <v>21</v>
      </c>
      <c r="E1508" s="5">
        <v>0</v>
      </c>
      <c r="F1508" s="5">
        <f t="shared" si="93"/>
        <v>0</v>
      </c>
      <c r="G1508" s="1" t="s">
        <v>23</v>
      </c>
      <c r="H1508" s="8">
        <v>44081</v>
      </c>
      <c r="I1508" s="1" t="s">
        <v>25</v>
      </c>
      <c r="K1508" s="8">
        <v>44071.319386574076</v>
      </c>
      <c r="L1508" s="1" t="s">
        <v>28</v>
      </c>
      <c r="M1508" s="8">
        <v>44071</v>
      </c>
      <c r="N1508" s="8">
        <v>44101</v>
      </c>
      <c r="O1508" s="1" t="s">
        <v>2804</v>
      </c>
      <c r="P1508" s="1" t="s">
        <v>1091</v>
      </c>
      <c r="Q1508" s="1" t="s">
        <v>33</v>
      </c>
      <c r="R1508" s="1" t="s">
        <v>124</v>
      </c>
      <c r="S1508" s="1" t="s">
        <v>35</v>
      </c>
      <c r="T1508" s="1" t="s">
        <v>193</v>
      </c>
      <c r="U1508" s="8">
        <v>44071</v>
      </c>
      <c r="V1508" s="1" t="s">
        <v>37</v>
      </c>
      <c r="W1508" s="1" t="s">
        <v>38</v>
      </c>
      <c r="X1508" s="1" t="s">
        <v>39</v>
      </c>
      <c r="Y1508" t="str">
        <f t="shared" si="94"/>
        <v>OnTime</v>
      </c>
      <c r="Z1508" t="str">
        <f t="shared" si="95"/>
        <v>Utilized</v>
      </c>
    </row>
    <row r="1509" spans="1:26" x14ac:dyDescent="0.2">
      <c r="A1509" s="15">
        <v>121.75</v>
      </c>
      <c r="B1509" s="7">
        <f t="shared" si="92"/>
        <v>121.75</v>
      </c>
      <c r="C1509" s="1" t="s">
        <v>20</v>
      </c>
      <c r="D1509" s="1" t="s">
        <v>21</v>
      </c>
      <c r="E1509" s="5">
        <v>0</v>
      </c>
      <c r="F1509" s="5">
        <f t="shared" si="93"/>
        <v>0</v>
      </c>
      <c r="G1509" s="1" t="s">
        <v>23</v>
      </c>
      <c r="H1509" s="8">
        <v>44081</v>
      </c>
      <c r="I1509" s="1" t="s">
        <v>25</v>
      </c>
      <c r="K1509" s="8">
        <v>44071.283263888887</v>
      </c>
      <c r="L1509" s="1" t="s">
        <v>28</v>
      </c>
      <c r="M1509" s="8">
        <v>44071</v>
      </c>
      <c r="N1509" s="8">
        <v>44101</v>
      </c>
      <c r="O1509" s="1" t="s">
        <v>2806</v>
      </c>
      <c r="P1509" s="1" t="s">
        <v>1091</v>
      </c>
      <c r="Q1509" s="1" t="s">
        <v>33</v>
      </c>
      <c r="R1509" s="1" t="s">
        <v>124</v>
      </c>
      <c r="S1509" s="1" t="s">
        <v>35</v>
      </c>
      <c r="T1509" s="1" t="s">
        <v>193</v>
      </c>
      <c r="U1509" s="8">
        <v>44071</v>
      </c>
      <c r="V1509" s="1" t="s">
        <v>37</v>
      </c>
      <c r="W1509" s="1" t="s">
        <v>38</v>
      </c>
      <c r="X1509" s="1" t="s">
        <v>39</v>
      </c>
      <c r="Y1509" t="str">
        <f t="shared" si="94"/>
        <v>OnTime</v>
      </c>
      <c r="Z1509" t="str">
        <f t="shared" si="95"/>
        <v>Utilized</v>
      </c>
    </row>
    <row r="1510" spans="1:26" x14ac:dyDescent="0.2">
      <c r="A1510" s="15">
        <v>0</v>
      </c>
      <c r="B1510" s="7">
        <f t="shared" si="92"/>
        <v>0</v>
      </c>
      <c r="C1510" s="1" t="s">
        <v>20</v>
      </c>
      <c r="E1510" s="5">
        <v>0</v>
      </c>
      <c r="F1510" s="5">
        <f t="shared" si="93"/>
        <v>0</v>
      </c>
      <c r="I1510" s="1" t="s">
        <v>25</v>
      </c>
      <c r="K1510" s="8">
        <v>44071.269490740742</v>
      </c>
      <c r="M1510" s="8">
        <v>44071</v>
      </c>
      <c r="N1510" s="8">
        <v>44071</v>
      </c>
      <c r="P1510" s="1" t="s">
        <v>1091</v>
      </c>
      <c r="T1510" s="1" t="s">
        <v>1516</v>
      </c>
      <c r="U1510" s="8">
        <v>44071</v>
      </c>
      <c r="X1510" s="1" t="s">
        <v>39</v>
      </c>
      <c r="Y1510" t="str">
        <f t="shared" si="94"/>
        <v>NoPayment</v>
      </c>
      <c r="Z1510" t="str">
        <f t="shared" si="95"/>
        <v>No Discounts</v>
      </c>
    </row>
    <row r="1511" spans="1:26" x14ac:dyDescent="0.2">
      <c r="A1511" s="15">
        <v>100</v>
      </c>
      <c r="B1511" s="7">
        <f t="shared" si="92"/>
        <v>100</v>
      </c>
      <c r="C1511" s="1" t="s">
        <v>20</v>
      </c>
      <c r="D1511" s="1" t="s">
        <v>1362</v>
      </c>
      <c r="E1511" s="5">
        <v>2</v>
      </c>
      <c r="F1511" s="5">
        <f t="shared" si="93"/>
        <v>2</v>
      </c>
      <c r="G1511" s="1" t="s">
        <v>1363</v>
      </c>
      <c r="H1511" s="8">
        <v>44101</v>
      </c>
      <c r="I1511" s="1" t="s">
        <v>25</v>
      </c>
      <c r="K1511" s="8">
        <v>44071.268912037034</v>
      </c>
      <c r="L1511" s="1" t="s">
        <v>28</v>
      </c>
      <c r="M1511" s="8">
        <v>44071</v>
      </c>
      <c r="N1511" s="8">
        <v>44101</v>
      </c>
      <c r="O1511" s="1" t="s">
        <v>2809</v>
      </c>
      <c r="P1511" s="1" t="s">
        <v>1091</v>
      </c>
      <c r="T1511" s="1" t="s">
        <v>81</v>
      </c>
      <c r="U1511" s="8">
        <v>44071</v>
      </c>
      <c r="V1511" s="1" t="s">
        <v>1368</v>
      </c>
      <c r="W1511" s="1" t="s">
        <v>3322</v>
      </c>
      <c r="X1511" s="1" t="s">
        <v>39</v>
      </c>
      <c r="Y1511" t="str">
        <f t="shared" si="94"/>
        <v>OnTime</v>
      </c>
      <c r="Z1511" t="str">
        <f t="shared" si="95"/>
        <v>Utilized</v>
      </c>
    </row>
    <row r="1512" spans="1:26" x14ac:dyDescent="0.2">
      <c r="A1512" s="15">
        <v>121.75</v>
      </c>
      <c r="B1512" s="7">
        <f t="shared" si="92"/>
        <v>121.75</v>
      </c>
      <c r="C1512" s="1" t="s">
        <v>20</v>
      </c>
      <c r="D1512" s="1" t="s">
        <v>21</v>
      </c>
      <c r="E1512" s="5">
        <v>0</v>
      </c>
      <c r="F1512" s="5">
        <f t="shared" si="93"/>
        <v>0</v>
      </c>
      <c r="G1512" s="1" t="s">
        <v>23</v>
      </c>
      <c r="H1512" s="8">
        <v>44081</v>
      </c>
      <c r="I1512" s="1" t="s">
        <v>25</v>
      </c>
      <c r="K1512" s="8">
        <v>44071.173101851855</v>
      </c>
      <c r="L1512" s="1" t="s">
        <v>28</v>
      </c>
      <c r="M1512" s="8">
        <v>44071</v>
      </c>
      <c r="N1512" s="8">
        <v>44101</v>
      </c>
      <c r="O1512" s="1" t="s">
        <v>2811</v>
      </c>
      <c r="P1512" s="1" t="s">
        <v>1091</v>
      </c>
      <c r="Q1512" s="1" t="s">
        <v>33</v>
      </c>
      <c r="R1512" s="1" t="s">
        <v>124</v>
      </c>
      <c r="S1512" s="1" t="s">
        <v>35</v>
      </c>
      <c r="T1512" s="1" t="s">
        <v>193</v>
      </c>
      <c r="U1512" s="8">
        <v>44071</v>
      </c>
      <c r="V1512" s="1" t="s">
        <v>37</v>
      </c>
      <c r="W1512" s="1" t="s">
        <v>38</v>
      </c>
      <c r="X1512" s="1" t="s">
        <v>39</v>
      </c>
      <c r="Y1512" t="str">
        <f t="shared" si="94"/>
        <v>OnTime</v>
      </c>
      <c r="Z1512" t="str">
        <f t="shared" si="95"/>
        <v>Utilized</v>
      </c>
    </row>
    <row r="1513" spans="1:26" x14ac:dyDescent="0.2">
      <c r="A1513" s="15">
        <v>121.75</v>
      </c>
      <c r="B1513" s="7">
        <f t="shared" si="92"/>
        <v>121.75</v>
      </c>
      <c r="C1513" s="1" t="s">
        <v>20</v>
      </c>
      <c r="D1513" s="1" t="s">
        <v>21</v>
      </c>
      <c r="E1513" s="5">
        <v>0</v>
      </c>
      <c r="F1513" s="5">
        <f t="shared" si="93"/>
        <v>0</v>
      </c>
      <c r="G1513" s="1" t="s">
        <v>23</v>
      </c>
      <c r="H1513" s="8">
        <v>44080</v>
      </c>
      <c r="I1513" s="1" t="s">
        <v>25</v>
      </c>
      <c r="K1513" s="8">
        <v>44070.8200462963</v>
      </c>
      <c r="L1513" s="1" t="s">
        <v>28</v>
      </c>
      <c r="M1513" s="8">
        <v>44070</v>
      </c>
      <c r="N1513" s="8">
        <v>44100</v>
      </c>
      <c r="O1513" s="1" t="s">
        <v>2815</v>
      </c>
      <c r="P1513" s="1" t="s">
        <v>1091</v>
      </c>
      <c r="Q1513" s="1" t="s">
        <v>33</v>
      </c>
      <c r="R1513" s="1" t="s">
        <v>124</v>
      </c>
      <c r="S1513" s="1" t="s">
        <v>35</v>
      </c>
      <c r="T1513" s="1" t="s">
        <v>193</v>
      </c>
      <c r="U1513" s="8">
        <v>44070</v>
      </c>
      <c r="V1513" s="1" t="s">
        <v>37</v>
      </c>
      <c r="W1513" s="1" t="s">
        <v>38</v>
      </c>
      <c r="X1513" s="1" t="s">
        <v>39</v>
      </c>
      <c r="Y1513" t="str">
        <f t="shared" si="94"/>
        <v>OnTime</v>
      </c>
      <c r="Z1513" t="str">
        <f t="shared" si="95"/>
        <v>Utilized</v>
      </c>
    </row>
    <row r="1514" spans="1:26" x14ac:dyDescent="0.2">
      <c r="A1514" s="15">
        <v>121.75</v>
      </c>
      <c r="B1514" s="7">
        <f t="shared" si="92"/>
        <v>121.75</v>
      </c>
      <c r="C1514" s="1" t="s">
        <v>20</v>
      </c>
      <c r="D1514" s="1" t="s">
        <v>21</v>
      </c>
      <c r="E1514" s="5">
        <v>0</v>
      </c>
      <c r="F1514" s="5">
        <f t="shared" si="93"/>
        <v>0</v>
      </c>
      <c r="G1514" s="1" t="s">
        <v>23</v>
      </c>
      <c r="H1514" s="8">
        <v>44080</v>
      </c>
      <c r="I1514" s="1" t="s">
        <v>25</v>
      </c>
      <c r="K1514" s="8">
        <v>44070.572430555556</v>
      </c>
      <c r="L1514" s="1" t="s">
        <v>28</v>
      </c>
      <c r="M1514" s="8">
        <v>44070</v>
      </c>
      <c r="N1514" s="8">
        <v>44100</v>
      </c>
      <c r="O1514" s="1" t="s">
        <v>2817</v>
      </c>
      <c r="P1514" s="1" t="s">
        <v>1091</v>
      </c>
      <c r="Q1514" s="1" t="s">
        <v>33</v>
      </c>
      <c r="R1514" s="1" t="s">
        <v>124</v>
      </c>
      <c r="S1514" s="1" t="s">
        <v>35</v>
      </c>
      <c r="T1514" s="1" t="s">
        <v>193</v>
      </c>
      <c r="U1514" s="8">
        <v>44070</v>
      </c>
      <c r="V1514" s="1" t="s">
        <v>37</v>
      </c>
      <c r="W1514" s="1" t="s">
        <v>38</v>
      </c>
      <c r="X1514" s="1" t="s">
        <v>39</v>
      </c>
      <c r="Y1514" t="str">
        <f t="shared" si="94"/>
        <v>OnTime</v>
      </c>
      <c r="Z1514" t="str">
        <f t="shared" si="95"/>
        <v>Utilized</v>
      </c>
    </row>
    <row r="1515" spans="1:26" x14ac:dyDescent="0.2">
      <c r="A1515" s="15">
        <v>121.75</v>
      </c>
      <c r="B1515" s="7">
        <f t="shared" si="92"/>
        <v>121.75</v>
      </c>
      <c r="C1515" s="1" t="s">
        <v>20</v>
      </c>
      <c r="D1515" s="1" t="s">
        <v>21</v>
      </c>
      <c r="E1515" s="5">
        <v>0</v>
      </c>
      <c r="F1515" s="5">
        <f t="shared" si="93"/>
        <v>0</v>
      </c>
      <c r="G1515" s="1" t="s">
        <v>23</v>
      </c>
      <c r="H1515" s="8">
        <v>44080</v>
      </c>
      <c r="I1515" s="1" t="s">
        <v>25</v>
      </c>
      <c r="K1515" s="8">
        <v>44070.36246527778</v>
      </c>
      <c r="L1515" s="1" t="s">
        <v>28</v>
      </c>
      <c r="M1515" s="8">
        <v>44070</v>
      </c>
      <c r="N1515" s="8">
        <v>44100</v>
      </c>
      <c r="O1515" s="1" t="s">
        <v>2819</v>
      </c>
      <c r="P1515" s="1" t="s">
        <v>1091</v>
      </c>
      <c r="Q1515" s="1" t="s">
        <v>33</v>
      </c>
      <c r="R1515" s="1" t="s">
        <v>124</v>
      </c>
      <c r="S1515" s="1" t="s">
        <v>35</v>
      </c>
      <c r="T1515" s="1" t="s">
        <v>193</v>
      </c>
      <c r="U1515" s="8">
        <v>44070</v>
      </c>
      <c r="V1515" s="1" t="s">
        <v>37</v>
      </c>
      <c r="W1515" s="1" t="s">
        <v>38</v>
      </c>
      <c r="X1515" s="1" t="s">
        <v>39</v>
      </c>
      <c r="Y1515" t="str">
        <f t="shared" si="94"/>
        <v>OnTime</v>
      </c>
      <c r="Z1515" t="str">
        <f t="shared" si="95"/>
        <v>Utilized</v>
      </c>
    </row>
    <row r="1516" spans="1:26" x14ac:dyDescent="0.2">
      <c r="A1516" s="15">
        <v>10</v>
      </c>
      <c r="B1516" s="7">
        <f t="shared" si="92"/>
        <v>10</v>
      </c>
      <c r="C1516" s="1" t="s">
        <v>20</v>
      </c>
      <c r="D1516" s="1" t="s">
        <v>2201</v>
      </c>
      <c r="E1516" s="5">
        <v>0</v>
      </c>
      <c r="F1516" s="5">
        <f t="shared" si="93"/>
        <v>0</v>
      </c>
      <c r="G1516" s="1" t="s">
        <v>2202</v>
      </c>
      <c r="H1516" s="8">
        <v>44130</v>
      </c>
      <c r="I1516" s="1" t="s">
        <v>25</v>
      </c>
      <c r="K1516" s="8">
        <v>44070.318159722221</v>
      </c>
      <c r="L1516" s="1" t="s">
        <v>28</v>
      </c>
      <c r="M1516" s="8">
        <v>44070</v>
      </c>
      <c r="N1516" s="8">
        <v>44100</v>
      </c>
      <c r="O1516" s="1" t="s">
        <v>2822</v>
      </c>
      <c r="P1516" s="1" t="s">
        <v>1091</v>
      </c>
      <c r="Q1516" s="1" t="s">
        <v>33</v>
      </c>
      <c r="R1516" s="1" t="s">
        <v>124</v>
      </c>
      <c r="T1516" s="1" t="s">
        <v>1516</v>
      </c>
      <c r="U1516" s="8">
        <v>44070</v>
      </c>
      <c r="V1516" s="1" t="s">
        <v>2205</v>
      </c>
      <c r="W1516" s="1" t="s">
        <v>2206</v>
      </c>
      <c r="X1516" s="1" t="s">
        <v>39</v>
      </c>
      <c r="Y1516" t="str">
        <f t="shared" si="94"/>
        <v>OnTime</v>
      </c>
      <c r="Z1516" t="str">
        <f t="shared" si="95"/>
        <v>Utilized</v>
      </c>
    </row>
    <row r="1517" spans="1:26" x14ac:dyDescent="0.2">
      <c r="A1517" s="15">
        <v>121.75</v>
      </c>
      <c r="B1517" s="7">
        <f t="shared" si="92"/>
        <v>121.75</v>
      </c>
      <c r="C1517" s="1" t="s">
        <v>20</v>
      </c>
      <c r="D1517" s="1" t="s">
        <v>21</v>
      </c>
      <c r="E1517" s="5">
        <v>0</v>
      </c>
      <c r="F1517" s="5">
        <f t="shared" si="93"/>
        <v>0</v>
      </c>
      <c r="G1517" s="1" t="s">
        <v>23</v>
      </c>
      <c r="H1517" s="8">
        <v>44080</v>
      </c>
      <c r="I1517" s="1" t="s">
        <v>25</v>
      </c>
      <c r="K1517" s="8">
        <v>44070.313518518517</v>
      </c>
      <c r="L1517" s="1" t="s">
        <v>28</v>
      </c>
      <c r="M1517" s="8">
        <v>44070</v>
      </c>
      <c r="N1517" s="8">
        <v>44100</v>
      </c>
      <c r="O1517" s="1" t="s">
        <v>2824</v>
      </c>
      <c r="P1517" s="1" t="s">
        <v>1091</v>
      </c>
      <c r="Q1517" s="1" t="s">
        <v>33</v>
      </c>
      <c r="R1517" s="1" t="s">
        <v>124</v>
      </c>
      <c r="S1517" s="1" t="s">
        <v>35</v>
      </c>
      <c r="T1517" s="1" t="s">
        <v>193</v>
      </c>
      <c r="U1517" s="8">
        <v>44070</v>
      </c>
      <c r="V1517" s="1" t="s">
        <v>37</v>
      </c>
      <c r="W1517" s="1" t="s">
        <v>38</v>
      </c>
      <c r="X1517" s="1" t="s">
        <v>39</v>
      </c>
      <c r="Y1517" t="str">
        <f t="shared" si="94"/>
        <v>OnTime</v>
      </c>
      <c r="Z1517" t="str">
        <f t="shared" si="95"/>
        <v>Utilized</v>
      </c>
    </row>
    <row r="1518" spans="1:26" x14ac:dyDescent="0.2">
      <c r="A1518" s="15">
        <v>100</v>
      </c>
      <c r="B1518" s="7">
        <f t="shared" si="92"/>
        <v>100</v>
      </c>
      <c r="C1518" s="1" t="s">
        <v>20</v>
      </c>
      <c r="D1518" s="1" t="s">
        <v>1362</v>
      </c>
      <c r="E1518" s="5">
        <v>2</v>
      </c>
      <c r="F1518" s="5">
        <f t="shared" si="93"/>
        <v>2</v>
      </c>
      <c r="G1518" s="1" t="s">
        <v>1363</v>
      </c>
      <c r="H1518" s="8">
        <v>44100</v>
      </c>
      <c r="I1518" s="1" t="s">
        <v>25</v>
      </c>
      <c r="K1518" s="8">
        <v>44070.219814814816</v>
      </c>
      <c r="L1518" s="1" t="s">
        <v>28</v>
      </c>
      <c r="M1518" s="8">
        <v>44070</v>
      </c>
      <c r="N1518" s="8">
        <v>44100</v>
      </c>
      <c r="O1518" s="1" t="s">
        <v>2826</v>
      </c>
      <c r="P1518" s="1" t="s">
        <v>1091</v>
      </c>
      <c r="Q1518" s="1" t="s">
        <v>33</v>
      </c>
      <c r="T1518" s="1" t="s">
        <v>81</v>
      </c>
      <c r="U1518" s="8">
        <v>44070</v>
      </c>
      <c r="V1518" s="1" t="s">
        <v>1368</v>
      </c>
      <c r="W1518" s="1" t="s">
        <v>3322</v>
      </c>
      <c r="X1518" s="1" t="s">
        <v>39</v>
      </c>
      <c r="Y1518" t="str">
        <f t="shared" si="94"/>
        <v>OnTime</v>
      </c>
      <c r="Z1518" t="str">
        <f t="shared" si="95"/>
        <v>Utilized</v>
      </c>
    </row>
    <row r="1519" spans="1:26" x14ac:dyDescent="0.2">
      <c r="A1519" s="15">
        <v>121.75</v>
      </c>
      <c r="B1519" s="7">
        <f t="shared" si="92"/>
        <v>121.75</v>
      </c>
      <c r="C1519" s="1" t="s">
        <v>20</v>
      </c>
      <c r="D1519" s="1" t="s">
        <v>21</v>
      </c>
      <c r="E1519" s="5">
        <v>0</v>
      </c>
      <c r="F1519" s="5">
        <f t="shared" si="93"/>
        <v>0</v>
      </c>
      <c r="G1519" s="1" t="s">
        <v>23</v>
      </c>
      <c r="H1519" s="8">
        <v>44079</v>
      </c>
      <c r="I1519" s="1" t="s">
        <v>25</v>
      </c>
      <c r="K1519" s="8">
        <v>44069.756782407407</v>
      </c>
      <c r="L1519" s="1" t="s">
        <v>28</v>
      </c>
      <c r="M1519" s="8">
        <v>44069</v>
      </c>
      <c r="N1519" s="8">
        <v>44099</v>
      </c>
      <c r="O1519" s="1" t="s">
        <v>2830</v>
      </c>
      <c r="P1519" s="1" t="s">
        <v>1091</v>
      </c>
      <c r="Q1519" s="1" t="s">
        <v>33</v>
      </c>
      <c r="R1519" s="1" t="s">
        <v>124</v>
      </c>
      <c r="S1519" s="1" t="s">
        <v>35</v>
      </c>
      <c r="T1519" s="1" t="s">
        <v>193</v>
      </c>
      <c r="U1519" s="8">
        <v>44069</v>
      </c>
      <c r="V1519" s="1" t="s">
        <v>37</v>
      </c>
      <c r="W1519" s="1" t="s">
        <v>38</v>
      </c>
      <c r="X1519" s="1" t="s">
        <v>39</v>
      </c>
      <c r="Y1519" t="str">
        <f t="shared" si="94"/>
        <v>OnTime</v>
      </c>
      <c r="Z1519" t="str">
        <f t="shared" si="95"/>
        <v>Utilized</v>
      </c>
    </row>
    <row r="1520" spans="1:26" x14ac:dyDescent="0.2">
      <c r="A1520" s="15">
        <v>121.75</v>
      </c>
      <c r="B1520" s="7">
        <f t="shared" si="92"/>
        <v>121.75</v>
      </c>
      <c r="C1520" s="1" t="s">
        <v>20</v>
      </c>
      <c r="D1520" s="1" t="s">
        <v>21</v>
      </c>
      <c r="E1520" s="5">
        <v>0</v>
      </c>
      <c r="F1520" s="5">
        <f t="shared" si="93"/>
        <v>0</v>
      </c>
      <c r="G1520" s="1" t="s">
        <v>23</v>
      </c>
      <c r="H1520" s="8">
        <v>44079</v>
      </c>
      <c r="I1520" s="1" t="s">
        <v>25</v>
      </c>
      <c r="K1520" s="8">
        <v>44069.475115740737</v>
      </c>
      <c r="L1520" s="1" t="s">
        <v>28</v>
      </c>
      <c r="M1520" s="8">
        <v>44069</v>
      </c>
      <c r="N1520" s="8">
        <v>44099</v>
      </c>
      <c r="O1520" s="1" t="s">
        <v>2832</v>
      </c>
      <c r="P1520" s="1" t="s">
        <v>1091</v>
      </c>
      <c r="Q1520" s="1" t="s">
        <v>33</v>
      </c>
      <c r="R1520" s="1" t="s">
        <v>124</v>
      </c>
      <c r="S1520" s="1" t="s">
        <v>35</v>
      </c>
      <c r="T1520" s="1" t="s">
        <v>193</v>
      </c>
      <c r="U1520" s="8">
        <v>44069</v>
      </c>
      <c r="V1520" s="1" t="s">
        <v>37</v>
      </c>
      <c r="W1520" s="1" t="s">
        <v>38</v>
      </c>
      <c r="X1520" s="1" t="s">
        <v>39</v>
      </c>
      <c r="Y1520" t="str">
        <f t="shared" si="94"/>
        <v>OnTime</v>
      </c>
      <c r="Z1520" t="str">
        <f t="shared" si="95"/>
        <v>Utilized</v>
      </c>
    </row>
    <row r="1521" spans="1:26" x14ac:dyDescent="0.2">
      <c r="A1521" s="15">
        <v>1150</v>
      </c>
      <c r="B1521" s="7">
        <f t="shared" si="92"/>
        <v>1150</v>
      </c>
      <c r="C1521" s="1" t="s">
        <v>20</v>
      </c>
      <c r="D1521" s="1" t="s">
        <v>1362</v>
      </c>
      <c r="E1521" s="5">
        <v>23</v>
      </c>
      <c r="F1521" s="5">
        <f t="shared" si="93"/>
        <v>23</v>
      </c>
      <c r="G1521" s="1" t="s">
        <v>1363</v>
      </c>
      <c r="H1521" s="8">
        <v>44099</v>
      </c>
      <c r="I1521" s="1" t="s">
        <v>25</v>
      </c>
      <c r="K1521" s="8">
        <v>44069.401087962964</v>
      </c>
      <c r="L1521" s="1" t="s">
        <v>28</v>
      </c>
      <c r="M1521" s="8">
        <v>44069</v>
      </c>
      <c r="N1521" s="8">
        <v>44099</v>
      </c>
      <c r="O1521" s="1" t="s">
        <v>2835</v>
      </c>
      <c r="P1521" s="1" t="s">
        <v>46</v>
      </c>
      <c r="T1521" s="1" t="s">
        <v>193</v>
      </c>
      <c r="U1521" s="8">
        <v>44069</v>
      </c>
      <c r="V1521" s="1" t="s">
        <v>1368</v>
      </c>
      <c r="W1521" s="1" t="s">
        <v>3322</v>
      </c>
      <c r="X1521" s="1" t="s">
        <v>39</v>
      </c>
      <c r="Y1521" t="str">
        <f t="shared" si="94"/>
        <v>OnTime</v>
      </c>
      <c r="Z1521" t="str">
        <f t="shared" si="95"/>
        <v>Utilized</v>
      </c>
    </row>
    <row r="1522" spans="1:26" x14ac:dyDescent="0.2">
      <c r="A1522" s="15">
        <v>100</v>
      </c>
      <c r="B1522" s="7">
        <f t="shared" si="92"/>
        <v>100</v>
      </c>
      <c r="C1522" s="1" t="s">
        <v>20</v>
      </c>
      <c r="D1522" s="1" t="s">
        <v>1362</v>
      </c>
      <c r="E1522" s="5">
        <v>2</v>
      </c>
      <c r="F1522" s="5">
        <f t="shared" si="93"/>
        <v>2</v>
      </c>
      <c r="G1522" s="1" t="s">
        <v>1363</v>
      </c>
      <c r="H1522" s="8">
        <v>44099</v>
      </c>
      <c r="I1522" s="1" t="s">
        <v>25</v>
      </c>
      <c r="K1522" s="8">
        <v>44069.401030092595</v>
      </c>
      <c r="L1522" s="1" t="s">
        <v>28</v>
      </c>
      <c r="M1522" s="8">
        <v>44069</v>
      </c>
      <c r="N1522" s="8">
        <v>44099</v>
      </c>
      <c r="O1522" s="1" t="s">
        <v>2837</v>
      </c>
      <c r="P1522" s="1" t="s">
        <v>32</v>
      </c>
      <c r="T1522" s="1" t="s">
        <v>81</v>
      </c>
      <c r="U1522" s="8">
        <v>44069</v>
      </c>
      <c r="V1522" s="1" t="s">
        <v>1368</v>
      </c>
      <c r="W1522" s="1" t="s">
        <v>3322</v>
      </c>
      <c r="X1522" s="1" t="s">
        <v>39</v>
      </c>
      <c r="Y1522" t="str">
        <f t="shared" si="94"/>
        <v>OnTime</v>
      </c>
      <c r="Z1522" t="str">
        <f t="shared" si="95"/>
        <v>Utilized</v>
      </c>
    </row>
    <row r="1523" spans="1:26" x14ac:dyDescent="0.2">
      <c r="A1523" s="15">
        <v>100</v>
      </c>
      <c r="B1523" s="7">
        <f t="shared" si="92"/>
        <v>100</v>
      </c>
      <c r="C1523" s="1" t="s">
        <v>20</v>
      </c>
      <c r="D1523" s="1" t="s">
        <v>1362</v>
      </c>
      <c r="E1523" s="5">
        <v>2</v>
      </c>
      <c r="F1523" s="5">
        <f t="shared" si="93"/>
        <v>2</v>
      </c>
      <c r="G1523" s="1" t="s">
        <v>1363</v>
      </c>
      <c r="H1523" s="8">
        <v>44099</v>
      </c>
      <c r="I1523" s="1" t="s">
        <v>25</v>
      </c>
      <c r="K1523" s="8">
        <v>44069.400960648149</v>
      </c>
      <c r="L1523" s="1" t="s">
        <v>28</v>
      </c>
      <c r="M1523" s="8">
        <v>44069</v>
      </c>
      <c r="N1523" s="8">
        <v>44099</v>
      </c>
      <c r="O1523" s="1" t="s">
        <v>2839</v>
      </c>
      <c r="P1523" s="1" t="s">
        <v>32</v>
      </c>
      <c r="T1523" s="1" t="s">
        <v>81</v>
      </c>
      <c r="U1523" s="8">
        <v>44069</v>
      </c>
      <c r="V1523" s="1" t="s">
        <v>1368</v>
      </c>
      <c r="W1523" s="1" t="s">
        <v>3322</v>
      </c>
      <c r="X1523" s="1" t="s">
        <v>39</v>
      </c>
      <c r="Y1523" t="str">
        <f t="shared" si="94"/>
        <v>OnTime</v>
      </c>
      <c r="Z1523" t="str">
        <f t="shared" si="95"/>
        <v>Utilized</v>
      </c>
    </row>
    <row r="1524" spans="1:26" x14ac:dyDescent="0.2">
      <c r="A1524" s="15">
        <v>0</v>
      </c>
      <c r="B1524" s="7">
        <f t="shared" si="92"/>
        <v>0</v>
      </c>
      <c r="C1524" s="1" t="s">
        <v>20</v>
      </c>
      <c r="E1524" s="5">
        <v>0</v>
      </c>
      <c r="F1524" s="5">
        <f t="shared" si="93"/>
        <v>0</v>
      </c>
      <c r="I1524" s="1" t="s">
        <v>25</v>
      </c>
      <c r="K1524" s="8">
        <v>44069.400879629633</v>
      </c>
      <c r="M1524" s="8">
        <v>44069</v>
      </c>
      <c r="N1524" s="8">
        <v>44069</v>
      </c>
      <c r="P1524" s="1" t="s">
        <v>32</v>
      </c>
      <c r="T1524" s="1" t="s">
        <v>81</v>
      </c>
      <c r="U1524" s="8">
        <v>44069</v>
      </c>
      <c r="X1524" s="1" t="s">
        <v>39</v>
      </c>
      <c r="Y1524" t="str">
        <f t="shared" si="94"/>
        <v>NoPayment</v>
      </c>
      <c r="Z1524" t="str">
        <f t="shared" si="95"/>
        <v>No Discounts</v>
      </c>
    </row>
    <row r="1525" spans="1:26" x14ac:dyDescent="0.2">
      <c r="A1525" s="15">
        <v>0</v>
      </c>
      <c r="B1525" s="7">
        <f t="shared" si="92"/>
        <v>0</v>
      </c>
      <c r="C1525" s="1" t="s">
        <v>20</v>
      </c>
      <c r="E1525" s="5">
        <v>0</v>
      </c>
      <c r="F1525" s="5">
        <f t="shared" si="93"/>
        <v>0</v>
      </c>
      <c r="I1525" s="1" t="s">
        <v>25</v>
      </c>
      <c r="K1525" s="8">
        <v>44069.400810185187</v>
      </c>
      <c r="M1525" s="8">
        <v>44069</v>
      </c>
      <c r="N1525" s="8">
        <v>44069</v>
      </c>
      <c r="P1525" s="1" t="s">
        <v>32</v>
      </c>
      <c r="T1525" s="1" t="s">
        <v>81</v>
      </c>
      <c r="U1525" s="8">
        <v>44069</v>
      </c>
      <c r="X1525" s="1" t="s">
        <v>39</v>
      </c>
      <c r="Y1525" t="str">
        <f t="shared" si="94"/>
        <v>NoPayment</v>
      </c>
      <c r="Z1525" t="str">
        <f t="shared" si="95"/>
        <v>No Discounts</v>
      </c>
    </row>
    <row r="1526" spans="1:26" x14ac:dyDescent="0.2">
      <c r="A1526" s="15">
        <v>0</v>
      </c>
      <c r="B1526" s="7">
        <f t="shared" si="92"/>
        <v>0</v>
      </c>
      <c r="C1526" s="1" t="s">
        <v>20</v>
      </c>
      <c r="E1526" s="5">
        <v>0</v>
      </c>
      <c r="F1526" s="5">
        <f t="shared" si="93"/>
        <v>0</v>
      </c>
      <c r="I1526" s="1" t="s">
        <v>25</v>
      </c>
      <c r="K1526" s="8">
        <v>44069.400752314818</v>
      </c>
      <c r="M1526" s="8">
        <v>44069</v>
      </c>
      <c r="N1526" s="8">
        <v>44069</v>
      </c>
      <c r="P1526" s="1" t="s">
        <v>32</v>
      </c>
      <c r="T1526" s="1" t="s">
        <v>81</v>
      </c>
      <c r="U1526" s="8">
        <v>44069</v>
      </c>
      <c r="X1526" s="1" t="s">
        <v>39</v>
      </c>
      <c r="Y1526" t="str">
        <f t="shared" si="94"/>
        <v>NoPayment</v>
      </c>
      <c r="Z1526" t="str">
        <f t="shared" si="95"/>
        <v>No Discounts</v>
      </c>
    </row>
    <row r="1527" spans="1:26" x14ac:dyDescent="0.2">
      <c r="A1527" s="15">
        <v>0</v>
      </c>
      <c r="B1527" s="7">
        <f t="shared" si="92"/>
        <v>0</v>
      </c>
      <c r="C1527" s="1" t="s">
        <v>20</v>
      </c>
      <c r="E1527" s="5">
        <v>0</v>
      </c>
      <c r="F1527" s="5">
        <f t="shared" si="93"/>
        <v>0</v>
      </c>
      <c r="I1527" s="1" t="s">
        <v>25</v>
      </c>
      <c r="K1527" s="8">
        <v>44069.400682870371</v>
      </c>
      <c r="M1527" s="8">
        <v>44069</v>
      </c>
      <c r="N1527" s="8">
        <v>44069</v>
      </c>
      <c r="P1527" s="1" t="s">
        <v>32</v>
      </c>
      <c r="T1527" s="1" t="s">
        <v>81</v>
      </c>
      <c r="U1527" s="8">
        <v>44069</v>
      </c>
      <c r="X1527" s="1" t="s">
        <v>39</v>
      </c>
      <c r="Y1527" t="str">
        <f t="shared" si="94"/>
        <v>NoPayment</v>
      </c>
      <c r="Z1527" t="str">
        <f t="shared" si="95"/>
        <v>No Discounts</v>
      </c>
    </row>
    <row r="1528" spans="1:26" x14ac:dyDescent="0.2">
      <c r="A1528" s="15">
        <v>0</v>
      </c>
      <c r="B1528" s="7">
        <f t="shared" si="92"/>
        <v>0</v>
      </c>
      <c r="C1528" s="1" t="s">
        <v>20</v>
      </c>
      <c r="E1528" s="5">
        <v>0</v>
      </c>
      <c r="F1528" s="5">
        <f t="shared" si="93"/>
        <v>0</v>
      </c>
      <c r="I1528" s="1" t="s">
        <v>25</v>
      </c>
      <c r="K1528" s="8">
        <v>44069.400625000002</v>
      </c>
      <c r="M1528" s="8">
        <v>44069</v>
      </c>
      <c r="N1528" s="8">
        <v>44069</v>
      </c>
      <c r="P1528" s="1" t="s">
        <v>32</v>
      </c>
      <c r="T1528" s="1" t="s">
        <v>81</v>
      </c>
      <c r="U1528" s="8">
        <v>44069</v>
      </c>
      <c r="X1528" s="1" t="s">
        <v>39</v>
      </c>
      <c r="Y1528" t="str">
        <f t="shared" si="94"/>
        <v>NoPayment</v>
      </c>
      <c r="Z1528" t="str">
        <f t="shared" si="95"/>
        <v>No Discounts</v>
      </c>
    </row>
    <row r="1529" spans="1:26" x14ac:dyDescent="0.2">
      <c r="A1529" s="15">
        <v>0</v>
      </c>
      <c r="B1529" s="7">
        <f t="shared" si="92"/>
        <v>0</v>
      </c>
      <c r="C1529" s="1" t="s">
        <v>20</v>
      </c>
      <c r="E1529" s="5">
        <v>0</v>
      </c>
      <c r="F1529" s="5">
        <f t="shared" si="93"/>
        <v>0</v>
      </c>
      <c r="I1529" s="1" t="s">
        <v>25</v>
      </c>
      <c r="K1529" s="8">
        <v>44069.400555555556</v>
      </c>
      <c r="M1529" s="8">
        <v>44069</v>
      </c>
      <c r="N1529" s="8">
        <v>44069</v>
      </c>
      <c r="P1529" s="1" t="s">
        <v>32</v>
      </c>
      <c r="T1529" s="1" t="s">
        <v>81</v>
      </c>
      <c r="U1529" s="8">
        <v>44069</v>
      </c>
      <c r="X1529" s="1" t="s">
        <v>39</v>
      </c>
      <c r="Y1529" t="str">
        <f t="shared" si="94"/>
        <v>NoPayment</v>
      </c>
      <c r="Z1529" t="str">
        <f t="shared" si="95"/>
        <v>No Discounts</v>
      </c>
    </row>
    <row r="1530" spans="1:26" x14ac:dyDescent="0.2">
      <c r="A1530" s="15">
        <v>0</v>
      </c>
      <c r="B1530" s="7">
        <f t="shared" si="92"/>
        <v>0</v>
      </c>
      <c r="C1530" s="1" t="s">
        <v>20</v>
      </c>
      <c r="E1530" s="5">
        <v>0</v>
      </c>
      <c r="F1530" s="5">
        <f t="shared" si="93"/>
        <v>0</v>
      </c>
      <c r="I1530" s="1" t="s">
        <v>25</v>
      </c>
      <c r="K1530" s="8">
        <v>44069.400497685187</v>
      </c>
      <c r="M1530" s="8">
        <v>44069</v>
      </c>
      <c r="N1530" s="8">
        <v>44069</v>
      </c>
      <c r="P1530" s="1" t="s">
        <v>32</v>
      </c>
      <c r="T1530" s="1" t="s">
        <v>81</v>
      </c>
      <c r="U1530" s="8">
        <v>44069</v>
      </c>
      <c r="X1530" s="1" t="s">
        <v>39</v>
      </c>
      <c r="Y1530" t="str">
        <f t="shared" si="94"/>
        <v>NoPayment</v>
      </c>
      <c r="Z1530" t="str">
        <f t="shared" si="95"/>
        <v>No Discounts</v>
      </c>
    </row>
    <row r="1531" spans="1:26" x14ac:dyDescent="0.2">
      <c r="A1531" s="15">
        <v>0</v>
      </c>
      <c r="B1531" s="7">
        <f t="shared" si="92"/>
        <v>0</v>
      </c>
      <c r="C1531" s="1" t="s">
        <v>20</v>
      </c>
      <c r="E1531" s="5">
        <v>0</v>
      </c>
      <c r="F1531" s="5">
        <f t="shared" si="93"/>
        <v>0</v>
      </c>
      <c r="I1531" s="1" t="s">
        <v>25</v>
      </c>
      <c r="K1531" s="8">
        <v>44069.400439814817</v>
      </c>
      <c r="M1531" s="8">
        <v>44069</v>
      </c>
      <c r="N1531" s="8">
        <v>44069</v>
      </c>
      <c r="P1531" s="1" t="s">
        <v>32</v>
      </c>
      <c r="T1531" s="1" t="s">
        <v>81</v>
      </c>
      <c r="U1531" s="8">
        <v>44069</v>
      </c>
      <c r="X1531" s="1" t="s">
        <v>39</v>
      </c>
      <c r="Y1531" t="str">
        <f t="shared" si="94"/>
        <v>NoPayment</v>
      </c>
      <c r="Z1531" t="str">
        <f t="shared" si="95"/>
        <v>No Discounts</v>
      </c>
    </row>
    <row r="1532" spans="1:26" x14ac:dyDescent="0.2">
      <c r="A1532" s="15">
        <v>0</v>
      </c>
      <c r="B1532" s="7">
        <f t="shared" si="92"/>
        <v>0</v>
      </c>
      <c r="C1532" s="1" t="s">
        <v>20</v>
      </c>
      <c r="E1532" s="5">
        <v>0</v>
      </c>
      <c r="F1532" s="5">
        <f t="shared" si="93"/>
        <v>0</v>
      </c>
      <c r="I1532" s="1" t="s">
        <v>25</v>
      </c>
      <c r="K1532" s="8">
        <v>44069.400370370371</v>
      </c>
      <c r="M1532" s="8">
        <v>44069</v>
      </c>
      <c r="N1532" s="8">
        <v>44069</v>
      </c>
      <c r="P1532" s="1" t="s">
        <v>32</v>
      </c>
      <c r="T1532" s="1" t="s">
        <v>81</v>
      </c>
      <c r="U1532" s="8">
        <v>44069</v>
      </c>
      <c r="X1532" s="1" t="s">
        <v>39</v>
      </c>
      <c r="Y1532" t="str">
        <f t="shared" si="94"/>
        <v>NoPayment</v>
      </c>
      <c r="Z1532" t="str">
        <f t="shared" si="95"/>
        <v>No Discounts</v>
      </c>
    </row>
    <row r="1533" spans="1:26" x14ac:dyDescent="0.2">
      <c r="A1533" s="15">
        <v>1123.75</v>
      </c>
      <c r="B1533" s="7">
        <f t="shared" si="92"/>
        <v>1123.75</v>
      </c>
      <c r="C1533" s="1" t="s">
        <v>20</v>
      </c>
      <c r="D1533" s="1" t="s">
        <v>1362</v>
      </c>
      <c r="E1533" s="5">
        <v>22.48</v>
      </c>
      <c r="F1533" s="5">
        <f t="shared" si="93"/>
        <v>22.48</v>
      </c>
      <c r="G1533" s="1" t="s">
        <v>1363</v>
      </c>
      <c r="H1533" s="8">
        <v>44099</v>
      </c>
      <c r="I1533" s="1" t="s">
        <v>25</v>
      </c>
      <c r="K1533" s="8">
        <v>44069.398888888885</v>
      </c>
      <c r="L1533" s="1" t="s">
        <v>28</v>
      </c>
      <c r="M1533" s="8">
        <v>44069</v>
      </c>
      <c r="N1533" s="8">
        <v>44099</v>
      </c>
      <c r="O1533" s="1" t="s">
        <v>2851</v>
      </c>
      <c r="P1533" s="1" t="s">
        <v>46</v>
      </c>
      <c r="T1533" s="1" t="s">
        <v>193</v>
      </c>
      <c r="U1533" s="8">
        <v>44069</v>
      </c>
      <c r="V1533" s="1" t="s">
        <v>1368</v>
      </c>
      <c r="W1533" s="1" t="s">
        <v>3322</v>
      </c>
      <c r="X1533" s="1" t="s">
        <v>39</v>
      </c>
      <c r="Y1533" t="str">
        <f t="shared" si="94"/>
        <v>OnTime</v>
      </c>
      <c r="Z1533" t="str">
        <f t="shared" si="95"/>
        <v>Utilized</v>
      </c>
    </row>
    <row r="1534" spans="1:26" x14ac:dyDescent="0.2">
      <c r="A1534" s="15">
        <v>0</v>
      </c>
      <c r="B1534" s="7">
        <f t="shared" si="92"/>
        <v>0</v>
      </c>
      <c r="C1534" s="1" t="s">
        <v>20</v>
      </c>
      <c r="E1534" s="5">
        <v>0</v>
      </c>
      <c r="F1534" s="5">
        <f t="shared" si="93"/>
        <v>0</v>
      </c>
      <c r="I1534" s="1" t="s">
        <v>25</v>
      </c>
      <c r="K1534" s="8">
        <v>44069.398831018516</v>
      </c>
      <c r="M1534" s="8">
        <v>44069</v>
      </c>
      <c r="N1534" s="8">
        <v>44069</v>
      </c>
      <c r="P1534" s="1" t="s">
        <v>32</v>
      </c>
      <c r="T1534" s="1" t="s">
        <v>81</v>
      </c>
      <c r="U1534" s="8">
        <v>44069</v>
      </c>
      <c r="X1534" s="1" t="s">
        <v>39</v>
      </c>
      <c r="Y1534" t="str">
        <f t="shared" si="94"/>
        <v>NoPayment</v>
      </c>
      <c r="Z1534" t="str">
        <f t="shared" si="95"/>
        <v>No Discounts</v>
      </c>
    </row>
    <row r="1535" spans="1:26" x14ac:dyDescent="0.2">
      <c r="A1535" s="15">
        <v>0</v>
      </c>
      <c r="B1535" s="7">
        <f t="shared" si="92"/>
        <v>0</v>
      </c>
      <c r="C1535" s="1" t="s">
        <v>20</v>
      </c>
      <c r="E1535" s="5">
        <v>0</v>
      </c>
      <c r="F1535" s="5">
        <f t="shared" si="93"/>
        <v>0</v>
      </c>
      <c r="I1535" s="1" t="s">
        <v>25</v>
      </c>
      <c r="K1535" s="8">
        <v>44069.398761574077</v>
      </c>
      <c r="M1535" s="8">
        <v>44069</v>
      </c>
      <c r="N1535" s="8">
        <v>44069</v>
      </c>
      <c r="P1535" s="1" t="s">
        <v>32</v>
      </c>
      <c r="T1535" s="1" t="s">
        <v>81</v>
      </c>
      <c r="U1535" s="8">
        <v>44069</v>
      </c>
      <c r="X1535" s="1" t="s">
        <v>39</v>
      </c>
      <c r="Y1535" t="str">
        <f t="shared" si="94"/>
        <v>NoPayment</v>
      </c>
      <c r="Z1535" t="str">
        <f t="shared" si="95"/>
        <v>No Discounts</v>
      </c>
    </row>
    <row r="1536" spans="1:26" x14ac:dyDescent="0.2">
      <c r="A1536" s="15">
        <v>0</v>
      </c>
      <c r="B1536" s="7">
        <f t="shared" si="92"/>
        <v>0</v>
      </c>
      <c r="C1536" s="1" t="s">
        <v>20</v>
      </c>
      <c r="E1536" s="5">
        <v>0</v>
      </c>
      <c r="F1536" s="5">
        <f t="shared" si="93"/>
        <v>0</v>
      </c>
      <c r="I1536" s="1" t="s">
        <v>25</v>
      </c>
      <c r="K1536" s="8">
        <v>44069.3987037037</v>
      </c>
      <c r="M1536" s="8">
        <v>44069</v>
      </c>
      <c r="N1536" s="8">
        <v>44069</v>
      </c>
      <c r="P1536" s="1" t="s">
        <v>32</v>
      </c>
      <c r="T1536" s="1" t="s">
        <v>81</v>
      </c>
      <c r="U1536" s="8">
        <v>44069</v>
      </c>
      <c r="X1536" s="1" t="s">
        <v>39</v>
      </c>
      <c r="Y1536" t="str">
        <f t="shared" si="94"/>
        <v>NoPayment</v>
      </c>
      <c r="Z1536" t="str">
        <f t="shared" si="95"/>
        <v>No Discounts</v>
      </c>
    </row>
    <row r="1537" spans="1:26" x14ac:dyDescent="0.2">
      <c r="A1537" s="15">
        <v>0</v>
      </c>
      <c r="B1537" s="7">
        <f t="shared" si="92"/>
        <v>0</v>
      </c>
      <c r="C1537" s="1" t="s">
        <v>20</v>
      </c>
      <c r="E1537" s="5">
        <v>0</v>
      </c>
      <c r="F1537" s="5">
        <f t="shared" si="93"/>
        <v>0</v>
      </c>
      <c r="I1537" s="1" t="s">
        <v>25</v>
      </c>
      <c r="K1537" s="8">
        <v>44069.398645833331</v>
      </c>
      <c r="M1537" s="8">
        <v>44069</v>
      </c>
      <c r="N1537" s="8">
        <v>44069</v>
      </c>
      <c r="P1537" s="1" t="s">
        <v>1091</v>
      </c>
      <c r="T1537" s="1" t="s">
        <v>81</v>
      </c>
      <c r="U1537" s="8">
        <v>44069</v>
      </c>
      <c r="X1537" s="1" t="s">
        <v>39</v>
      </c>
      <c r="Y1537" t="str">
        <f t="shared" si="94"/>
        <v>NoPayment</v>
      </c>
      <c r="Z1537" t="str">
        <f t="shared" si="95"/>
        <v>No Discounts</v>
      </c>
    </row>
    <row r="1538" spans="1:26" x14ac:dyDescent="0.2">
      <c r="A1538" s="15">
        <v>0</v>
      </c>
      <c r="B1538" s="7">
        <f t="shared" si="92"/>
        <v>0</v>
      </c>
      <c r="C1538" s="1" t="s">
        <v>20</v>
      </c>
      <c r="E1538" s="5">
        <v>0</v>
      </c>
      <c r="F1538" s="5">
        <f t="shared" si="93"/>
        <v>0</v>
      </c>
      <c r="I1538" s="1" t="s">
        <v>25</v>
      </c>
      <c r="K1538" s="8">
        <v>44069.398576388892</v>
      </c>
      <c r="M1538" s="8">
        <v>44069</v>
      </c>
      <c r="N1538" s="8">
        <v>44069</v>
      </c>
      <c r="P1538" s="1" t="s">
        <v>1091</v>
      </c>
      <c r="T1538" s="1" t="s">
        <v>81</v>
      </c>
      <c r="U1538" s="8">
        <v>44069</v>
      </c>
      <c r="X1538" s="1" t="s">
        <v>39</v>
      </c>
      <c r="Y1538" t="str">
        <f t="shared" si="94"/>
        <v>NoPayment</v>
      </c>
      <c r="Z1538" t="str">
        <f t="shared" si="95"/>
        <v>No Discounts</v>
      </c>
    </row>
    <row r="1539" spans="1:26" x14ac:dyDescent="0.2">
      <c r="A1539" s="15">
        <v>0</v>
      </c>
      <c r="B1539" s="7">
        <f t="shared" ref="B1539:B1602" si="96">A1539</f>
        <v>0</v>
      </c>
      <c r="C1539" s="1" t="s">
        <v>20</v>
      </c>
      <c r="E1539" s="5">
        <v>0</v>
      </c>
      <c r="F1539" s="5">
        <f t="shared" ref="F1539:F1602" si="97">E1539</f>
        <v>0</v>
      </c>
      <c r="I1539" s="1" t="s">
        <v>25</v>
      </c>
      <c r="K1539" s="8">
        <v>44069.398506944446</v>
      </c>
      <c r="M1539" s="8">
        <v>44069</v>
      </c>
      <c r="N1539" s="8">
        <v>44069</v>
      </c>
      <c r="P1539" s="1" t="s">
        <v>1091</v>
      </c>
      <c r="T1539" s="1" t="s">
        <v>81</v>
      </c>
      <c r="U1539" s="8">
        <v>44069</v>
      </c>
      <c r="X1539" s="1" t="s">
        <v>39</v>
      </c>
      <c r="Y1539" t="str">
        <f t="shared" ref="Y1539:Y1602" si="98">IF(U1539&gt;N1539,"Late",IF(A1539=0,"NoPayment","OnTime"))</f>
        <v>NoPayment</v>
      </c>
      <c r="Z1539" t="str">
        <f t="shared" ref="Z1539:Z1602" si="99">IF(U1539&lt;H1539,"Utilized",IF(ISBLANK(H1539),"No Discounts","Lost"))</f>
        <v>No Discounts</v>
      </c>
    </row>
    <row r="1540" spans="1:26" x14ac:dyDescent="0.2">
      <c r="A1540" s="15">
        <v>0</v>
      </c>
      <c r="B1540" s="7">
        <f t="shared" si="96"/>
        <v>0</v>
      </c>
      <c r="C1540" s="1" t="s">
        <v>20</v>
      </c>
      <c r="E1540" s="5">
        <v>0</v>
      </c>
      <c r="F1540" s="5">
        <f t="shared" si="97"/>
        <v>0</v>
      </c>
      <c r="I1540" s="1" t="s">
        <v>25</v>
      </c>
      <c r="K1540" s="8">
        <v>44069.398449074077</v>
      </c>
      <c r="M1540" s="8">
        <v>44069</v>
      </c>
      <c r="N1540" s="8">
        <v>44069</v>
      </c>
      <c r="P1540" s="1" t="s">
        <v>1091</v>
      </c>
      <c r="T1540" s="1" t="s">
        <v>81</v>
      </c>
      <c r="U1540" s="8">
        <v>44069</v>
      </c>
      <c r="X1540" s="1" t="s">
        <v>39</v>
      </c>
      <c r="Y1540" t="str">
        <f t="shared" si="98"/>
        <v>NoPayment</v>
      </c>
      <c r="Z1540" t="str">
        <f t="shared" si="99"/>
        <v>No Discounts</v>
      </c>
    </row>
    <row r="1541" spans="1:26" x14ac:dyDescent="0.2">
      <c r="A1541" s="15">
        <v>0</v>
      </c>
      <c r="B1541" s="7">
        <f t="shared" si="96"/>
        <v>0</v>
      </c>
      <c r="C1541" s="1" t="s">
        <v>20</v>
      </c>
      <c r="E1541" s="5">
        <v>0</v>
      </c>
      <c r="F1541" s="5">
        <f t="shared" si="97"/>
        <v>0</v>
      </c>
      <c r="I1541" s="1" t="s">
        <v>25</v>
      </c>
      <c r="K1541" s="8">
        <v>44069.398379629631</v>
      </c>
      <c r="M1541" s="8">
        <v>44069</v>
      </c>
      <c r="N1541" s="8">
        <v>44069</v>
      </c>
      <c r="P1541" s="1" t="s">
        <v>1091</v>
      </c>
      <c r="T1541" s="1" t="s">
        <v>81</v>
      </c>
      <c r="U1541" s="8">
        <v>44069</v>
      </c>
      <c r="X1541" s="1" t="s">
        <v>39</v>
      </c>
      <c r="Y1541" t="str">
        <f t="shared" si="98"/>
        <v>NoPayment</v>
      </c>
      <c r="Z1541" t="str">
        <f t="shared" si="99"/>
        <v>No Discounts</v>
      </c>
    </row>
    <row r="1542" spans="1:26" x14ac:dyDescent="0.2">
      <c r="A1542" s="15">
        <v>0</v>
      </c>
      <c r="B1542" s="7">
        <f t="shared" si="96"/>
        <v>0</v>
      </c>
      <c r="C1542" s="1" t="s">
        <v>20</v>
      </c>
      <c r="E1542" s="5">
        <v>0</v>
      </c>
      <c r="F1542" s="5">
        <f t="shared" si="97"/>
        <v>0</v>
      </c>
      <c r="I1542" s="1" t="s">
        <v>25</v>
      </c>
      <c r="K1542" s="8">
        <v>44069.398321759261</v>
      </c>
      <c r="M1542" s="8">
        <v>44069</v>
      </c>
      <c r="N1542" s="8">
        <v>44069</v>
      </c>
      <c r="P1542" s="1" t="s">
        <v>1091</v>
      </c>
      <c r="T1542" s="1" t="s">
        <v>81</v>
      </c>
      <c r="U1542" s="8">
        <v>44069</v>
      </c>
      <c r="X1542" s="1" t="s">
        <v>39</v>
      </c>
      <c r="Y1542" t="str">
        <f t="shared" si="98"/>
        <v>NoPayment</v>
      </c>
      <c r="Z1542" t="str">
        <f t="shared" si="99"/>
        <v>No Discounts</v>
      </c>
    </row>
    <row r="1543" spans="1:26" x14ac:dyDescent="0.2">
      <c r="A1543" s="15">
        <v>0</v>
      </c>
      <c r="B1543" s="7">
        <f t="shared" si="96"/>
        <v>0</v>
      </c>
      <c r="C1543" s="1" t="s">
        <v>20</v>
      </c>
      <c r="E1543" s="5">
        <v>0</v>
      </c>
      <c r="F1543" s="5">
        <f t="shared" si="97"/>
        <v>0</v>
      </c>
      <c r="I1543" s="1" t="s">
        <v>25</v>
      </c>
      <c r="K1543" s="8">
        <v>44069.398263888892</v>
      </c>
      <c r="M1543" s="8">
        <v>44069</v>
      </c>
      <c r="N1543" s="8">
        <v>44069</v>
      </c>
      <c r="P1543" s="1" t="s">
        <v>1091</v>
      </c>
      <c r="T1543" s="1" t="s">
        <v>81</v>
      </c>
      <c r="U1543" s="8">
        <v>44069</v>
      </c>
      <c r="X1543" s="1" t="s">
        <v>39</v>
      </c>
      <c r="Y1543" t="str">
        <f t="shared" si="98"/>
        <v>NoPayment</v>
      </c>
      <c r="Z1543" t="str">
        <f t="shared" si="99"/>
        <v>No Discounts</v>
      </c>
    </row>
    <row r="1544" spans="1:26" x14ac:dyDescent="0.2">
      <c r="A1544" s="15">
        <v>0</v>
      </c>
      <c r="B1544" s="7">
        <f t="shared" si="96"/>
        <v>0</v>
      </c>
      <c r="C1544" s="1" t="s">
        <v>20</v>
      </c>
      <c r="E1544" s="5">
        <v>0</v>
      </c>
      <c r="F1544" s="5">
        <f t="shared" si="97"/>
        <v>0</v>
      </c>
      <c r="I1544" s="1" t="s">
        <v>25</v>
      </c>
      <c r="K1544" s="8">
        <v>44069.398194444446</v>
      </c>
      <c r="M1544" s="8">
        <v>44069</v>
      </c>
      <c r="N1544" s="8">
        <v>44069</v>
      </c>
      <c r="P1544" s="1" t="s">
        <v>1091</v>
      </c>
      <c r="T1544" s="1" t="s">
        <v>81</v>
      </c>
      <c r="U1544" s="8">
        <v>44069</v>
      </c>
      <c r="X1544" s="1" t="s">
        <v>39</v>
      </c>
      <c r="Y1544" t="str">
        <f t="shared" si="98"/>
        <v>NoPayment</v>
      </c>
      <c r="Z1544" t="str">
        <f t="shared" si="99"/>
        <v>No Discounts</v>
      </c>
    </row>
    <row r="1545" spans="1:26" x14ac:dyDescent="0.2">
      <c r="A1545" s="15">
        <v>0</v>
      </c>
      <c r="B1545" s="7">
        <f t="shared" si="96"/>
        <v>0</v>
      </c>
      <c r="C1545" s="1" t="s">
        <v>20</v>
      </c>
      <c r="E1545" s="5">
        <v>0</v>
      </c>
      <c r="F1545" s="5">
        <f t="shared" si="97"/>
        <v>0</v>
      </c>
      <c r="I1545" s="1" t="s">
        <v>25</v>
      </c>
      <c r="K1545" s="8">
        <v>44069.394965277781</v>
      </c>
      <c r="M1545" s="8">
        <v>44069</v>
      </c>
      <c r="N1545" s="8">
        <v>44069</v>
      </c>
      <c r="P1545" s="1" t="s">
        <v>1091</v>
      </c>
      <c r="T1545" s="1" t="s">
        <v>81</v>
      </c>
      <c r="U1545" s="8">
        <v>44069</v>
      </c>
      <c r="X1545" s="1" t="s">
        <v>39</v>
      </c>
      <c r="Y1545" t="str">
        <f t="shared" si="98"/>
        <v>NoPayment</v>
      </c>
      <c r="Z1545" t="str">
        <f t="shared" si="99"/>
        <v>No Discounts</v>
      </c>
    </row>
    <row r="1546" spans="1:26" x14ac:dyDescent="0.2">
      <c r="A1546" s="15">
        <v>0</v>
      </c>
      <c r="B1546" s="7">
        <f t="shared" si="96"/>
        <v>0</v>
      </c>
      <c r="C1546" s="1" t="s">
        <v>20</v>
      </c>
      <c r="E1546" s="5">
        <v>0</v>
      </c>
      <c r="F1546" s="5">
        <f t="shared" si="97"/>
        <v>0</v>
      </c>
      <c r="I1546" s="1" t="s">
        <v>25</v>
      </c>
      <c r="K1546" s="8">
        <v>44069.394907407404</v>
      </c>
      <c r="M1546" s="8">
        <v>44069</v>
      </c>
      <c r="N1546" s="8">
        <v>44069</v>
      </c>
      <c r="P1546" s="1" t="s">
        <v>1091</v>
      </c>
      <c r="T1546" s="1" t="s">
        <v>81</v>
      </c>
      <c r="U1546" s="8">
        <v>44069</v>
      </c>
      <c r="X1546" s="1" t="s">
        <v>39</v>
      </c>
      <c r="Y1546" t="str">
        <f t="shared" si="98"/>
        <v>NoPayment</v>
      </c>
      <c r="Z1546" t="str">
        <f t="shared" si="99"/>
        <v>No Discounts</v>
      </c>
    </row>
    <row r="1547" spans="1:26" x14ac:dyDescent="0.2">
      <c r="A1547" s="15">
        <v>0</v>
      </c>
      <c r="B1547" s="7">
        <f t="shared" si="96"/>
        <v>0</v>
      </c>
      <c r="C1547" s="1" t="s">
        <v>20</v>
      </c>
      <c r="E1547" s="5">
        <v>0</v>
      </c>
      <c r="F1547" s="5">
        <f t="shared" si="97"/>
        <v>0</v>
      </c>
      <c r="I1547" s="1" t="s">
        <v>25</v>
      </c>
      <c r="K1547" s="8">
        <v>44069.394849537035</v>
      </c>
      <c r="M1547" s="8">
        <v>44069</v>
      </c>
      <c r="N1547" s="8">
        <v>44069</v>
      </c>
      <c r="P1547" s="1" t="s">
        <v>1091</v>
      </c>
      <c r="T1547" s="1" t="s">
        <v>81</v>
      </c>
      <c r="U1547" s="8">
        <v>44069</v>
      </c>
      <c r="X1547" s="1" t="s">
        <v>39</v>
      </c>
      <c r="Y1547" t="str">
        <f t="shared" si="98"/>
        <v>NoPayment</v>
      </c>
      <c r="Z1547" t="str">
        <f t="shared" si="99"/>
        <v>No Discounts</v>
      </c>
    </row>
    <row r="1548" spans="1:26" x14ac:dyDescent="0.2">
      <c r="A1548" s="15">
        <v>0</v>
      </c>
      <c r="B1548" s="7">
        <f t="shared" si="96"/>
        <v>0</v>
      </c>
      <c r="C1548" s="1" t="s">
        <v>20</v>
      </c>
      <c r="E1548" s="5">
        <v>0</v>
      </c>
      <c r="F1548" s="5">
        <f t="shared" si="97"/>
        <v>0</v>
      </c>
      <c r="I1548" s="1" t="s">
        <v>25</v>
      </c>
      <c r="K1548" s="8">
        <v>44069.394791666666</v>
      </c>
      <c r="M1548" s="8">
        <v>44069</v>
      </c>
      <c r="N1548" s="8">
        <v>44069</v>
      </c>
      <c r="P1548" s="1" t="s">
        <v>1091</v>
      </c>
      <c r="T1548" s="1" t="s">
        <v>81</v>
      </c>
      <c r="U1548" s="8">
        <v>44069</v>
      </c>
      <c r="X1548" s="1" t="s">
        <v>39</v>
      </c>
      <c r="Y1548" t="str">
        <f t="shared" si="98"/>
        <v>NoPayment</v>
      </c>
      <c r="Z1548" t="str">
        <f t="shared" si="99"/>
        <v>No Discounts</v>
      </c>
    </row>
    <row r="1549" spans="1:26" x14ac:dyDescent="0.2">
      <c r="A1549" s="15">
        <v>0</v>
      </c>
      <c r="B1549" s="7">
        <f t="shared" si="96"/>
        <v>0</v>
      </c>
      <c r="C1549" s="1" t="s">
        <v>20</v>
      </c>
      <c r="E1549" s="5">
        <v>0</v>
      </c>
      <c r="F1549" s="5">
        <f t="shared" si="97"/>
        <v>0</v>
      </c>
      <c r="I1549" s="1" t="s">
        <v>25</v>
      </c>
      <c r="K1549" s="8">
        <v>44069.39472222222</v>
      </c>
      <c r="M1549" s="8">
        <v>44069</v>
      </c>
      <c r="N1549" s="8">
        <v>44069</v>
      </c>
      <c r="P1549" s="1" t="s">
        <v>1091</v>
      </c>
      <c r="T1549" s="1" t="s">
        <v>81</v>
      </c>
      <c r="U1549" s="8">
        <v>44069</v>
      </c>
      <c r="X1549" s="1" t="s">
        <v>39</v>
      </c>
      <c r="Y1549" t="str">
        <f t="shared" si="98"/>
        <v>NoPayment</v>
      </c>
      <c r="Z1549" t="str">
        <f t="shared" si="99"/>
        <v>No Discounts</v>
      </c>
    </row>
    <row r="1550" spans="1:26" x14ac:dyDescent="0.2">
      <c r="A1550" s="15">
        <v>0</v>
      </c>
      <c r="B1550" s="7">
        <f t="shared" si="96"/>
        <v>0</v>
      </c>
      <c r="C1550" s="1" t="s">
        <v>20</v>
      </c>
      <c r="E1550" s="5">
        <v>0</v>
      </c>
      <c r="F1550" s="5">
        <f t="shared" si="97"/>
        <v>0</v>
      </c>
      <c r="I1550" s="1" t="s">
        <v>25</v>
      </c>
      <c r="K1550" s="8">
        <v>44069.39466435185</v>
      </c>
      <c r="M1550" s="8">
        <v>44069</v>
      </c>
      <c r="N1550" s="8">
        <v>44069</v>
      </c>
      <c r="P1550" s="1" t="s">
        <v>1091</v>
      </c>
      <c r="T1550" s="1" t="s">
        <v>81</v>
      </c>
      <c r="U1550" s="8">
        <v>44069</v>
      </c>
      <c r="X1550" s="1" t="s">
        <v>39</v>
      </c>
      <c r="Y1550" t="str">
        <f t="shared" si="98"/>
        <v>NoPayment</v>
      </c>
      <c r="Z1550" t="str">
        <f t="shared" si="99"/>
        <v>No Discounts</v>
      </c>
    </row>
    <row r="1551" spans="1:26" x14ac:dyDescent="0.2">
      <c r="A1551" s="15">
        <v>0</v>
      </c>
      <c r="B1551" s="7">
        <f t="shared" si="96"/>
        <v>0</v>
      </c>
      <c r="C1551" s="1" t="s">
        <v>20</v>
      </c>
      <c r="E1551" s="5">
        <v>0</v>
      </c>
      <c r="F1551" s="5">
        <f t="shared" si="97"/>
        <v>0</v>
      </c>
      <c r="I1551" s="1" t="s">
        <v>25</v>
      </c>
      <c r="K1551" s="8">
        <v>44069.394606481481</v>
      </c>
      <c r="M1551" s="8">
        <v>44069</v>
      </c>
      <c r="N1551" s="8">
        <v>44069</v>
      </c>
      <c r="P1551" s="1" t="s">
        <v>1091</v>
      </c>
      <c r="T1551" s="1" t="s">
        <v>81</v>
      </c>
      <c r="U1551" s="8">
        <v>44069</v>
      </c>
      <c r="X1551" s="1" t="s">
        <v>39</v>
      </c>
      <c r="Y1551" t="str">
        <f t="shared" si="98"/>
        <v>NoPayment</v>
      </c>
      <c r="Z1551" t="str">
        <f t="shared" si="99"/>
        <v>No Discounts</v>
      </c>
    </row>
    <row r="1552" spans="1:26" x14ac:dyDescent="0.2">
      <c r="A1552" s="15">
        <v>0</v>
      </c>
      <c r="B1552" s="7">
        <f t="shared" si="96"/>
        <v>0</v>
      </c>
      <c r="C1552" s="1" t="s">
        <v>20</v>
      </c>
      <c r="E1552" s="5">
        <v>0</v>
      </c>
      <c r="F1552" s="5">
        <f t="shared" si="97"/>
        <v>0</v>
      </c>
      <c r="I1552" s="1" t="s">
        <v>25</v>
      </c>
      <c r="K1552" s="8">
        <v>44069.394537037035</v>
      </c>
      <c r="M1552" s="8">
        <v>44069</v>
      </c>
      <c r="N1552" s="8">
        <v>44069</v>
      </c>
      <c r="P1552" s="1" t="s">
        <v>1091</v>
      </c>
      <c r="T1552" s="1" t="s">
        <v>81</v>
      </c>
      <c r="U1552" s="8">
        <v>44069</v>
      </c>
      <c r="X1552" s="1" t="s">
        <v>39</v>
      </c>
      <c r="Y1552" t="str">
        <f t="shared" si="98"/>
        <v>NoPayment</v>
      </c>
      <c r="Z1552" t="str">
        <f t="shared" si="99"/>
        <v>No Discounts</v>
      </c>
    </row>
    <row r="1553" spans="1:26" x14ac:dyDescent="0.2">
      <c r="A1553" s="15">
        <v>0</v>
      </c>
      <c r="B1553" s="7">
        <f t="shared" si="96"/>
        <v>0</v>
      </c>
      <c r="C1553" s="1" t="s">
        <v>20</v>
      </c>
      <c r="E1553" s="5">
        <v>0</v>
      </c>
      <c r="F1553" s="5">
        <f t="shared" si="97"/>
        <v>0</v>
      </c>
      <c r="I1553" s="1" t="s">
        <v>25</v>
      </c>
      <c r="K1553" s="8">
        <v>44069.394479166665</v>
      </c>
      <c r="M1553" s="8">
        <v>44069</v>
      </c>
      <c r="N1553" s="8">
        <v>44069</v>
      </c>
      <c r="P1553" s="1" t="s">
        <v>1091</v>
      </c>
      <c r="T1553" s="1" t="s">
        <v>81</v>
      </c>
      <c r="U1553" s="8">
        <v>44069</v>
      </c>
      <c r="X1553" s="1" t="s">
        <v>39</v>
      </c>
      <c r="Y1553" t="str">
        <f t="shared" si="98"/>
        <v>NoPayment</v>
      </c>
      <c r="Z1553" t="str">
        <f t="shared" si="99"/>
        <v>No Discounts</v>
      </c>
    </row>
    <row r="1554" spans="1:26" x14ac:dyDescent="0.2">
      <c r="A1554" s="15">
        <v>0</v>
      </c>
      <c r="B1554" s="7">
        <f t="shared" si="96"/>
        <v>0</v>
      </c>
      <c r="C1554" s="1" t="s">
        <v>20</v>
      </c>
      <c r="E1554" s="5">
        <v>0</v>
      </c>
      <c r="F1554" s="5">
        <f t="shared" si="97"/>
        <v>0</v>
      </c>
      <c r="I1554" s="1" t="s">
        <v>25</v>
      </c>
      <c r="K1554" s="8">
        <v>44069.394409722219</v>
      </c>
      <c r="M1554" s="8">
        <v>44069</v>
      </c>
      <c r="N1554" s="8">
        <v>44069</v>
      </c>
      <c r="P1554" s="1" t="s">
        <v>1091</v>
      </c>
      <c r="T1554" s="1" t="s">
        <v>81</v>
      </c>
      <c r="U1554" s="8">
        <v>44069</v>
      </c>
      <c r="X1554" s="1" t="s">
        <v>39</v>
      </c>
      <c r="Y1554" t="str">
        <f t="shared" si="98"/>
        <v>NoPayment</v>
      </c>
      <c r="Z1554" t="str">
        <f t="shared" si="99"/>
        <v>No Discounts</v>
      </c>
    </row>
    <row r="1555" spans="1:26" x14ac:dyDescent="0.2">
      <c r="A1555" s="15">
        <v>0</v>
      </c>
      <c r="B1555" s="7">
        <f t="shared" si="96"/>
        <v>0</v>
      </c>
      <c r="C1555" s="1" t="s">
        <v>20</v>
      </c>
      <c r="E1555" s="5">
        <v>0</v>
      </c>
      <c r="F1555" s="5">
        <f t="shared" si="97"/>
        <v>0</v>
      </c>
      <c r="I1555" s="1" t="s">
        <v>25</v>
      </c>
      <c r="K1555" s="8">
        <v>44069.39435185185</v>
      </c>
      <c r="M1555" s="8">
        <v>44069</v>
      </c>
      <c r="N1555" s="8">
        <v>44069</v>
      </c>
      <c r="P1555" s="1" t="s">
        <v>1091</v>
      </c>
      <c r="T1555" s="1" t="s">
        <v>81</v>
      </c>
      <c r="U1555" s="8">
        <v>44069</v>
      </c>
      <c r="X1555" s="1" t="s">
        <v>39</v>
      </c>
      <c r="Y1555" t="str">
        <f t="shared" si="98"/>
        <v>NoPayment</v>
      </c>
      <c r="Z1555" t="str">
        <f t="shared" si="99"/>
        <v>No Discounts</v>
      </c>
    </row>
    <row r="1556" spans="1:26" x14ac:dyDescent="0.2">
      <c r="A1556" s="15">
        <v>0</v>
      </c>
      <c r="B1556" s="7">
        <f t="shared" si="96"/>
        <v>0</v>
      </c>
      <c r="C1556" s="1" t="s">
        <v>20</v>
      </c>
      <c r="E1556" s="5">
        <v>0</v>
      </c>
      <c r="F1556" s="5">
        <f t="shared" si="97"/>
        <v>0</v>
      </c>
      <c r="I1556" s="1" t="s">
        <v>25</v>
      </c>
      <c r="K1556" s="8">
        <v>44069.394282407404</v>
      </c>
      <c r="M1556" s="8">
        <v>44069</v>
      </c>
      <c r="N1556" s="8">
        <v>44069</v>
      </c>
      <c r="P1556" s="1" t="s">
        <v>1091</v>
      </c>
      <c r="T1556" s="1" t="s">
        <v>81</v>
      </c>
      <c r="U1556" s="8">
        <v>44069</v>
      </c>
      <c r="X1556" s="1" t="s">
        <v>39</v>
      </c>
      <c r="Y1556" t="str">
        <f t="shared" si="98"/>
        <v>NoPayment</v>
      </c>
      <c r="Z1556" t="str">
        <f t="shared" si="99"/>
        <v>No Discounts</v>
      </c>
    </row>
    <row r="1557" spans="1:26" x14ac:dyDescent="0.2">
      <c r="A1557" s="15">
        <v>121.75</v>
      </c>
      <c r="B1557" s="7">
        <f t="shared" si="96"/>
        <v>121.75</v>
      </c>
      <c r="C1557" s="1" t="s">
        <v>20</v>
      </c>
      <c r="D1557" s="1" t="s">
        <v>21</v>
      </c>
      <c r="E1557" s="5">
        <v>0</v>
      </c>
      <c r="F1557" s="5">
        <f t="shared" si="97"/>
        <v>0</v>
      </c>
      <c r="G1557" s="1" t="s">
        <v>23</v>
      </c>
      <c r="H1557" s="8">
        <v>44079</v>
      </c>
      <c r="I1557" s="1" t="s">
        <v>25</v>
      </c>
      <c r="K1557" s="8">
        <v>44069.313032407408</v>
      </c>
      <c r="L1557" s="1" t="s">
        <v>28</v>
      </c>
      <c r="M1557" s="8">
        <v>44069</v>
      </c>
      <c r="N1557" s="8">
        <v>44099</v>
      </c>
      <c r="O1557" s="1" t="s">
        <v>2876</v>
      </c>
      <c r="P1557" s="1" t="s">
        <v>1091</v>
      </c>
      <c r="Q1557" s="1" t="s">
        <v>33</v>
      </c>
      <c r="R1557" s="1" t="s">
        <v>124</v>
      </c>
      <c r="S1557" s="1" t="s">
        <v>35</v>
      </c>
      <c r="T1557" s="1" t="s">
        <v>193</v>
      </c>
      <c r="U1557" s="8">
        <v>44069</v>
      </c>
      <c r="V1557" s="1" t="s">
        <v>37</v>
      </c>
      <c r="W1557" s="1" t="s">
        <v>38</v>
      </c>
      <c r="X1557" s="1" t="s">
        <v>39</v>
      </c>
      <c r="Y1557" t="str">
        <f t="shared" si="98"/>
        <v>OnTime</v>
      </c>
      <c r="Z1557" t="str">
        <f t="shared" si="99"/>
        <v>Utilized</v>
      </c>
    </row>
    <row r="1558" spans="1:26" x14ac:dyDescent="0.2">
      <c r="A1558" s="15">
        <v>0</v>
      </c>
      <c r="B1558" s="7">
        <f t="shared" si="96"/>
        <v>0</v>
      </c>
      <c r="C1558" s="1" t="s">
        <v>20</v>
      </c>
      <c r="E1558" s="5">
        <v>0</v>
      </c>
      <c r="F1558" s="5">
        <f t="shared" si="97"/>
        <v>0</v>
      </c>
      <c r="I1558" s="1" t="s">
        <v>25</v>
      </c>
      <c r="K1558" s="8">
        <v>44069.288587962961</v>
      </c>
      <c r="M1558" s="8">
        <v>44069</v>
      </c>
      <c r="N1558" s="8">
        <v>44069</v>
      </c>
      <c r="P1558" s="1" t="s">
        <v>1091</v>
      </c>
      <c r="T1558" s="1" t="s">
        <v>81</v>
      </c>
      <c r="U1558" s="8">
        <v>44069</v>
      </c>
      <c r="X1558" s="1" t="s">
        <v>39</v>
      </c>
      <c r="Y1558" t="str">
        <f t="shared" si="98"/>
        <v>NoPayment</v>
      </c>
      <c r="Z1558" t="str">
        <f t="shared" si="99"/>
        <v>No Discounts</v>
      </c>
    </row>
    <row r="1559" spans="1:26" x14ac:dyDescent="0.2">
      <c r="A1559" s="15">
        <v>0</v>
      </c>
      <c r="B1559" s="7">
        <f t="shared" si="96"/>
        <v>0</v>
      </c>
      <c r="C1559" s="1" t="s">
        <v>20</v>
      </c>
      <c r="E1559" s="5">
        <v>0</v>
      </c>
      <c r="F1559" s="5">
        <f t="shared" si="97"/>
        <v>0</v>
      </c>
      <c r="I1559" s="1" t="s">
        <v>25</v>
      </c>
      <c r="K1559" s="8">
        <v>44069.288518518515</v>
      </c>
      <c r="M1559" s="8">
        <v>44069</v>
      </c>
      <c r="N1559" s="8">
        <v>44069</v>
      </c>
      <c r="P1559" s="1" t="s">
        <v>1091</v>
      </c>
      <c r="T1559" s="1" t="s">
        <v>81</v>
      </c>
      <c r="U1559" s="8">
        <v>44069</v>
      </c>
      <c r="X1559" s="1" t="s">
        <v>39</v>
      </c>
      <c r="Y1559" t="str">
        <f t="shared" si="98"/>
        <v>NoPayment</v>
      </c>
      <c r="Z1559" t="str">
        <f t="shared" si="99"/>
        <v>No Discounts</v>
      </c>
    </row>
    <row r="1560" spans="1:26" x14ac:dyDescent="0.2">
      <c r="A1560" s="15">
        <v>0</v>
      </c>
      <c r="B1560" s="7">
        <f t="shared" si="96"/>
        <v>0</v>
      </c>
      <c r="C1560" s="1" t="s">
        <v>20</v>
      </c>
      <c r="E1560" s="5">
        <v>0</v>
      </c>
      <c r="F1560" s="5">
        <f t="shared" si="97"/>
        <v>0</v>
      </c>
      <c r="I1560" s="1" t="s">
        <v>25</v>
      </c>
      <c r="K1560" s="8">
        <v>44069.288449074076</v>
      </c>
      <c r="M1560" s="8">
        <v>44069</v>
      </c>
      <c r="N1560" s="8">
        <v>44069</v>
      </c>
      <c r="P1560" s="1" t="s">
        <v>1091</v>
      </c>
      <c r="T1560" s="1" t="s">
        <v>81</v>
      </c>
      <c r="U1560" s="8">
        <v>44069</v>
      </c>
      <c r="X1560" s="1" t="s">
        <v>39</v>
      </c>
      <c r="Y1560" t="str">
        <f t="shared" si="98"/>
        <v>NoPayment</v>
      </c>
      <c r="Z1560" t="str">
        <f t="shared" si="99"/>
        <v>No Discounts</v>
      </c>
    </row>
    <row r="1561" spans="1:26" x14ac:dyDescent="0.2">
      <c r="A1561" s="15">
        <v>0</v>
      </c>
      <c r="B1561" s="7">
        <f t="shared" si="96"/>
        <v>0</v>
      </c>
      <c r="C1561" s="1" t="s">
        <v>20</v>
      </c>
      <c r="E1561" s="5">
        <v>0</v>
      </c>
      <c r="F1561" s="5">
        <f t="shared" si="97"/>
        <v>0</v>
      </c>
      <c r="I1561" s="1" t="s">
        <v>25</v>
      </c>
      <c r="K1561" s="8">
        <v>44069.288391203707</v>
      </c>
      <c r="M1561" s="8">
        <v>44069</v>
      </c>
      <c r="N1561" s="8">
        <v>44069</v>
      </c>
      <c r="P1561" s="1" t="s">
        <v>1091</v>
      </c>
      <c r="T1561" s="1" t="s">
        <v>81</v>
      </c>
      <c r="U1561" s="8">
        <v>44069</v>
      </c>
      <c r="X1561" s="1" t="s">
        <v>39</v>
      </c>
      <c r="Y1561" t="str">
        <f t="shared" si="98"/>
        <v>NoPayment</v>
      </c>
      <c r="Z1561" t="str">
        <f t="shared" si="99"/>
        <v>No Discounts</v>
      </c>
    </row>
    <row r="1562" spans="1:26" x14ac:dyDescent="0.2">
      <c r="A1562" s="15">
        <v>0</v>
      </c>
      <c r="B1562" s="7">
        <f t="shared" si="96"/>
        <v>0</v>
      </c>
      <c r="C1562" s="1" t="s">
        <v>20</v>
      </c>
      <c r="E1562" s="5">
        <v>0</v>
      </c>
      <c r="F1562" s="5">
        <f t="shared" si="97"/>
        <v>0</v>
      </c>
      <c r="I1562" s="1" t="s">
        <v>25</v>
      </c>
      <c r="K1562" s="8">
        <v>44069.288321759261</v>
      </c>
      <c r="M1562" s="8">
        <v>44069</v>
      </c>
      <c r="N1562" s="8">
        <v>44069</v>
      </c>
      <c r="P1562" s="1" t="s">
        <v>1091</v>
      </c>
      <c r="T1562" s="1" t="s">
        <v>81</v>
      </c>
      <c r="U1562" s="8">
        <v>44069</v>
      </c>
      <c r="X1562" s="1" t="s">
        <v>39</v>
      </c>
      <c r="Y1562" t="str">
        <f t="shared" si="98"/>
        <v>NoPayment</v>
      </c>
      <c r="Z1562" t="str">
        <f t="shared" si="99"/>
        <v>No Discounts</v>
      </c>
    </row>
    <row r="1563" spans="1:26" x14ac:dyDescent="0.2">
      <c r="A1563" s="15">
        <v>0</v>
      </c>
      <c r="B1563" s="7">
        <f t="shared" si="96"/>
        <v>0</v>
      </c>
      <c r="C1563" s="1" t="s">
        <v>20</v>
      </c>
      <c r="E1563" s="5">
        <v>0</v>
      </c>
      <c r="F1563" s="5">
        <f t="shared" si="97"/>
        <v>0</v>
      </c>
      <c r="I1563" s="1" t="s">
        <v>25</v>
      </c>
      <c r="K1563" s="8">
        <v>44069.288252314815</v>
      </c>
      <c r="M1563" s="8">
        <v>44069</v>
      </c>
      <c r="N1563" s="8">
        <v>44069</v>
      </c>
      <c r="P1563" s="1" t="s">
        <v>1091</v>
      </c>
      <c r="T1563" s="1" t="s">
        <v>81</v>
      </c>
      <c r="U1563" s="8">
        <v>44069</v>
      </c>
      <c r="X1563" s="1" t="s">
        <v>39</v>
      </c>
      <c r="Y1563" t="str">
        <f t="shared" si="98"/>
        <v>NoPayment</v>
      </c>
      <c r="Z1563" t="str">
        <f t="shared" si="99"/>
        <v>No Discounts</v>
      </c>
    </row>
    <row r="1564" spans="1:26" x14ac:dyDescent="0.2">
      <c r="A1564" s="15">
        <v>0</v>
      </c>
      <c r="B1564" s="7">
        <f t="shared" si="96"/>
        <v>0</v>
      </c>
      <c r="C1564" s="1" t="s">
        <v>20</v>
      </c>
      <c r="E1564" s="5">
        <v>0</v>
      </c>
      <c r="F1564" s="5">
        <f t="shared" si="97"/>
        <v>0</v>
      </c>
      <c r="I1564" s="1" t="s">
        <v>25</v>
      </c>
      <c r="K1564" s="8">
        <v>44069.288182870368</v>
      </c>
      <c r="M1564" s="8">
        <v>44069</v>
      </c>
      <c r="N1564" s="8">
        <v>44069</v>
      </c>
      <c r="P1564" s="1" t="s">
        <v>1091</v>
      </c>
      <c r="T1564" s="1" t="s">
        <v>81</v>
      </c>
      <c r="U1564" s="8">
        <v>44069</v>
      </c>
      <c r="X1564" s="1" t="s">
        <v>39</v>
      </c>
      <c r="Y1564" t="str">
        <f t="shared" si="98"/>
        <v>NoPayment</v>
      </c>
      <c r="Z1564" t="str">
        <f t="shared" si="99"/>
        <v>No Discounts</v>
      </c>
    </row>
    <row r="1565" spans="1:26" x14ac:dyDescent="0.2">
      <c r="A1565" s="15">
        <v>0</v>
      </c>
      <c r="B1565" s="7">
        <f t="shared" si="96"/>
        <v>0</v>
      </c>
      <c r="C1565" s="1" t="s">
        <v>20</v>
      </c>
      <c r="E1565" s="5">
        <v>0</v>
      </c>
      <c r="F1565" s="5">
        <f t="shared" si="97"/>
        <v>0</v>
      </c>
      <c r="I1565" s="1" t="s">
        <v>25</v>
      </c>
      <c r="K1565" s="8">
        <v>44069.288124999999</v>
      </c>
      <c r="M1565" s="8">
        <v>44069</v>
      </c>
      <c r="N1565" s="8">
        <v>44069</v>
      </c>
      <c r="P1565" s="1" t="s">
        <v>1091</v>
      </c>
      <c r="T1565" s="1" t="s">
        <v>81</v>
      </c>
      <c r="U1565" s="8">
        <v>44069</v>
      </c>
      <c r="X1565" s="1" t="s">
        <v>39</v>
      </c>
      <c r="Y1565" t="str">
        <f t="shared" si="98"/>
        <v>NoPayment</v>
      </c>
      <c r="Z1565" t="str">
        <f t="shared" si="99"/>
        <v>No Discounts</v>
      </c>
    </row>
    <row r="1566" spans="1:26" x14ac:dyDescent="0.2">
      <c r="A1566" s="15">
        <v>0</v>
      </c>
      <c r="B1566" s="7">
        <f t="shared" si="96"/>
        <v>0</v>
      </c>
      <c r="C1566" s="1" t="s">
        <v>20</v>
      </c>
      <c r="E1566" s="5">
        <v>0</v>
      </c>
      <c r="F1566" s="5">
        <f t="shared" si="97"/>
        <v>0</v>
      </c>
      <c r="I1566" s="1" t="s">
        <v>25</v>
      </c>
      <c r="K1566" s="8">
        <v>44069.288055555553</v>
      </c>
      <c r="M1566" s="8">
        <v>44069</v>
      </c>
      <c r="N1566" s="8">
        <v>44069</v>
      </c>
      <c r="P1566" s="1" t="s">
        <v>1091</v>
      </c>
      <c r="T1566" s="1" t="s">
        <v>81</v>
      </c>
      <c r="U1566" s="8">
        <v>44069</v>
      </c>
      <c r="X1566" s="1" t="s">
        <v>39</v>
      </c>
      <c r="Y1566" t="str">
        <f t="shared" si="98"/>
        <v>NoPayment</v>
      </c>
      <c r="Z1566" t="str">
        <f t="shared" si="99"/>
        <v>No Discounts</v>
      </c>
    </row>
    <row r="1567" spans="1:26" x14ac:dyDescent="0.2">
      <c r="A1567" s="15">
        <v>0</v>
      </c>
      <c r="B1567" s="7">
        <f t="shared" si="96"/>
        <v>0</v>
      </c>
      <c r="C1567" s="1" t="s">
        <v>20</v>
      </c>
      <c r="E1567" s="5">
        <v>0</v>
      </c>
      <c r="F1567" s="5">
        <f t="shared" si="97"/>
        <v>0</v>
      </c>
      <c r="I1567" s="1" t="s">
        <v>25</v>
      </c>
      <c r="K1567" s="8">
        <v>44069.287997685184</v>
      </c>
      <c r="M1567" s="8">
        <v>44069</v>
      </c>
      <c r="N1567" s="8">
        <v>44069</v>
      </c>
      <c r="P1567" s="1" t="s">
        <v>1091</v>
      </c>
      <c r="T1567" s="1" t="s">
        <v>81</v>
      </c>
      <c r="U1567" s="8">
        <v>44069</v>
      </c>
      <c r="X1567" s="1" t="s">
        <v>39</v>
      </c>
      <c r="Y1567" t="str">
        <f t="shared" si="98"/>
        <v>NoPayment</v>
      </c>
      <c r="Z1567" t="str">
        <f t="shared" si="99"/>
        <v>No Discounts</v>
      </c>
    </row>
    <row r="1568" spans="1:26" x14ac:dyDescent="0.2">
      <c r="A1568" s="15">
        <v>0</v>
      </c>
      <c r="B1568" s="7">
        <f t="shared" si="96"/>
        <v>0</v>
      </c>
      <c r="C1568" s="1" t="s">
        <v>20</v>
      </c>
      <c r="E1568" s="5">
        <v>0</v>
      </c>
      <c r="F1568" s="5">
        <f t="shared" si="97"/>
        <v>0</v>
      </c>
      <c r="I1568" s="1" t="s">
        <v>25</v>
      </c>
      <c r="K1568" s="8">
        <v>44069.287928240738</v>
      </c>
      <c r="M1568" s="8">
        <v>44069</v>
      </c>
      <c r="N1568" s="8">
        <v>44069</v>
      </c>
      <c r="P1568" s="1" t="s">
        <v>1091</v>
      </c>
      <c r="T1568" s="1" t="s">
        <v>81</v>
      </c>
      <c r="U1568" s="8">
        <v>44069</v>
      </c>
      <c r="X1568" s="1" t="s">
        <v>39</v>
      </c>
      <c r="Y1568" t="str">
        <f t="shared" si="98"/>
        <v>NoPayment</v>
      </c>
      <c r="Z1568" t="str">
        <f t="shared" si="99"/>
        <v>No Discounts</v>
      </c>
    </row>
    <row r="1569" spans="1:26" x14ac:dyDescent="0.2">
      <c r="A1569" s="15">
        <v>0</v>
      </c>
      <c r="B1569" s="7">
        <f t="shared" si="96"/>
        <v>0</v>
      </c>
      <c r="C1569" s="1" t="s">
        <v>20</v>
      </c>
      <c r="E1569" s="5">
        <v>0</v>
      </c>
      <c r="F1569" s="5">
        <f t="shared" si="97"/>
        <v>0</v>
      </c>
      <c r="I1569" s="1" t="s">
        <v>25</v>
      </c>
      <c r="K1569" s="8">
        <v>44069.287858796299</v>
      </c>
      <c r="M1569" s="8">
        <v>44069</v>
      </c>
      <c r="N1569" s="8">
        <v>44069</v>
      </c>
      <c r="P1569" s="1" t="s">
        <v>1091</v>
      </c>
      <c r="T1569" s="1" t="s">
        <v>81</v>
      </c>
      <c r="U1569" s="8">
        <v>44069</v>
      </c>
      <c r="X1569" s="1" t="s">
        <v>39</v>
      </c>
      <c r="Y1569" t="str">
        <f t="shared" si="98"/>
        <v>NoPayment</v>
      </c>
      <c r="Z1569" t="str">
        <f t="shared" si="99"/>
        <v>No Discounts</v>
      </c>
    </row>
    <row r="1570" spans="1:26" x14ac:dyDescent="0.2">
      <c r="A1570" s="15">
        <v>121.75</v>
      </c>
      <c r="B1570" s="7">
        <f t="shared" si="96"/>
        <v>121.75</v>
      </c>
      <c r="C1570" s="1" t="s">
        <v>20</v>
      </c>
      <c r="D1570" s="1" t="s">
        <v>21</v>
      </c>
      <c r="E1570" s="5">
        <v>0</v>
      </c>
      <c r="F1570" s="5">
        <f t="shared" si="97"/>
        <v>0</v>
      </c>
      <c r="G1570" s="1" t="s">
        <v>23</v>
      </c>
      <c r="H1570" s="8">
        <v>44079</v>
      </c>
      <c r="I1570" s="1" t="s">
        <v>25</v>
      </c>
      <c r="K1570" s="8">
        <v>44069.276458333334</v>
      </c>
      <c r="L1570" s="1" t="s">
        <v>28</v>
      </c>
      <c r="M1570" s="8">
        <v>44069</v>
      </c>
      <c r="N1570" s="8">
        <v>44099</v>
      </c>
      <c r="O1570" s="1" t="s">
        <v>2890</v>
      </c>
      <c r="P1570" s="1" t="s">
        <v>1091</v>
      </c>
      <c r="Q1570" s="1" t="s">
        <v>33</v>
      </c>
      <c r="R1570" s="1" t="s">
        <v>124</v>
      </c>
      <c r="S1570" s="1" t="s">
        <v>35</v>
      </c>
      <c r="T1570" s="1" t="s">
        <v>193</v>
      </c>
      <c r="U1570" s="8">
        <v>44069</v>
      </c>
      <c r="V1570" s="1" t="s">
        <v>37</v>
      </c>
      <c r="W1570" s="1" t="s">
        <v>38</v>
      </c>
      <c r="X1570" s="1" t="s">
        <v>39</v>
      </c>
      <c r="Y1570" t="str">
        <f t="shared" si="98"/>
        <v>OnTime</v>
      </c>
      <c r="Z1570" t="str">
        <f t="shared" si="99"/>
        <v>Utilized</v>
      </c>
    </row>
    <row r="1571" spans="1:26" x14ac:dyDescent="0.2">
      <c r="A1571" s="15">
        <v>10231.75</v>
      </c>
      <c r="B1571" s="7">
        <f t="shared" si="96"/>
        <v>10231.75</v>
      </c>
      <c r="C1571" s="1" t="s">
        <v>20</v>
      </c>
      <c r="D1571" s="1" t="s">
        <v>1362</v>
      </c>
      <c r="E1571" s="5">
        <v>204.64</v>
      </c>
      <c r="F1571" s="5">
        <f t="shared" si="97"/>
        <v>204.64</v>
      </c>
      <c r="G1571" s="1" t="s">
        <v>1363</v>
      </c>
      <c r="H1571" s="8">
        <v>44099</v>
      </c>
      <c r="I1571" s="1" t="s">
        <v>25</v>
      </c>
      <c r="K1571" s="8">
        <v>44069.266041666669</v>
      </c>
      <c r="L1571" s="1" t="s">
        <v>28</v>
      </c>
      <c r="M1571" s="8">
        <v>44069</v>
      </c>
      <c r="N1571" s="8">
        <v>44099</v>
      </c>
      <c r="O1571" s="1" t="s">
        <v>2893</v>
      </c>
      <c r="P1571" s="1" t="s">
        <v>46</v>
      </c>
      <c r="T1571" s="1" t="s">
        <v>193</v>
      </c>
      <c r="U1571" s="8">
        <v>44069</v>
      </c>
      <c r="V1571" s="1" t="s">
        <v>1368</v>
      </c>
      <c r="W1571" s="1" t="s">
        <v>3322</v>
      </c>
      <c r="X1571" s="1" t="s">
        <v>39</v>
      </c>
      <c r="Y1571" t="str">
        <f t="shared" si="98"/>
        <v>OnTime</v>
      </c>
      <c r="Z1571" t="str">
        <f t="shared" si="99"/>
        <v>Utilized</v>
      </c>
    </row>
    <row r="1572" spans="1:26" x14ac:dyDescent="0.2">
      <c r="A1572" s="15">
        <v>0</v>
      </c>
      <c r="B1572" s="7">
        <f t="shared" si="96"/>
        <v>0</v>
      </c>
      <c r="C1572" s="1" t="s">
        <v>20</v>
      </c>
      <c r="E1572" s="5">
        <v>0</v>
      </c>
      <c r="F1572" s="5">
        <f t="shared" si="97"/>
        <v>0</v>
      </c>
      <c r="I1572" s="1" t="s">
        <v>25</v>
      </c>
      <c r="K1572" s="8">
        <v>44069.265983796293</v>
      </c>
      <c r="M1572" s="8">
        <v>44069</v>
      </c>
      <c r="N1572" s="8">
        <v>44069</v>
      </c>
      <c r="P1572" s="1" t="s">
        <v>32</v>
      </c>
      <c r="T1572" s="1" t="s">
        <v>81</v>
      </c>
      <c r="U1572" s="8">
        <v>44069</v>
      </c>
      <c r="X1572" s="1" t="s">
        <v>39</v>
      </c>
      <c r="Y1572" t="str">
        <f t="shared" si="98"/>
        <v>NoPayment</v>
      </c>
      <c r="Z1572" t="str">
        <f t="shared" si="99"/>
        <v>No Discounts</v>
      </c>
    </row>
    <row r="1573" spans="1:26" x14ac:dyDescent="0.2">
      <c r="A1573" s="15">
        <v>0</v>
      </c>
      <c r="B1573" s="7">
        <f t="shared" si="96"/>
        <v>0</v>
      </c>
      <c r="C1573" s="1" t="s">
        <v>20</v>
      </c>
      <c r="E1573" s="5">
        <v>0</v>
      </c>
      <c r="F1573" s="5">
        <f t="shared" si="97"/>
        <v>0</v>
      </c>
      <c r="I1573" s="1" t="s">
        <v>25</v>
      </c>
      <c r="K1573" s="8">
        <v>44069.265914351854</v>
      </c>
      <c r="M1573" s="8">
        <v>44069</v>
      </c>
      <c r="N1573" s="8">
        <v>44069</v>
      </c>
      <c r="P1573" s="1" t="s">
        <v>32</v>
      </c>
      <c r="T1573" s="1" t="s">
        <v>81</v>
      </c>
      <c r="U1573" s="8">
        <v>44069</v>
      </c>
      <c r="X1573" s="1" t="s">
        <v>39</v>
      </c>
      <c r="Y1573" t="str">
        <f t="shared" si="98"/>
        <v>NoPayment</v>
      </c>
      <c r="Z1573" t="str">
        <f t="shared" si="99"/>
        <v>No Discounts</v>
      </c>
    </row>
    <row r="1574" spans="1:26" x14ac:dyDescent="0.2">
      <c r="A1574" s="15">
        <v>0</v>
      </c>
      <c r="B1574" s="7">
        <f t="shared" si="96"/>
        <v>0</v>
      </c>
      <c r="C1574" s="1" t="s">
        <v>20</v>
      </c>
      <c r="E1574" s="5">
        <v>0</v>
      </c>
      <c r="F1574" s="5">
        <f t="shared" si="97"/>
        <v>0</v>
      </c>
      <c r="I1574" s="1" t="s">
        <v>25</v>
      </c>
      <c r="K1574" s="8">
        <v>44069.265856481485</v>
      </c>
      <c r="M1574" s="8">
        <v>44069</v>
      </c>
      <c r="N1574" s="8">
        <v>44069</v>
      </c>
      <c r="P1574" s="1" t="s">
        <v>32</v>
      </c>
      <c r="T1574" s="1" t="s">
        <v>81</v>
      </c>
      <c r="U1574" s="8">
        <v>44069</v>
      </c>
      <c r="X1574" s="1" t="s">
        <v>39</v>
      </c>
      <c r="Y1574" t="str">
        <f t="shared" si="98"/>
        <v>NoPayment</v>
      </c>
      <c r="Z1574" t="str">
        <f t="shared" si="99"/>
        <v>No Discounts</v>
      </c>
    </row>
    <row r="1575" spans="1:26" x14ac:dyDescent="0.2">
      <c r="A1575" s="15">
        <v>0</v>
      </c>
      <c r="B1575" s="7">
        <f t="shared" si="96"/>
        <v>0</v>
      </c>
      <c r="C1575" s="1" t="s">
        <v>20</v>
      </c>
      <c r="E1575" s="5">
        <v>0</v>
      </c>
      <c r="F1575" s="5">
        <f t="shared" si="97"/>
        <v>0</v>
      </c>
      <c r="I1575" s="1" t="s">
        <v>25</v>
      </c>
      <c r="K1575" s="8">
        <v>44069.265787037039</v>
      </c>
      <c r="M1575" s="8">
        <v>44069</v>
      </c>
      <c r="N1575" s="8">
        <v>44069</v>
      </c>
      <c r="P1575" s="1" t="s">
        <v>32</v>
      </c>
      <c r="T1575" s="1" t="s">
        <v>81</v>
      </c>
      <c r="U1575" s="8">
        <v>44069</v>
      </c>
      <c r="X1575" s="1" t="s">
        <v>39</v>
      </c>
      <c r="Y1575" t="str">
        <f t="shared" si="98"/>
        <v>NoPayment</v>
      </c>
      <c r="Z1575" t="str">
        <f t="shared" si="99"/>
        <v>No Discounts</v>
      </c>
    </row>
    <row r="1576" spans="1:26" x14ac:dyDescent="0.2">
      <c r="A1576" s="15">
        <v>0</v>
      </c>
      <c r="B1576" s="7">
        <f t="shared" si="96"/>
        <v>0</v>
      </c>
      <c r="C1576" s="1" t="s">
        <v>20</v>
      </c>
      <c r="E1576" s="5">
        <v>0</v>
      </c>
      <c r="F1576" s="5">
        <f t="shared" si="97"/>
        <v>0</v>
      </c>
      <c r="I1576" s="1" t="s">
        <v>25</v>
      </c>
      <c r="K1576" s="8">
        <v>44069.265729166669</v>
      </c>
      <c r="M1576" s="8">
        <v>44069</v>
      </c>
      <c r="N1576" s="8">
        <v>44069</v>
      </c>
      <c r="P1576" s="1" t="s">
        <v>32</v>
      </c>
      <c r="T1576" s="1" t="s">
        <v>81</v>
      </c>
      <c r="U1576" s="8">
        <v>44069</v>
      </c>
      <c r="X1576" s="1" t="s">
        <v>39</v>
      </c>
      <c r="Y1576" t="str">
        <f t="shared" si="98"/>
        <v>NoPayment</v>
      </c>
      <c r="Z1576" t="str">
        <f t="shared" si="99"/>
        <v>No Discounts</v>
      </c>
    </row>
    <row r="1577" spans="1:26" x14ac:dyDescent="0.2">
      <c r="A1577" s="15">
        <v>0</v>
      </c>
      <c r="B1577" s="7">
        <f t="shared" si="96"/>
        <v>0</v>
      </c>
      <c r="C1577" s="1" t="s">
        <v>20</v>
      </c>
      <c r="E1577" s="5">
        <v>0</v>
      </c>
      <c r="F1577" s="5">
        <f t="shared" si="97"/>
        <v>0</v>
      </c>
      <c r="I1577" s="1" t="s">
        <v>25</v>
      </c>
      <c r="K1577" s="8">
        <v>44069.265659722223</v>
      </c>
      <c r="M1577" s="8">
        <v>44069</v>
      </c>
      <c r="N1577" s="8">
        <v>44069</v>
      </c>
      <c r="P1577" s="1" t="s">
        <v>32</v>
      </c>
      <c r="T1577" s="1" t="s">
        <v>81</v>
      </c>
      <c r="U1577" s="8">
        <v>44069</v>
      </c>
      <c r="X1577" s="1" t="s">
        <v>39</v>
      </c>
      <c r="Y1577" t="str">
        <f t="shared" si="98"/>
        <v>NoPayment</v>
      </c>
      <c r="Z1577" t="str">
        <f t="shared" si="99"/>
        <v>No Discounts</v>
      </c>
    </row>
    <row r="1578" spans="1:26" x14ac:dyDescent="0.2">
      <c r="A1578" s="15">
        <v>0</v>
      </c>
      <c r="B1578" s="7">
        <f t="shared" si="96"/>
        <v>0</v>
      </c>
      <c r="C1578" s="1" t="s">
        <v>20</v>
      </c>
      <c r="E1578" s="5">
        <v>0</v>
      </c>
      <c r="F1578" s="5">
        <f t="shared" si="97"/>
        <v>0</v>
      </c>
      <c r="I1578" s="1" t="s">
        <v>25</v>
      </c>
      <c r="K1578" s="8">
        <v>44069.265601851854</v>
      </c>
      <c r="M1578" s="8">
        <v>44069</v>
      </c>
      <c r="N1578" s="8">
        <v>44069</v>
      </c>
      <c r="P1578" s="1" t="s">
        <v>32</v>
      </c>
      <c r="T1578" s="1" t="s">
        <v>81</v>
      </c>
      <c r="U1578" s="8">
        <v>44069</v>
      </c>
      <c r="X1578" s="1" t="s">
        <v>39</v>
      </c>
      <c r="Y1578" t="str">
        <f t="shared" si="98"/>
        <v>NoPayment</v>
      </c>
      <c r="Z1578" t="str">
        <f t="shared" si="99"/>
        <v>No Discounts</v>
      </c>
    </row>
    <row r="1579" spans="1:26" x14ac:dyDescent="0.2">
      <c r="A1579" s="15">
        <v>0</v>
      </c>
      <c r="B1579" s="7">
        <f t="shared" si="96"/>
        <v>0</v>
      </c>
      <c r="C1579" s="1" t="s">
        <v>20</v>
      </c>
      <c r="E1579" s="5">
        <v>0</v>
      </c>
      <c r="F1579" s="5">
        <f t="shared" si="97"/>
        <v>0</v>
      </c>
      <c r="I1579" s="1" t="s">
        <v>25</v>
      </c>
      <c r="K1579" s="8">
        <v>44069.265543981484</v>
      </c>
      <c r="M1579" s="8">
        <v>44069</v>
      </c>
      <c r="N1579" s="8">
        <v>44069</v>
      </c>
      <c r="P1579" s="1" t="s">
        <v>32</v>
      </c>
      <c r="T1579" s="1" t="s">
        <v>81</v>
      </c>
      <c r="U1579" s="8">
        <v>44069</v>
      </c>
      <c r="X1579" s="1" t="s">
        <v>39</v>
      </c>
      <c r="Y1579" t="str">
        <f t="shared" si="98"/>
        <v>NoPayment</v>
      </c>
      <c r="Z1579" t="str">
        <f t="shared" si="99"/>
        <v>No Discounts</v>
      </c>
    </row>
    <row r="1580" spans="1:26" x14ac:dyDescent="0.2">
      <c r="A1580" s="15">
        <v>0</v>
      </c>
      <c r="B1580" s="7">
        <f t="shared" si="96"/>
        <v>0</v>
      </c>
      <c r="C1580" s="1" t="s">
        <v>20</v>
      </c>
      <c r="E1580" s="5">
        <v>0</v>
      </c>
      <c r="F1580" s="5">
        <f t="shared" si="97"/>
        <v>0</v>
      </c>
      <c r="I1580" s="1" t="s">
        <v>25</v>
      </c>
      <c r="K1580" s="8">
        <v>44069.265474537038</v>
      </c>
      <c r="M1580" s="8">
        <v>44069</v>
      </c>
      <c r="N1580" s="8">
        <v>44069</v>
      </c>
      <c r="P1580" s="1" t="s">
        <v>32</v>
      </c>
      <c r="T1580" s="1" t="s">
        <v>81</v>
      </c>
      <c r="U1580" s="8">
        <v>44069</v>
      </c>
      <c r="X1580" s="1" t="s">
        <v>39</v>
      </c>
      <c r="Y1580" t="str">
        <f t="shared" si="98"/>
        <v>NoPayment</v>
      </c>
      <c r="Z1580" t="str">
        <f t="shared" si="99"/>
        <v>No Discounts</v>
      </c>
    </row>
    <row r="1581" spans="1:26" x14ac:dyDescent="0.2">
      <c r="A1581" s="15">
        <v>0</v>
      </c>
      <c r="B1581" s="7">
        <f t="shared" si="96"/>
        <v>0</v>
      </c>
      <c r="C1581" s="1" t="s">
        <v>20</v>
      </c>
      <c r="E1581" s="5">
        <v>0</v>
      </c>
      <c r="F1581" s="5">
        <f t="shared" si="97"/>
        <v>0</v>
      </c>
      <c r="I1581" s="1" t="s">
        <v>25</v>
      </c>
      <c r="K1581" s="8">
        <v>44069.265405092592</v>
      </c>
      <c r="M1581" s="8">
        <v>44069</v>
      </c>
      <c r="N1581" s="8">
        <v>44069</v>
      </c>
      <c r="P1581" s="1" t="s">
        <v>32</v>
      </c>
      <c r="T1581" s="1" t="s">
        <v>81</v>
      </c>
      <c r="U1581" s="8">
        <v>44069</v>
      </c>
      <c r="X1581" s="1" t="s">
        <v>39</v>
      </c>
      <c r="Y1581" t="str">
        <f t="shared" si="98"/>
        <v>NoPayment</v>
      </c>
      <c r="Z1581" t="str">
        <f t="shared" si="99"/>
        <v>No Discounts</v>
      </c>
    </row>
    <row r="1582" spans="1:26" x14ac:dyDescent="0.2">
      <c r="A1582" s="15">
        <v>1121.75</v>
      </c>
      <c r="B1582" s="7">
        <f t="shared" si="96"/>
        <v>1121.75</v>
      </c>
      <c r="C1582" s="1" t="s">
        <v>20</v>
      </c>
      <c r="D1582" s="1" t="s">
        <v>1362</v>
      </c>
      <c r="E1582" s="5">
        <v>22.44</v>
      </c>
      <c r="F1582" s="5">
        <f t="shared" si="97"/>
        <v>22.44</v>
      </c>
      <c r="G1582" s="1" t="s">
        <v>1363</v>
      </c>
      <c r="H1582" s="8">
        <v>44099</v>
      </c>
      <c r="I1582" s="1" t="s">
        <v>25</v>
      </c>
      <c r="K1582" s="8">
        <v>44069.265347222223</v>
      </c>
      <c r="L1582" s="1" t="s">
        <v>28</v>
      </c>
      <c r="M1582" s="8">
        <v>44069</v>
      </c>
      <c r="N1582" s="8">
        <v>44099</v>
      </c>
      <c r="O1582" s="1" t="s">
        <v>2906</v>
      </c>
      <c r="P1582" s="1" t="s">
        <v>46</v>
      </c>
      <c r="T1582" s="1" t="s">
        <v>193</v>
      </c>
      <c r="U1582" s="8">
        <v>44069</v>
      </c>
      <c r="V1582" s="1" t="s">
        <v>1368</v>
      </c>
      <c r="W1582" s="1" t="s">
        <v>3322</v>
      </c>
      <c r="X1582" s="1" t="s">
        <v>39</v>
      </c>
      <c r="Y1582" t="str">
        <f t="shared" si="98"/>
        <v>OnTime</v>
      </c>
      <c r="Z1582" t="str">
        <f t="shared" si="99"/>
        <v>Utilized</v>
      </c>
    </row>
    <row r="1583" spans="1:26" x14ac:dyDescent="0.2">
      <c r="A1583" s="15">
        <v>121.75</v>
      </c>
      <c r="B1583" s="7">
        <f t="shared" si="96"/>
        <v>121.75</v>
      </c>
      <c r="C1583" s="1" t="s">
        <v>20</v>
      </c>
      <c r="D1583" s="1" t="s">
        <v>21</v>
      </c>
      <c r="E1583" s="5">
        <v>0</v>
      </c>
      <c r="F1583" s="5">
        <f t="shared" si="97"/>
        <v>0</v>
      </c>
      <c r="G1583" s="1" t="s">
        <v>23</v>
      </c>
      <c r="H1583" s="8">
        <v>44079</v>
      </c>
      <c r="I1583" s="1" t="s">
        <v>25</v>
      </c>
      <c r="K1583" s="8">
        <v>44069.231921296298</v>
      </c>
      <c r="L1583" s="1" t="s">
        <v>28</v>
      </c>
      <c r="M1583" s="8">
        <v>44069</v>
      </c>
      <c r="N1583" s="8">
        <v>44099</v>
      </c>
      <c r="O1583" s="1" t="s">
        <v>2908</v>
      </c>
      <c r="P1583" s="1" t="s">
        <v>1091</v>
      </c>
      <c r="Q1583" s="1" t="s">
        <v>33</v>
      </c>
      <c r="R1583" s="1" t="s">
        <v>124</v>
      </c>
      <c r="S1583" s="1" t="s">
        <v>35</v>
      </c>
      <c r="T1583" s="1" t="s">
        <v>193</v>
      </c>
      <c r="U1583" s="8">
        <v>44069</v>
      </c>
      <c r="V1583" s="1" t="s">
        <v>37</v>
      </c>
      <c r="W1583" s="1" t="s">
        <v>38</v>
      </c>
      <c r="X1583" s="1" t="s">
        <v>39</v>
      </c>
      <c r="Y1583" t="str">
        <f t="shared" si="98"/>
        <v>OnTime</v>
      </c>
      <c r="Z1583" t="str">
        <f t="shared" si="99"/>
        <v>Utilized</v>
      </c>
    </row>
    <row r="1584" spans="1:26" x14ac:dyDescent="0.2">
      <c r="A1584" s="15">
        <v>121.75</v>
      </c>
      <c r="B1584" s="7">
        <f t="shared" si="96"/>
        <v>121.75</v>
      </c>
      <c r="C1584" s="1" t="s">
        <v>20</v>
      </c>
      <c r="D1584" s="1" t="s">
        <v>21</v>
      </c>
      <c r="E1584" s="5">
        <v>0</v>
      </c>
      <c r="F1584" s="5">
        <f t="shared" si="97"/>
        <v>0</v>
      </c>
      <c r="G1584" s="1" t="s">
        <v>23</v>
      </c>
      <c r="H1584" s="8">
        <v>44079</v>
      </c>
      <c r="I1584" s="1" t="s">
        <v>25</v>
      </c>
      <c r="K1584" s="8">
        <v>44069.187002314815</v>
      </c>
      <c r="L1584" s="1" t="s">
        <v>28</v>
      </c>
      <c r="M1584" s="8">
        <v>44069</v>
      </c>
      <c r="N1584" s="8">
        <v>44099</v>
      </c>
      <c r="O1584" s="1" t="s">
        <v>2910</v>
      </c>
      <c r="P1584" s="1" t="s">
        <v>1091</v>
      </c>
      <c r="Q1584" s="1" t="s">
        <v>33</v>
      </c>
      <c r="R1584" s="1" t="s">
        <v>124</v>
      </c>
      <c r="S1584" s="1" t="s">
        <v>35</v>
      </c>
      <c r="T1584" s="1" t="s">
        <v>193</v>
      </c>
      <c r="U1584" s="8">
        <v>44069</v>
      </c>
      <c r="V1584" s="1" t="s">
        <v>37</v>
      </c>
      <c r="W1584" s="1" t="s">
        <v>38</v>
      </c>
      <c r="X1584" s="1" t="s">
        <v>39</v>
      </c>
      <c r="Y1584" t="str">
        <f t="shared" si="98"/>
        <v>OnTime</v>
      </c>
      <c r="Z1584" t="str">
        <f t="shared" si="99"/>
        <v>Utilized</v>
      </c>
    </row>
    <row r="1585" spans="1:26" x14ac:dyDescent="0.2">
      <c r="A1585" s="15">
        <v>121.75</v>
      </c>
      <c r="B1585" s="7">
        <f t="shared" si="96"/>
        <v>121.75</v>
      </c>
      <c r="C1585" s="1" t="s">
        <v>20</v>
      </c>
      <c r="D1585" s="1" t="s">
        <v>21</v>
      </c>
      <c r="E1585" s="5">
        <v>0</v>
      </c>
      <c r="F1585" s="5">
        <f t="shared" si="97"/>
        <v>0</v>
      </c>
      <c r="G1585" s="1" t="s">
        <v>23</v>
      </c>
      <c r="H1585" s="8">
        <v>44079</v>
      </c>
      <c r="I1585" s="1" t="s">
        <v>25</v>
      </c>
      <c r="K1585" s="8">
        <v>44069.072071759256</v>
      </c>
      <c r="L1585" s="1" t="s">
        <v>28</v>
      </c>
      <c r="M1585" s="8">
        <v>44069</v>
      </c>
      <c r="N1585" s="8">
        <v>44099</v>
      </c>
      <c r="O1585" s="1" t="s">
        <v>2912</v>
      </c>
      <c r="P1585" s="1" t="s">
        <v>1091</v>
      </c>
      <c r="Q1585" s="1" t="s">
        <v>33</v>
      </c>
      <c r="R1585" s="1" t="s">
        <v>124</v>
      </c>
      <c r="S1585" s="1" t="s">
        <v>35</v>
      </c>
      <c r="T1585" s="1" t="s">
        <v>193</v>
      </c>
      <c r="U1585" s="8">
        <v>44069</v>
      </c>
      <c r="V1585" s="1" t="s">
        <v>37</v>
      </c>
      <c r="W1585" s="1" t="s">
        <v>38</v>
      </c>
      <c r="X1585" s="1" t="s">
        <v>39</v>
      </c>
      <c r="Y1585" t="str">
        <f t="shared" si="98"/>
        <v>OnTime</v>
      </c>
      <c r="Z1585" t="str">
        <f t="shared" si="99"/>
        <v>Utilized</v>
      </c>
    </row>
    <row r="1586" spans="1:26" x14ac:dyDescent="0.2">
      <c r="A1586" s="15">
        <v>121.75</v>
      </c>
      <c r="B1586" s="7">
        <f t="shared" si="96"/>
        <v>121.75</v>
      </c>
      <c r="C1586" s="1" t="s">
        <v>20</v>
      </c>
      <c r="D1586" s="1" t="s">
        <v>21</v>
      </c>
      <c r="E1586" s="5">
        <v>0</v>
      </c>
      <c r="F1586" s="5">
        <f t="shared" si="97"/>
        <v>0</v>
      </c>
      <c r="G1586" s="1" t="s">
        <v>23</v>
      </c>
      <c r="H1586" s="8">
        <v>44079</v>
      </c>
      <c r="I1586" s="1" t="s">
        <v>25</v>
      </c>
      <c r="K1586" s="8">
        <v>44069.026493055557</v>
      </c>
      <c r="L1586" s="1" t="s">
        <v>28</v>
      </c>
      <c r="M1586" s="8">
        <v>44069</v>
      </c>
      <c r="N1586" s="8">
        <v>44099</v>
      </c>
      <c r="O1586" s="1" t="s">
        <v>2914</v>
      </c>
      <c r="P1586" s="1" t="s">
        <v>1091</v>
      </c>
      <c r="Q1586" s="1" t="s">
        <v>33</v>
      </c>
      <c r="R1586" s="1" t="s">
        <v>124</v>
      </c>
      <c r="S1586" s="1" t="s">
        <v>35</v>
      </c>
      <c r="T1586" s="1" t="s">
        <v>193</v>
      </c>
      <c r="U1586" s="8">
        <v>44069</v>
      </c>
      <c r="V1586" s="1" t="s">
        <v>37</v>
      </c>
      <c r="W1586" s="1" t="s">
        <v>38</v>
      </c>
      <c r="X1586" s="1" t="s">
        <v>39</v>
      </c>
      <c r="Y1586" t="str">
        <f t="shared" si="98"/>
        <v>OnTime</v>
      </c>
      <c r="Z1586" t="str">
        <f t="shared" si="99"/>
        <v>Utilized</v>
      </c>
    </row>
    <row r="1587" spans="1:26" x14ac:dyDescent="0.2">
      <c r="A1587" s="15">
        <v>121.75</v>
      </c>
      <c r="B1587" s="7">
        <f t="shared" si="96"/>
        <v>121.75</v>
      </c>
      <c r="C1587" s="1" t="s">
        <v>20</v>
      </c>
      <c r="D1587" s="1" t="s">
        <v>21</v>
      </c>
      <c r="E1587" s="5">
        <v>0</v>
      </c>
      <c r="F1587" s="5">
        <f t="shared" si="97"/>
        <v>0</v>
      </c>
      <c r="G1587" s="1" t="s">
        <v>23</v>
      </c>
      <c r="H1587" s="8">
        <v>44078</v>
      </c>
      <c r="I1587" s="1" t="s">
        <v>25</v>
      </c>
      <c r="K1587" s="8">
        <v>44068.982418981483</v>
      </c>
      <c r="L1587" s="1" t="s">
        <v>28</v>
      </c>
      <c r="M1587" s="8">
        <v>44068</v>
      </c>
      <c r="N1587" s="8">
        <v>44098</v>
      </c>
      <c r="O1587" s="1" t="s">
        <v>2917</v>
      </c>
      <c r="P1587" s="1" t="s">
        <v>1091</v>
      </c>
      <c r="Q1587" s="1" t="s">
        <v>33</v>
      </c>
      <c r="R1587" s="1" t="s">
        <v>124</v>
      </c>
      <c r="S1587" s="1" t="s">
        <v>35</v>
      </c>
      <c r="T1587" s="1" t="s">
        <v>193</v>
      </c>
      <c r="U1587" s="8">
        <v>44068</v>
      </c>
      <c r="V1587" s="1" t="s">
        <v>37</v>
      </c>
      <c r="W1587" s="1" t="s">
        <v>38</v>
      </c>
      <c r="X1587" s="1" t="s">
        <v>39</v>
      </c>
      <c r="Y1587" t="str">
        <f t="shared" si="98"/>
        <v>OnTime</v>
      </c>
      <c r="Z1587" t="str">
        <f t="shared" si="99"/>
        <v>Utilized</v>
      </c>
    </row>
    <row r="1588" spans="1:26" x14ac:dyDescent="0.2">
      <c r="A1588" s="15">
        <v>121.75</v>
      </c>
      <c r="B1588" s="7">
        <f t="shared" si="96"/>
        <v>121.75</v>
      </c>
      <c r="C1588" s="1" t="s">
        <v>20</v>
      </c>
      <c r="D1588" s="1" t="s">
        <v>21</v>
      </c>
      <c r="E1588" s="5">
        <v>0</v>
      </c>
      <c r="F1588" s="5">
        <f t="shared" si="97"/>
        <v>0</v>
      </c>
      <c r="G1588" s="1" t="s">
        <v>23</v>
      </c>
      <c r="H1588" s="8">
        <v>44078</v>
      </c>
      <c r="I1588" s="1" t="s">
        <v>25</v>
      </c>
      <c r="K1588" s="8">
        <v>44068.943032407406</v>
      </c>
      <c r="L1588" s="1" t="s">
        <v>28</v>
      </c>
      <c r="M1588" s="8">
        <v>44068</v>
      </c>
      <c r="N1588" s="8">
        <v>44098</v>
      </c>
      <c r="O1588" s="1" t="s">
        <v>2919</v>
      </c>
      <c r="P1588" s="1" t="s">
        <v>1091</v>
      </c>
      <c r="Q1588" s="1" t="s">
        <v>33</v>
      </c>
      <c r="R1588" s="1" t="s">
        <v>124</v>
      </c>
      <c r="S1588" s="1" t="s">
        <v>35</v>
      </c>
      <c r="T1588" s="1" t="s">
        <v>193</v>
      </c>
      <c r="U1588" s="8">
        <v>44068</v>
      </c>
      <c r="V1588" s="1" t="s">
        <v>37</v>
      </c>
      <c r="W1588" s="1" t="s">
        <v>38</v>
      </c>
      <c r="X1588" s="1" t="s">
        <v>39</v>
      </c>
      <c r="Y1588" t="str">
        <f t="shared" si="98"/>
        <v>OnTime</v>
      </c>
      <c r="Z1588" t="str">
        <f t="shared" si="99"/>
        <v>Utilized</v>
      </c>
    </row>
    <row r="1589" spans="1:26" x14ac:dyDescent="0.2">
      <c r="A1589" s="15">
        <v>121.75</v>
      </c>
      <c r="B1589" s="7">
        <f t="shared" si="96"/>
        <v>121.75</v>
      </c>
      <c r="C1589" s="1" t="s">
        <v>20</v>
      </c>
      <c r="D1589" s="1" t="s">
        <v>21</v>
      </c>
      <c r="E1589" s="5">
        <v>0</v>
      </c>
      <c r="F1589" s="5">
        <f t="shared" si="97"/>
        <v>0</v>
      </c>
      <c r="G1589" s="1" t="s">
        <v>23</v>
      </c>
      <c r="H1589" s="8">
        <v>44078</v>
      </c>
      <c r="I1589" s="1" t="s">
        <v>25</v>
      </c>
      <c r="K1589" s="8">
        <v>44068.902314814812</v>
      </c>
      <c r="L1589" s="1" t="s">
        <v>28</v>
      </c>
      <c r="M1589" s="8">
        <v>44068</v>
      </c>
      <c r="N1589" s="8">
        <v>44098</v>
      </c>
      <c r="O1589" s="1" t="s">
        <v>2921</v>
      </c>
      <c r="P1589" s="1" t="s">
        <v>1091</v>
      </c>
      <c r="Q1589" s="1" t="s">
        <v>33</v>
      </c>
      <c r="R1589" s="1" t="s">
        <v>124</v>
      </c>
      <c r="S1589" s="1" t="s">
        <v>35</v>
      </c>
      <c r="T1589" s="1" t="s">
        <v>193</v>
      </c>
      <c r="U1589" s="8">
        <v>44068</v>
      </c>
      <c r="V1589" s="1" t="s">
        <v>37</v>
      </c>
      <c r="W1589" s="1" t="s">
        <v>38</v>
      </c>
      <c r="X1589" s="1" t="s">
        <v>39</v>
      </c>
      <c r="Y1589" t="str">
        <f t="shared" si="98"/>
        <v>OnTime</v>
      </c>
      <c r="Z1589" t="str">
        <f t="shared" si="99"/>
        <v>Utilized</v>
      </c>
    </row>
    <row r="1590" spans="1:26" x14ac:dyDescent="0.2">
      <c r="A1590" s="15">
        <v>121.75</v>
      </c>
      <c r="B1590" s="7">
        <f t="shared" si="96"/>
        <v>121.75</v>
      </c>
      <c r="C1590" s="1" t="s">
        <v>20</v>
      </c>
      <c r="D1590" s="1" t="s">
        <v>21</v>
      </c>
      <c r="E1590" s="5">
        <v>0</v>
      </c>
      <c r="F1590" s="5">
        <f t="shared" si="97"/>
        <v>0</v>
      </c>
      <c r="G1590" s="1" t="s">
        <v>23</v>
      </c>
      <c r="H1590" s="8">
        <v>44078</v>
      </c>
      <c r="I1590" s="1" t="s">
        <v>25</v>
      </c>
      <c r="K1590" s="8">
        <v>44068.857881944445</v>
      </c>
      <c r="L1590" s="1" t="s">
        <v>28</v>
      </c>
      <c r="M1590" s="8">
        <v>44068</v>
      </c>
      <c r="N1590" s="8">
        <v>44098</v>
      </c>
      <c r="O1590" s="1" t="s">
        <v>2923</v>
      </c>
      <c r="P1590" s="1" t="s">
        <v>1091</v>
      </c>
      <c r="Q1590" s="1" t="s">
        <v>33</v>
      </c>
      <c r="R1590" s="1" t="s">
        <v>124</v>
      </c>
      <c r="S1590" s="1" t="s">
        <v>35</v>
      </c>
      <c r="T1590" s="1" t="s">
        <v>193</v>
      </c>
      <c r="U1590" s="8">
        <v>44068</v>
      </c>
      <c r="V1590" s="1" t="s">
        <v>37</v>
      </c>
      <c r="W1590" s="1" t="s">
        <v>38</v>
      </c>
      <c r="X1590" s="1" t="s">
        <v>39</v>
      </c>
      <c r="Y1590" t="str">
        <f t="shared" si="98"/>
        <v>OnTime</v>
      </c>
      <c r="Z1590" t="str">
        <f t="shared" si="99"/>
        <v>Utilized</v>
      </c>
    </row>
    <row r="1591" spans="1:26" x14ac:dyDescent="0.2">
      <c r="A1591" s="15">
        <v>121.75</v>
      </c>
      <c r="B1591" s="7">
        <f t="shared" si="96"/>
        <v>121.75</v>
      </c>
      <c r="C1591" s="1" t="s">
        <v>20</v>
      </c>
      <c r="D1591" s="1" t="s">
        <v>21</v>
      </c>
      <c r="E1591" s="5">
        <v>0</v>
      </c>
      <c r="F1591" s="5">
        <f t="shared" si="97"/>
        <v>0</v>
      </c>
      <c r="G1591" s="1" t="s">
        <v>23</v>
      </c>
      <c r="H1591" s="8">
        <v>44078</v>
      </c>
      <c r="I1591" s="1" t="s">
        <v>25</v>
      </c>
      <c r="K1591" s="8">
        <v>44068.817118055558</v>
      </c>
      <c r="L1591" s="1" t="s">
        <v>28</v>
      </c>
      <c r="M1591" s="8">
        <v>44068</v>
      </c>
      <c r="N1591" s="8">
        <v>44098</v>
      </c>
      <c r="O1591" s="1" t="s">
        <v>2925</v>
      </c>
      <c r="P1591" s="1" t="s">
        <v>1091</v>
      </c>
      <c r="Q1591" s="1" t="s">
        <v>33</v>
      </c>
      <c r="R1591" s="1" t="s">
        <v>124</v>
      </c>
      <c r="S1591" s="1" t="s">
        <v>35</v>
      </c>
      <c r="T1591" s="1" t="s">
        <v>193</v>
      </c>
      <c r="U1591" s="8">
        <v>44068</v>
      </c>
      <c r="V1591" s="1" t="s">
        <v>37</v>
      </c>
      <c r="W1591" s="1" t="s">
        <v>38</v>
      </c>
      <c r="X1591" s="1" t="s">
        <v>39</v>
      </c>
      <c r="Y1591" t="str">
        <f t="shared" si="98"/>
        <v>OnTime</v>
      </c>
      <c r="Z1591" t="str">
        <f t="shared" si="99"/>
        <v>Utilized</v>
      </c>
    </row>
    <row r="1592" spans="1:26" x14ac:dyDescent="0.2">
      <c r="A1592" s="15">
        <v>121.75</v>
      </c>
      <c r="B1592" s="7">
        <f t="shared" si="96"/>
        <v>121.75</v>
      </c>
      <c r="C1592" s="1" t="s">
        <v>20</v>
      </c>
      <c r="D1592" s="1" t="s">
        <v>21</v>
      </c>
      <c r="E1592" s="5">
        <v>0</v>
      </c>
      <c r="F1592" s="5">
        <f t="shared" si="97"/>
        <v>0</v>
      </c>
      <c r="G1592" s="1" t="s">
        <v>23</v>
      </c>
      <c r="H1592" s="8">
        <v>44078</v>
      </c>
      <c r="I1592" s="1" t="s">
        <v>25</v>
      </c>
      <c r="K1592" s="8">
        <v>44068.776041666664</v>
      </c>
      <c r="L1592" s="1" t="s">
        <v>28</v>
      </c>
      <c r="M1592" s="8">
        <v>44068</v>
      </c>
      <c r="N1592" s="8">
        <v>44098</v>
      </c>
      <c r="O1592" s="1" t="s">
        <v>2927</v>
      </c>
      <c r="P1592" s="1" t="s">
        <v>1091</v>
      </c>
      <c r="Q1592" s="1" t="s">
        <v>33</v>
      </c>
      <c r="R1592" s="1" t="s">
        <v>124</v>
      </c>
      <c r="S1592" s="1" t="s">
        <v>35</v>
      </c>
      <c r="T1592" s="1" t="s">
        <v>193</v>
      </c>
      <c r="U1592" s="8">
        <v>44068</v>
      </c>
      <c r="V1592" s="1" t="s">
        <v>37</v>
      </c>
      <c r="W1592" s="1" t="s">
        <v>38</v>
      </c>
      <c r="X1592" s="1" t="s">
        <v>39</v>
      </c>
      <c r="Y1592" t="str">
        <f t="shared" si="98"/>
        <v>OnTime</v>
      </c>
      <c r="Z1592" t="str">
        <f t="shared" si="99"/>
        <v>Utilized</v>
      </c>
    </row>
    <row r="1593" spans="1:26" x14ac:dyDescent="0.2">
      <c r="A1593" s="15">
        <v>121.75</v>
      </c>
      <c r="B1593" s="7">
        <f t="shared" si="96"/>
        <v>121.75</v>
      </c>
      <c r="C1593" s="1" t="s">
        <v>20</v>
      </c>
      <c r="D1593" s="1" t="s">
        <v>21</v>
      </c>
      <c r="E1593" s="5">
        <v>0</v>
      </c>
      <c r="F1593" s="5">
        <f t="shared" si="97"/>
        <v>0</v>
      </c>
      <c r="G1593" s="1" t="s">
        <v>23</v>
      </c>
      <c r="H1593" s="8">
        <v>44078</v>
      </c>
      <c r="I1593" s="1" t="s">
        <v>25</v>
      </c>
      <c r="K1593" s="8">
        <v>44068.736226851855</v>
      </c>
      <c r="L1593" s="1" t="s">
        <v>28</v>
      </c>
      <c r="M1593" s="8">
        <v>44068</v>
      </c>
      <c r="N1593" s="8">
        <v>44098</v>
      </c>
      <c r="O1593" s="1" t="s">
        <v>2929</v>
      </c>
      <c r="P1593" s="1" t="s">
        <v>1091</v>
      </c>
      <c r="Q1593" s="1" t="s">
        <v>33</v>
      </c>
      <c r="R1593" s="1" t="s">
        <v>124</v>
      </c>
      <c r="S1593" s="1" t="s">
        <v>35</v>
      </c>
      <c r="T1593" s="1" t="s">
        <v>193</v>
      </c>
      <c r="U1593" s="8">
        <v>44068</v>
      </c>
      <c r="V1593" s="1" t="s">
        <v>37</v>
      </c>
      <c r="W1593" s="1" t="s">
        <v>38</v>
      </c>
      <c r="X1593" s="1" t="s">
        <v>39</v>
      </c>
      <c r="Y1593" t="str">
        <f t="shared" si="98"/>
        <v>OnTime</v>
      </c>
      <c r="Z1593" t="str">
        <f t="shared" si="99"/>
        <v>Utilized</v>
      </c>
    </row>
    <row r="1594" spans="1:26" x14ac:dyDescent="0.2">
      <c r="A1594" s="15">
        <v>121.75</v>
      </c>
      <c r="B1594" s="7">
        <f t="shared" si="96"/>
        <v>121.75</v>
      </c>
      <c r="C1594" s="1" t="s">
        <v>20</v>
      </c>
      <c r="D1594" s="1" t="s">
        <v>21</v>
      </c>
      <c r="E1594" s="5">
        <v>0</v>
      </c>
      <c r="F1594" s="5">
        <f t="shared" si="97"/>
        <v>0</v>
      </c>
      <c r="G1594" s="1" t="s">
        <v>23</v>
      </c>
      <c r="H1594" s="8">
        <v>44078</v>
      </c>
      <c r="I1594" s="1" t="s">
        <v>25</v>
      </c>
      <c r="K1594" s="8">
        <v>44068.600428240738</v>
      </c>
      <c r="L1594" s="1" t="s">
        <v>28</v>
      </c>
      <c r="M1594" s="8">
        <v>44068</v>
      </c>
      <c r="N1594" s="8">
        <v>44098</v>
      </c>
      <c r="O1594" s="1" t="s">
        <v>2931</v>
      </c>
      <c r="P1594" s="1" t="s">
        <v>1091</v>
      </c>
      <c r="Q1594" s="1" t="s">
        <v>33</v>
      </c>
      <c r="R1594" s="1" t="s">
        <v>124</v>
      </c>
      <c r="S1594" s="1" t="s">
        <v>35</v>
      </c>
      <c r="T1594" s="1" t="s">
        <v>193</v>
      </c>
      <c r="U1594" s="8">
        <v>44068</v>
      </c>
      <c r="V1594" s="1" t="s">
        <v>37</v>
      </c>
      <c r="W1594" s="1" t="s">
        <v>38</v>
      </c>
      <c r="X1594" s="1" t="s">
        <v>39</v>
      </c>
      <c r="Y1594" t="str">
        <f t="shared" si="98"/>
        <v>OnTime</v>
      </c>
      <c r="Z1594" t="str">
        <f t="shared" si="99"/>
        <v>Utilized</v>
      </c>
    </row>
    <row r="1595" spans="1:26" x14ac:dyDescent="0.2">
      <c r="A1595" s="15">
        <v>121.75</v>
      </c>
      <c r="B1595" s="7">
        <f t="shared" si="96"/>
        <v>121.75</v>
      </c>
      <c r="C1595" s="1" t="s">
        <v>20</v>
      </c>
      <c r="D1595" s="1" t="s">
        <v>21</v>
      </c>
      <c r="E1595" s="5">
        <v>0</v>
      </c>
      <c r="F1595" s="5">
        <f t="shared" si="97"/>
        <v>0</v>
      </c>
      <c r="G1595" s="1" t="s">
        <v>23</v>
      </c>
      <c r="H1595" s="8">
        <v>44078</v>
      </c>
      <c r="I1595" s="1" t="s">
        <v>25</v>
      </c>
      <c r="K1595" s="8">
        <v>44068.535474537035</v>
      </c>
      <c r="L1595" s="1" t="s">
        <v>28</v>
      </c>
      <c r="M1595" s="8">
        <v>44068</v>
      </c>
      <c r="N1595" s="8">
        <v>44098</v>
      </c>
      <c r="O1595" s="1" t="s">
        <v>2933</v>
      </c>
      <c r="P1595" s="1" t="s">
        <v>1091</v>
      </c>
      <c r="Q1595" s="1" t="s">
        <v>33</v>
      </c>
      <c r="R1595" s="1" t="s">
        <v>124</v>
      </c>
      <c r="S1595" s="1" t="s">
        <v>35</v>
      </c>
      <c r="T1595" s="1" t="s">
        <v>49</v>
      </c>
      <c r="U1595" s="8">
        <v>44068</v>
      </c>
      <c r="V1595" s="1" t="s">
        <v>37</v>
      </c>
      <c r="W1595" s="1" t="s">
        <v>38</v>
      </c>
      <c r="X1595" s="1" t="s">
        <v>39</v>
      </c>
      <c r="Y1595" t="str">
        <f t="shared" si="98"/>
        <v>OnTime</v>
      </c>
      <c r="Z1595" t="str">
        <f t="shared" si="99"/>
        <v>Utilized</v>
      </c>
    </row>
    <row r="1596" spans="1:26" x14ac:dyDescent="0.2">
      <c r="A1596" s="15">
        <v>121.75</v>
      </c>
      <c r="B1596" s="7">
        <f t="shared" si="96"/>
        <v>121.75</v>
      </c>
      <c r="C1596" s="1" t="s">
        <v>20</v>
      </c>
      <c r="D1596" s="1" t="s">
        <v>21</v>
      </c>
      <c r="E1596" s="5">
        <v>0</v>
      </c>
      <c r="F1596" s="5">
        <f t="shared" si="97"/>
        <v>0</v>
      </c>
      <c r="G1596" s="1" t="s">
        <v>23</v>
      </c>
      <c r="H1596" s="8">
        <v>44078</v>
      </c>
      <c r="I1596" s="1" t="s">
        <v>25</v>
      </c>
      <c r="K1596" s="8">
        <v>44068.490011574075</v>
      </c>
      <c r="L1596" s="1" t="s">
        <v>28</v>
      </c>
      <c r="M1596" s="8">
        <v>44068</v>
      </c>
      <c r="N1596" s="8">
        <v>44098</v>
      </c>
      <c r="O1596" s="1" t="s">
        <v>2935</v>
      </c>
      <c r="P1596" s="1" t="s">
        <v>1091</v>
      </c>
      <c r="Q1596" s="1" t="s">
        <v>33</v>
      </c>
      <c r="R1596" s="1" t="s">
        <v>124</v>
      </c>
      <c r="S1596" s="1" t="s">
        <v>35</v>
      </c>
      <c r="T1596" s="1" t="s">
        <v>193</v>
      </c>
      <c r="U1596" s="8">
        <v>44068</v>
      </c>
      <c r="V1596" s="1" t="s">
        <v>37</v>
      </c>
      <c r="W1596" s="1" t="s">
        <v>38</v>
      </c>
      <c r="X1596" s="1" t="s">
        <v>39</v>
      </c>
      <c r="Y1596" t="str">
        <f t="shared" si="98"/>
        <v>OnTime</v>
      </c>
      <c r="Z1596" t="str">
        <f t="shared" si="99"/>
        <v>Utilized</v>
      </c>
    </row>
    <row r="1597" spans="1:26" x14ac:dyDescent="0.2">
      <c r="A1597" s="15">
        <v>121.75</v>
      </c>
      <c r="B1597" s="7">
        <f t="shared" si="96"/>
        <v>121.75</v>
      </c>
      <c r="C1597" s="1" t="s">
        <v>20</v>
      </c>
      <c r="D1597" s="1" t="s">
        <v>21</v>
      </c>
      <c r="E1597" s="5">
        <v>0</v>
      </c>
      <c r="F1597" s="5">
        <f t="shared" si="97"/>
        <v>0</v>
      </c>
      <c r="G1597" s="1" t="s">
        <v>23</v>
      </c>
      <c r="H1597" s="8">
        <v>44078</v>
      </c>
      <c r="I1597" s="1" t="s">
        <v>25</v>
      </c>
      <c r="K1597" s="8">
        <v>44068.443495370368</v>
      </c>
      <c r="L1597" s="1" t="s">
        <v>28</v>
      </c>
      <c r="M1597" s="8">
        <v>44068</v>
      </c>
      <c r="N1597" s="8">
        <v>44098</v>
      </c>
      <c r="O1597" s="1" t="s">
        <v>2937</v>
      </c>
      <c r="P1597" s="1" t="s">
        <v>1091</v>
      </c>
      <c r="Q1597" s="1" t="s">
        <v>33</v>
      </c>
      <c r="R1597" s="1" t="s">
        <v>124</v>
      </c>
      <c r="S1597" s="1" t="s">
        <v>35</v>
      </c>
      <c r="T1597" s="1" t="s">
        <v>193</v>
      </c>
      <c r="U1597" s="8">
        <v>44068</v>
      </c>
      <c r="V1597" s="1" t="s">
        <v>37</v>
      </c>
      <c r="W1597" s="1" t="s">
        <v>38</v>
      </c>
      <c r="X1597" s="1" t="s">
        <v>39</v>
      </c>
      <c r="Y1597" t="str">
        <f t="shared" si="98"/>
        <v>OnTime</v>
      </c>
      <c r="Z1597" t="str">
        <f t="shared" si="99"/>
        <v>Utilized</v>
      </c>
    </row>
    <row r="1598" spans="1:26" x14ac:dyDescent="0.2">
      <c r="A1598" s="15">
        <v>121.75</v>
      </c>
      <c r="B1598" s="7">
        <f t="shared" si="96"/>
        <v>121.75</v>
      </c>
      <c r="C1598" s="1" t="s">
        <v>20</v>
      </c>
      <c r="D1598" s="1" t="s">
        <v>21</v>
      </c>
      <c r="E1598" s="5">
        <v>0</v>
      </c>
      <c r="F1598" s="5">
        <f t="shared" si="97"/>
        <v>0</v>
      </c>
      <c r="G1598" s="1" t="s">
        <v>23</v>
      </c>
      <c r="H1598" s="8">
        <v>44078</v>
      </c>
      <c r="I1598" s="1" t="s">
        <v>25</v>
      </c>
      <c r="K1598" s="8">
        <v>44068.39739583333</v>
      </c>
      <c r="L1598" s="1" t="s">
        <v>28</v>
      </c>
      <c r="M1598" s="8">
        <v>44068</v>
      </c>
      <c r="N1598" s="8">
        <v>44098</v>
      </c>
      <c r="O1598" s="1" t="s">
        <v>2939</v>
      </c>
      <c r="P1598" s="1" t="s">
        <v>1091</v>
      </c>
      <c r="Q1598" s="1" t="s">
        <v>33</v>
      </c>
      <c r="R1598" s="1" t="s">
        <v>124</v>
      </c>
      <c r="S1598" s="1" t="s">
        <v>35</v>
      </c>
      <c r="T1598" s="1" t="s">
        <v>193</v>
      </c>
      <c r="U1598" s="8">
        <v>44068</v>
      </c>
      <c r="V1598" s="1" t="s">
        <v>37</v>
      </c>
      <c r="W1598" s="1" t="s">
        <v>38</v>
      </c>
      <c r="X1598" s="1" t="s">
        <v>39</v>
      </c>
      <c r="Y1598" t="str">
        <f t="shared" si="98"/>
        <v>OnTime</v>
      </c>
      <c r="Z1598" t="str">
        <f t="shared" si="99"/>
        <v>Utilized</v>
      </c>
    </row>
    <row r="1599" spans="1:26" x14ac:dyDescent="0.2">
      <c r="A1599" s="15">
        <v>0</v>
      </c>
      <c r="B1599" s="7">
        <f t="shared" si="96"/>
        <v>0</v>
      </c>
      <c r="C1599" s="1" t="s">
        <v>20</v>
      </c>
      <c r="E1599" s="5">
        <v>0</v>
      </c>
      <c r="F1599" s="5">
        <f t="shared" si="97"/>
        <v>0</v>
      </c>
      <c r="I1599" s="1" t="s">
        <v>25</v>
      </c>
      <c r="K1599" s="8">
        <v>44068.2575462963</v>
      </c>
      <c r="M1599" s="8">
        <v>44068</v>
      </c>
      <c r="N1599" s="8">
        <v>44068</v>
      </c>
      <c r="P1599" s="1" t="s">
        <v>46</v>
      </c>
      <c r="T1599" s="1" t="s">
        <v>81</v>
      </c>
      <c r="U1599" s="8">
        <v>44068</v>
      </c>
      <c r="X1599" s="1" t="s">
        <v>39</v>
      </c>
      <c r="Y1599" t="str">
        <f t="shared" si="98"/>
        <v>NoPayment</v>
      </c>
      <c r="Z1599" t="str">
        <f t="shared" si="99"/>
        <v>No Discounts</v>
      </c>
    </row>
    <row r="1600" spans="1:26" x14ac:dyDescent="0.2">
      <c r="A1600" s="15">
        <v>1100</v>
      </c>
      <c r="B1600" s="7">
        <f t="shared" si="96"/>
        <v>1100</v>
      </c>
      <c r="C1600" s="1" t="s">
        <v>20</v>
      </c>
      <c r="D1600" s="1" t="s">
        <v>21</v>
      </c>
      <c r="E1600" s="5">
        <v>5.5</v>
      </c>
      <c r="F1600" s="5">
        <f t="shared" si="97"/>
        <v>5.5</v>
      </c>
      <c r="G1600" s="1" t="s">
        <v>1574</v>
      </c>
      <c r="H1600" s="8">
        <v>44078</v>
      </c>
      <c r="I1600" s="1" t="s">
        <v>25</v>
      </c>
      <c r="K1600" s="8">
        <v>44068.257476851853</v>
      </c>
      <c r="L1600" s="1" t="s">
        <v>28</v>
      </c>
      <c r="M1600" s="8">
        <v>44068</v>
      </c>
      <c r="N1600" s="8">
        <v>44098</v>
      </c>
      <c r="O1600" s="1" t="s">
        <v>2943</v>
      </c>
      <c r="P1600" s="1" t="s">
        <v>46</v>
      </c>
      <c r="Q1600" s="1" t="s">
        <v>33</v>
      </c>
      <c r="R1600" s="1" t="s">
        <v>124</v>
      </c>
      <c r="T1600" s="1" t="s">
        <v>193</v>
      </c>
      <c r="U1600" s="8">
        <v>44068</v>
      </c>
      <c r="V1600" s="1" t="s">
        <v>1578</v>
      </c>
      <c r="W1600" s="1" t="s">
        <v>4594</v>
      </c>
      <c r="X1600" s="1" t="s">
        <v>39</v>
      </c>
      <c r="Y1600" t="str">
        <f t="shared" si="98"/>
        <v>OnTime</v>
      </c>
      <c r="Z1600" t="str">
        <f t="shared" si="99"/>
        <v>Utilized</v>
      </c>
    </row>
    <row r="1601" spans="1:26" x14ac:dyDescent="0.2">
      <c r="A1601" s="15">
        <v>0</v>
      </c>
      <c r="B1601" s="7">
        <f t="shared" si="96"/>
        <v>0</v>
      </c>
      <c r="C1601" s="1" t="s">
        <v>20</v>
      </c>
      <c r="E1601" s="5">
        <v>0</v>
      </c>
      <c r="F1601" s="5">
        <f t="shared" si="97"/>
        <v>0</v>
      </c>
      <c r="I1601" s="1" t="s">
        <v>25</v>
      </c>
      <c r="K1601" s="8">
        <v>44068.257418981484</v>
      </c>
      <c r="M1601" s="8">
        <v>44068</v>
      </c>
      <c r="N1601" s="8">
        <v>44068</v>
      </c>
      <c r="P1601" s="1" t="s">
        <v>46</v>
      </c>
      <c r="T1601" s="1" t="s">
        <v>81</v>
      </c>
      <c r="U1601" s="8">
        <v>44068</v>
      </c>
      <c r="X1601" s="1" t="s">
        <v>39</v>
      </c>
      <c r="Y1601" t="str">
        <f t="shared" si="98"/>
        <v>NoPayment</v>
      </c>
      <c r="Z1601" t="str">
        <f t="shared" si="99"/>
        <v>No Discounts</v>
      </c>
    </row>
    <row r="1602" spans="1:26" x14ac:dyDescent="0.2">
      <c r="A1602" s="15">
        <v>0</v>
      </c>
      <c r="B1602" s="7">
        <f t="shared" si="96"/>
        <v>0</v>
      </c>
      <c r="C1602" s="1" t="s">
        <v>20</v>
      </c>
      <c r="D1602" s="1" t="s">
        <v>21</v>
      </c>
      <c r="E1602" s="5">
        <v>0</v>
      </c>
      <c r="F1602" s="5">
        <f t="shared" si="97"/>
        <v>0</v>
      </c>
      <c r="G1602" s="1" t="s">
        <v>1574</v>
      </c>
      <c r="H1602" s="8">
        <v>44078</v>
      </c>
      <c r="I1602" s="1" t="s">
        <v>25</v>
      </c>
      <c r="K1602" s="8">
        <v>44068.257349537038</v>
      </c>
      <c r="M1602" s="8">
        <v>44068</v>
      </c>
      <c r="N1602" s="8">
        <v>44098</v>
      </c>
      <c r="P1602" s="1" t="s">
        <v>46</v>
      </c>
      <c r="Q1602" s="1" t="s">
        <v>33</v>
      </c>
      <c r="R1602" s="1" t="s">
        <v>124</v>
      </c>
      <c r="T1602" s="1" t="s">
        <v>81</v>
      </c>
      <c r="U1602" s="8">
        <v>44068</v>
      </c>
      <c r="V1602" s="1" t="s">
        <v>1578</v>
      </c>
      <c r="W1602" s="1" t="s">
        <v>4594</v>
      </c>
      <c r="X1602" s="1" t="s">
        <v>39</v>
      </c>
      <c r="Y1602" t="str">
        <f t="shared" si="98"/>
        <v>NoPayment</v>
      </c>
      <c r="Z1602" t="str">
        <f t="shared" si="99"/>
        <v>Utilized</v>
      </c>
    </row>
    <row r="1603" spans="1:26" x14ac:dyDescent="0.2">
      <c r="A1603" s="15">
        <v>0</v>
      </c>
      <c r="B1603" s="7">
        <f t="shared" ref="B1603:B1666" si="100">A1603</f>
        <v>0</v>
      </c>
      <c r="C1603" s="1" t="s">
        <v>20</v>
      </c>
      <c r="E1603" s="5">
        <v>0</v>
      </c>
      <c r="F1603" s="5">
        <f t="shared" ref="F1603:F1666" si="101">E1603</f>
        <v>0</v>
      </c>
      <c r="I1603" s="1" t="s">
        <v>25</v>
      </c>
      <c r="K1603" s="8">
        <v>44068.257280092592</v>
      </c>
      <c r="M1603" s="8">
        <v>44068</v>
      </c>
      <c r="N1603" s="8">
        <v>44068</v>
      </c>
      <c r="P1603" s="1" t="s">
        <v>46</v>
      </c>
      <c r="T1603" s="1" t="s">
        <v>81</v>
      </c>
      <c r="U1603" s="8">
        <v>44068</v>
      </c>
      <c r="X1603" s="1" t="s">
        <v>39</v>
      </c>
      <c r="Y1603" t="str">
        <f t="shared" ref="Y1603:Y1666" si="102">IF(U1603&gt;N1603,"Late",IF(A1603=0,"NoPayment","OnTime"))</f>
        <v>NoPayment</v>
      </c>
      <c r="Z1603" t="str">
        <f t="shared" ref="Z1603:Z1666" si="103">IF(U1603&lt;H1603,"Utilized",IF(ISBLANK(H1603),"No Discounts","Lost"))</f>
        <v>No Discounts</v>
      </c>
    </row>
    <row r="1604" spans="1:26" x14ac:dyDescent="0.2">
      <c r="A1604" s="15">
        <v>0</v>
      </c>
      <c r="B1604" s="7">
        <f t="shared" si="100"/>
        <v>0</v>
      </c>
      <c r="C1604" s="1" t="s">
        <v>20</v>
      </c>
      <c r="E1604" s="5">
        <v>0</v>
      </c>
      <c r="F1604" s="5">
        <f t="shared" si="101"/>
        <v>0</v>
      </c>
      <c r="I1604" s="1" t="s">
        <v>25</v>
      </c>
      <c r="K1604" s="8">
        <v>44068.257222222222</v>
      </c>
      <c r="M1604" s="8">
        <v>44068</v>
      </c>
      <c r="N1604" s="8">
        <v>44068</v>
      </c>
      <c r="P1604" s="1" t="s">
        <v>46</v>
      </c>
      <c r="T1604" s="1" t="s">
        <v>81</v>
      </c>
      <c r="U1604" s="8">
        <v>44068</v>
      </c>
      <c r="X1604" s="1" t="s">
        <v>39</v>
      </c>
      <c r="Y1604" t="str">
        <f t="shared" si="102"/>
        <v>NoPayment</v>
      </c>
      <c r="Z1604" t="str">
        <f t="shared" si="103"/>
        <v>No Discounts</v>
      </c>
    </row>
    <row r="1605" spans="1:26" x14ac:dyDescent="0.2">
      <c r="A1605" s="15">
        <v>0</v>
      </c>
      <c r="B1605" s="7">
        <f t="shared" si="100"/>
        <v>0</v>
      </c>
      <c r="C1605" s="1" t="s">
        <v>20</v>
      </c>
      <c r="E1605" s="5">
        <v>0</v>
      </c>
      <c r="F1605" s="5">
        <f t="shared" si="101"/>
        <v>0</v>
      </c>
      <c r="I1605" s="1" t="s">
        <v>25</v>
      </c>
      <c r="K1605" s="8">
        <v>44068.257164351853</v>
      </c>
      <c r="M1605" s="8">
        <v>44068</v>
      </c>
      <c r="N1605" s="8">
        <v>44068</v>
      </c>
      <c r="P1605" s="1" t="s">
        <v>46</v>
      </c>
      <c r="T1605" s="1" t="s">
        <v>81</v>
      </c>
      <c r="U1605" s="8">
        <v>44068</v>
      </c>
      <c r="X1605" s="1" t="s">
        <v>39</v>
      </c>
      <c r="Y1605" t="str">
        <f t="shared" si="102"/>
        <v>NoPayment</v>
      </c>
      <c r="Z1605" t="str">
        <f t="shared" si="103"/>
        <v>No Discounts</v>
      </c>
    </row>
    <row r="1606" spans="1:26" x14ac:dyDescent="0.2">
      <c r="A1606" s="15">
        <v>0</v>
      </c>
      <c r="B1606" s="7">
        <f t="shared" si="100"/>
        <v>0</v>
      </c>
      <c r="C1606" s="1" t="s">
        <v>20</v>
      </c>
      <c r="E1606" s="5">
        <v>0</v>
      </c>
      <c r="F1606" s="5">
        <f t="shared" si="101"/>
        <v>0</v>
      </c>
      <c r="I1606" s="1" t="s">
        <v>25</v>
      </c>
      <c r="K1606" s="8">
        <v>44068.257094907407</v>
      </c>
      <c r="M1606" s="8">
        <v>44068</v>
      </c>
      <c r="N1606" s="8">
        <v>44068</v>
      </c>
      <c r="P1606" s="1" t="s">
        <v>46</v>
      </c>
      <c r="T1606" s="1" t="s">
        <v>81</v>
      </c>
      <c r="U1606" s="8">
        <v>44068</v>
      </c>
      <c r="X1606" s="1" t="s">
        <v>39</v>
      </c>
      <c r="Y1606" t="str">
        <f t="shared" si="102"/>
        <v>NoPayment</v>
      </c>
      <c r="Z1606" t="str">
        <f t="shared" si="103"/>
        <v>No Discounts</v>
      </c>
    </row>
    <row r="1607" spans="1:26" x14ac:dyDescent="0.2">
      <c r="A1607" s="15">
        <v>0</v>
      </c>
      <c r="B1607" s="7">
        <f t="shared" si="100"/>
        <v>0</v>
      </c>
      <c r="C1607" s="1" t="s">
        <v>20</v>
      </c>
      <c r="E1607" s="5">
        <v>0</v>
      </c>
      <c r="F1607" s="5">
        <f t="shared" si="101"/>
        <v>0</v>
      </c>
      <c r="I1607" s="1" t="s">
        <v>25</v>
      </c>
      <c r="K1607" s="8">
        <v>44068.257037037038</v>
      </c>
      <c r="M1607" s="8">
        <v>44068</v>
      </c>
      <c r="N1607" s="8">
        <v>44068</v>
      </c>
      <c r="P1607" s="1" t="s">
        <v>46</v>
      </c>
      <c r="T1607" s="1" t="s">
        <v>81</v>
      </c>
      <c r="U1607" s="8">
        <v>44068</v>
      </c>
      <c r="X1607" s="1" t="s">
        <v>39</v>
      </c>
      <c r="Y1607" t="str">
        <f t="shared" si="102"/>
        <v>NoPayment</v>
      </c>
      <c r="Z1607" t="str">
        <f t="shared" si="103"/>
        <v>No Discounts</v>
      </c>
    </row>
    <row r="1608" spans="1:26" x14ac:dyDescent="0.2">
      <c r="A1608" s="15">
        <v>0</v>
      </c>
      <c r="B1608" s="7">
        <f t="shared" si="100"/>
        <v>0</v>
      </c>
      <c r="C1608" s="1" t="s">
        <v>20</v>
      </c>
      <c r="E1608" s="5">
        <v>0</v>
      </c>
      <c r="F1608" s="5">
        <f t="shared" si="101"/>
        <v>0</v>
      </c>
      <c r="I1608" s="1" t="s">
        <v>25</v>
      </c>
      <c r="K1608" s="8">
        <v>44068.256979166668</v>
      </c>
      <c r="M1608" s="8">
        <v>44068</v>
      </c>
      <c r="N1608" s="8">
        <v>44068</v>
      </c>
      <c r="P1608" s="1" t="s">
        <v>46</v>
      </c>
      <c r="T1608" s="1" t="s">
        <v>81</v>
      </c>
      <c r="U1608" s="8">
        <v>44068</v>
      </c>
      <c r="X1608" s="1" t="s">
        <v>39</v>
      </c>
      <c r="Y1608" t="str">
        <f t="shared" si="102"/>
        <v>NoPayment</v>
      </c>
      <c r="Z1608" t="str">
        <f t="shared" si="103"/>
        <v>No Discounts</v>
      </c>
    </row>
    <row r="1609" spans="1:26" x14ac:dyDescent="0.2">
      <c r="A1609" s="15">
        <v>0</v>
      </c>
      <c r="B1609" s="7">
        <f t="shared" si="100"/>
        <v>0</v>
      </c>
      <c r="C1609" s="1" t="s">
        <v>20</v>
      </c>
      <c r="E1609" s="5">
        <v>0</v>
      </c>
      <c r="F1609" s="5">
        <f t="shared" si="101"/>
        <v>0</v>
      </c>
      <c r="I1609" s="1" t="s">
        <v>25</v>
      </c>
      <c r="K1609" s="8">
        <v>44068.256909722222</v>
      </c>
      <c r="M1609" s="8">
        <v>44068</v>
      </c>
      <c r="N1609" s="8">
        <v>44068</v>
      </c>
      <c r="P1609" s="1" t="s">
        <v>46</v>
      </c>
      <c r="T1609" s="1" t="s">
        <v>81</v>
      </c>
      <c r="U1609" s="8">
        <v>44068</v>
      </c>
      <c r="X1609" s="1" t="s">
        <v>39</v>
      </c>
      <c r="Y1609" t="str">
        <f t="shared" si="102"/>
        <v>NoPayment</v>
      </c>
      <c r="Z1609" t="str">
        <f t="shared" si="103"/>
        <v>No Discounts</v>
      </c>
    </row>
    <row r="1610" spans="1:26" x14ac:dyDescent="0.2">
      <c r="A1610" s="15">
        <v>0</v>
      </c>
      <c r="B1610" s="7">
        <f t="shared" si="100"/>
        <v>0</v>
      </c>
      <c r="C1610" s="1" t="s">
        <v>20</v>
      </c>
      <c r="E1610" s="5">
        <v>0</v>
      </c>
      <c r="F1610" s="5">
        <f t="shared" si="101"/>
        <v>0</v>
      </c>
      <c r="I1610" s="1" t="s">
        <v>25</v>
      </c>
      <c r="K1610" s="8">
        <v>44068.256851851853</v>
      </c>
      <c r="M1610" s="8">
        <v>44068</v>
      </c>
      <c r="N1610" s="8">
        <v>44068</v>
      </c>
      <c r="P1610" s="1" t="s">
        <v>46</v>
      </c>
      <c r="T1610" s="1" t="s">
        <v>81</v>
      </c>
      <c r="U1610" s="8">
        <v>44068</v>
      </c>
      <c r="X1610" s="1" t="s">
        <v>39</v>
      </c>
      <c r="Y1610" t="str">
        <f t="shared" si="102"/>
        <v>NoPayment</v>
      </c>
      <c r="Z1610" t="str">
        <f t="shared" si="103"/>
        <v>No Discounts</v>
      </c>
    </row>
    <row r="1611" spans="1:26" x14ac:dyDescent="0.2">
      <c r="A1611" s="15">
        <v>0</v>
      </c>
      <c r="B1611" s="7">
        <f t="shared" si="100"/>
        <v>0</v>
      </c>
      <c r="C1611" s="1" t="s">
        <v>20</v>
      </c>
      <c r="E1611" s="5">
        <v>0</v>
      </c>
      <c r="F1611" s="5">
        <f t="shared" si="101"/>
        <v>0</v>
      </c>
      <c r="I1611" s="1" t="s">
        <v>25</v>
      </c>
      <c r="K1611" s="8">
        <v>44068.252870370372</v>
      </c>
      <c r="M1611" s="8">
        <v>44068</v>
      </c>
      <c r="N1611" s="8">
        <v>44068</v>
      </c>
      <c r="P1611" s="1" t="s">
        <v>46</v>
      </c>
      <c r="T1611" s="1" t="s">
        <v>81</v>
      </c>
      <c r="U1611" s="8">
        <v>44068</v>
      </c>
      <c r="X1611" s="1" t="s">
        <v>39</v>
      </c>
      <c r="Y1611" t="str">
        <f t="shared" si="102"/>
        <v>NoPayment</v>
      </c>
      <c r="Z1611" t="str">
        <f t="shared" si="103"/>
        <v>No Discounts</v>
      </c>
    </row>
    <row r="1612" spans="1:26" x14ac:dyDescent="0.2">
      <c r="A1612" s="15">
        <v>100</v>
      </c>
      <c r="B1612" s="7">
        <f t="shared" si="100"/>
        <v>100</v>
      </c>
      <c r="C1612" s="1" t="s">
        <v>20</v>
      </c>
      <c r="D1612" s="1" t="s">
        <v>1362</v>
      </c>
      <c r="E1612" s="5">
        <v>2</v>
      </c>
      <c r="F1612" s="5">
        <f t="shared" si="101"/>
        <v>2</v>
      </c>
      <c r="G1612" s="1" t="s">
        <v>1363</v>
      </c>
      <c r="H1612" s="8">
        <v>44098</v>
      </c>
      <c r="I1612" s="1" t="s">
        <v>25</v>
      </c>
      <c r="K1612" s="8">
        <v>44068.252766203703</v>
      </c>
      <c r="L1612" s="1" t="s">
        <v>28</v>
      </c>
      <c r="M1612" s="8">
        <v>44068</v>
      </c>
      <c r="N1612" s="8">
        <v>44098</v>
      </c>
      <c r="O1612" s="1" t="s">
        <v>2956</v>
      </c>
      <c r="P1612" s="1" t="s">
        <v>46</v>
      </c>
      <c r="T1612" s="1" t="s">
        <v>49</v>
      </c>
      <c r="U1612" s="8">
        <v>44068</v>
      </c>
      <c r="V1612" s="1" t="s">
        <v>1368</v>
      </c>
      <c r="W1612" s="1" t="s">
        <v>3322</v>
      </c>
      <c r="X1612" s="1" t="s">
        <v>39</v>
      </c>
      <c r="Y1612" t="str">
        <f t="shared" si="102"/>
        <v>OnTime</v>
      </c>
      <c r="Z1612" t="str">
        <f t="shared" si="103"/>
        <v>Utilized</v>
      </c>
    </row>
    <row r="1613" spans="1:26" x14ac:dyDescent="0.2">
      <c r="A1613" s="15">
        <v>100</v>
      </c>
      <c r="B1613" s="7">
        <f t="shared" si="100"/>
        <v>100</v>
      </c>
      <c r="C1613" s="1" t="s">
        <v>20</v>
      </c>
      <c r="D1613" s="1" t="s">
        <v>1362</v>
      </c>
      <c r="E1613" s="5">
        <v>2</v>
      </c>
      <c r="F1613" s="5">
        <f t="shared" si="101"/>
        <v>2</v>
      </c>
      <c r="G1613" s="1" t="s">
        <v>1363</v>
      </c>
      <c r="H1613" s="8">
        <v>44098</v>
      </c>
      <c r="I1613" s="1" t="s">
        <v>25</v>
      </c>
      <c r="K1613" s="8">
        <v>44068.242627314816</v>
      </c>
      <c r="L1613" s="1" t="s">
        <v>28</v>
      </c>
      <c r="M1613" s="8">
        <v>44068</v>
      </c>
      <c r="N1613" s="8">
        <v>44098</v>
      </c>
      <c r="O1613" s="1" t="s">
        <v>2958</v>
      </c>
      <c r="P1613" s="1" t="s">
        <v>46</v>
      </c>
      <c r="T1613" s="1" t="s">
        <v>193</v>
      </c>
      <c r="U1613" s="8">
        <v>44068</v>
      </c>
      <c r="V1613" s="1" t="s">
        <v>1368</v>
      </c>
      <c r="W1613" s="1" t="s">
        <v>3322</v>
      </c>
      <c r="X1613" s="1" t="s">
        <v>39</v>
      </c>
      <c r="Y1613" t="str">
        <f t="shared" si="102"/>
        <v>OnTime</v>
      </c>
      <c r="Z1613" t="str">
        <f t="shared" si="103"/>
        <v>Utilized</v>
      </c>
    </row>
    <row r="1614" spans="1:26" x14ac:dyDescent="0.2">
      <c r="A1614" s="15">
        <v>121.75</v>
      </c>
      <c r="B1614" s="7">
        <f t="shared" si="100"/>
        <v>121.75</v>
      </c>
      <c r="C1614" s="1" t="s">
        <v>20</v>
      </c>
      <c r="D1614" s="1" t="s">
        <v>21</v>
      </c>
      <c r="E1614" s="5">
        <v>0</v>
      </c>
      <c r="F1614" s="5">
        <f t="shared" si="101"/>
        <v>0</v>
      </c>
      <c r="G1614" s="1" t="s">
        <v>23</v>
      </c>
      <c r="H1614" s="8">
        <v>44078</v>
      </c>
      <c r="I1614" s="1" t="s">
        <v>25</v>
      </c>
      <c r="K1614" s="8">
        <v>44068.242083333331</v>
      </c>
      <c r="L1614" s="1" t="s">
        <v>28</v>
      </c>
      <c r="M1614" s="8">
        <v>44068</v>
      </c>
      <c r="N1614" s="8">
        <v>44098</v>
      </c>
      <c r="O1614" s="1" t="s">
        <v>2960</v>
      </c>
      <c r="P1614" s="1" t="s">
        <v>1091</v>
      </c>
      <c r="Q1614" s="1" t="s">
        <v>33</v>
      </c>
      <c r="R1614" s="1" t="s">
        <v>124</v>
      </c>
      <c r="S1614" s="1" t="s">
        <v>35</v>
      </c>
      <c r="T1614" s="1" t="s">
        <v>193</v>
      </c>
      <c r="U1614" s="8">
        <v>44068</v>
      </c>
      <c r="V1614" s="1" t="s">
        <v>37</v>
      </c>
      <c r="W1614" s="1" t="s">
        <v>38</v>
      </c>
      <c r="X1614" s="1" t="s">
        <v>39</v>
      </c>
      <c r="Y1614" t="str">
        <f t="shared" si="102"/>
        <v>OnTime</v>
      </c>
      <c r="Z1614" t="str">
        <f t="shared" si="103"/>
        <v>Utilized</v>
      </c>
    </row>
    <row r="1615" spans="1:26" x14ac:dyDescent="0.2">
      <c r="A1615" s="15">
        <v>100</v>
      </c>
      <c r="B1615" s="7">
        <f t="shared" si="100"/>
        <v>100</v>
      </c>
      <c r="C1615" s="1" t="s">
        <v>20</v>
      </c>
      <c r="D1615" s="1" t="s">
        <v>1362</v>
      </c>
      <c r="E1615" s="5">
        <v>2</v>
      </c>
      <c r="F1615" s="5">
        <f t="shared" si="101"/>
        <v>2</v>
      </c>
      <c r="G1615" s="1" t="s">
        <v>1363</v>
      </c>
      <c r="H1615" s="8">
        <v>44098</v>
      </c>
      <c r="I1615" s="1" t="s">
        <v>25</v>
      </c>
      <c r="K1615" s="8">
        <v>44068.227175925924</v>
      </c>
      <c r="L1615" s="1" t="s">
        <v>28</v>
      </c>
      <c r="M1615" s="8">
        <v>44068</v>
      </c>
      <c r="N1615" s="8">
        <v>44098</v>
      </c>
      <c r="O1615" s="1" t="s">
        <v>2962</v>
      </c>
      <c r="P1615" s="1" t="s">
        <v>1091</v>
      </c>
      <c r="T1615" s="1" t="s">
        <v>81</v>
      </c>
      <c r="U1615" s="8">
        <v>44068</v>
      </c>
      <c r="V1615" s="1" t="s">
        <v>1368</v>
      </c>
      <c r="W1615" s="1" t="s">
        <v>3322</v>
      </c>
      <c r="X1615" s="1" t="s">
        <v>39</v>
      </c>
      <c r="Y1615" t="str">
        <f t="shared" si="102"/>
        <v>OnTime</v>
      </c>
      <c r="Z1615" t="str">
        <f t="shared" si="103"/>
        <v>Utilized</v>
      </c>
    </row>
    <row r="1616" spans="1:26" x14ac:dyDescent="0.2">
      <c r="A1616" s="15">
        <v>121.75</v>
      </c>
      <c r="B1616" s="7">
        <f t="shared" si="100"/>
        <v>121.75</v>
      </c>
      <c r="C1616" s="1" t="s">
        <v>20</v>
      </c>
      <c r="D1616" s="1" t="s">
        <v>21</v>
      </c>
      <c r="E1616" s="5">
        <v>0</v>
      </c>
      <c r="F1616" s="5">
        <f t="shared" si="101"/>
        <v>0</v>
      </c>
      <c r="G1616" s="1" t="s">
        <v>23</v>
      </c>
      <c r="H1616" s="8">
        <v>44078</v>
      </c>
      <c r="I1616" s="1" t="s">
        <v>25</v>
      </c>
      <c r="K1616" s="8">
        <v>44068.16207175926</v>
      </c>
      <c r="L1616" s="1" t="s">
        <v>28</v>
      </c>
      <c r="M1616" s="8">
        <v>44068</v>
      </c>
      <c r="N1616" s="8">
        <v>44098</v>
      </c>
      <c r="O1616" s="1" t="s">
        <v>2964</v>
      </c>
      <c r="P1616" s="1" t="s">
        <v>1091</v>
      </c>
      <c r="Q1616" s="1" t="s">
        <v>33</v>
      </c>
      <c r="R1616" s="1" t="s">
        <v>124</v>
      </c>
      <c r="S1616" s="1" t="s">
        <v>35</v>
      </c>
      <c r="T1616" s="1" t="s">
        <v>193</v>
      </c>
      <c r="U1616" s="8">
        <v>44068</v>
      </c>
      <c r="V1616" s="1" t="s">
        <v>37</v>
      </c>
      <c r="W1616" s="1" t="s">
        <v>38</v>
      </c>
      <c r="X1616" s="1" t="s">
        <v>39</v>
      </c>
      <c r="Y1616" t="str">
        <f t="shared" si="102"/>
        <v>OnTime</v>
      </c>
      <c r="Z1616" t="str">
        <f t="shared" si="103"/>
        <v>Utilized</v>
      </c>
    </row>
    <row r="1617" spans="1:26" x14ac:dyDescent="0.2">
      <c r="A1617" s="15">
        <v>121.75</v>
      </c>
      <c r="B1617" s="7">
        <f t="shared" si="100"/>
        <v>121.75</v>
      </c>
      <c r="C1617" s="1" t="s">
        <v>20</v>
      </c>
      <c r="D1617" s="1" t="s">
        <v>21</v>
      </c>
      <c r="E1617" s="5">
        <v>0</v>
      </c>
      <c r="F1617" s="5">
        <f t="shared" si="101"/>
        <v>0</v>
      </c>
      <c r="G1617" s="1" t="s">
        <v>23</v>
      </c>
      <c r="H1617" s="8">
        <v>44077</v>
      </c>
      <c r="I1617" s="1" t="s">
        <v>25</v>
      </c>
      <c r="K1617" s="8">
        <v>44067.726087962961</v>
      </c>
      <c r="L1617" s="1" t="s">
        <v>28</v>
      </c>
      <c r="M1617" s="8">
        <v>44067</v>
      </c>
      <c r="N1617" s="8">
        <v>44097</v>
      </c>
      <c r="O1617" s="1" t="s">
        <v>2967</v>
      </c>
      <c r="P1617" s="1" t="s">
        <v>1091</v>
      </c>
      <c r="Q1617" s="1" t="s">
        <v>33</v>
      </c>
      <c r="R1617" s="1" t="s">
        <v>124</v>
      </c>
      <c r="S1617" s="1" t="s">
        <v>35</v>
      </c>
      <c r="T1617" s="1" t="s">
        <v>193</v>
      </c>
      <c r="U1617" s="8">
        <v>44067</v>
      </c>
      <c r="V1617" s="1" t="s">
        <v>37</v>
      </c>
      <c r="W1617" s="1" t="s">
        <v>38</v>
      </c>
      <c r="X1617" s="1" t="s">
        <v>39</v>
      </c>
      <c r="Y1617" t="str">
        <f t="shared" si="102"/>
        <v>OnTime</v>
      </c>
      <c r="Z1617" t="str">
        <f t="shared" si="103"/>
        <v>Utilized</v>
      </c>
    </row>
    <row r="1618" spans="1:26" x14ac:dyDescent="0.2">
      <c r="A1618" s="15">
        <v>121.75</v>
      </c>
      <c r="B1618" s="7">
        <f t="shared" si="100"/>
        <v>121.75</v>
      </c>
      <c r="C1618" s="1" t="s">
        <v>20</v>
      </c>
      <c r="D1618" s="1" t="s">
        <v>21</v>
      </c>
      <c r="E1618" s="5">
        <v>0</v>
      </c>
      <c r="F1618" s="5">
        <f t="shared" si="101"/>
        <v>0</v>
      </c>
      <c r="G1618" s="1" t="s">
        <v>23</v>
      </c>
      <c r="H1618" s="8">
        <v>44077</v>
      </c>
      <c r="I1618" s="1" t="s">
        <v>25</v>
      </c>
      <c r="K1618" s="8">
        <v>44067.624131944445</v>
      </c>
      <c r="L1618" s="1" t="s">
        <v>28</v>
      </c>
      <c r="M1618" s="8">
        <v>44067</v>
      </c>
      <c r="N1618" s="8">
        <v>44097</v>
      </c>
      <c r="O1618" s="1" t="s">
        <v>2969</v>
      </c>
      <c r="P1618" s="1" t="s">
        <v>1091</v>
      </c>
      <c r="Q1618" s="1" t="s">
        <v>33</v>
      </c>
      <c r="R1618" s="1" t="s">
        <v>124</v>
      </c>
      <c r="S1618" s="1" t="s">
        <v>35</v>
      </c>
      <c r="T1618" s="1" t="s">
        <v>193</v>
      </c>
      <c r="U1618" s="8">
        <v>44067</v>
      </c>
      <c r="V1618" s="1" t="s">
        <v>37</v>
      </c>
      <c r="W1618" s="1" t="s">
        <v>38</v>
      </c>
      <c r="X1618" s="1" t="s">
        <v>39</v>
      </c>
      <c r="Y1618" t="str">
        <f t="shared" si="102"/>
        <v>OnTime</v>
      </c>
      <c r="Z1618" t="str">
        <f t="shared" si="103"/>
        <v>Utilized</v>
      </c>
    </row>
    <row r="1619" spans="1:26" x14ac:dyDescent="0.2">
      <c r="A1619" s="15">
        <v>121.75</v>
      </c>
      <c r="B1619" s="7">
        <f t="shared" si="100"/>
        <v>121.75</v>
      </c>
      <c r="C1619" s="1" t="s">
        <v>20</v>
      </c>
      <c r="D1619" s="1" t="s">
        <v>21</v>
      </c>
      <c r="E1619" s="5">
        <v>0</v>
      </c>
      <c r="F1619" s="5">
        <f t="shared" si="101"/>
        <v>0</v>
      </c>
      <c r="G1619" s="1" t="s">
        <v>23</v>
      </c>
      <c r="H1619" s="8">
        <v>44077</v>
      </c>
      <c r="I1619" s="1" t="s">
        <v>25</v>
      </c>
      <c r="K1619" s="8">
        <v>44067.572962962964</v>
      </c>
      <c r="L1619" s="1" t="s">
        <v>28</v>
      </c>
      <c r="M1619" s="8">
        <v>44067</v>
      </c>
      <c r="N1619" s="8">
        <v>44097</v>
      </c>
      <c r="O1619" s="1" t="s">
        <v>2971</v>
      </c>
      <c r="P1619" s="1" t="s">
        <v>1091</v>
      </c>
      <c r="Q1619" s="1" t="s">
        <v>33</v>
      </c>
      <c r="R1619" s="1" t="s">
        <v>124</v>
      </c>
      <c r="S1619" s="1" t="s">
        <v>35</v>
      </c>
      <c r="T1619" s="1" t="s">
        <v>193</v>
      </c>
      <c r="U1619" s="8">
        <v>44067</v>
      </c>
      <c r="V1619" s="1" t="s">
        <v>37</v>
      </c>
      <c r="W1619" s="1" t="s">
        <v>38</v>
      </c>
      <c r="X1619" s="1" t="s">
        <v>39</v>
      </c>
      <c r="Y1619" t="str">
        <f t="shared" si="102"/>
        <v>OnTime</v>
      </c>
      <c r="Z1619" t="str">
        <f t="shared" si="103"/>
        <v>Utilized</v>
      </c>
    </row>
    <row r="1620" spans="1:26" x14ac:dyDescent="0.2">
      <c r="A1620" s="15">
        <v>0</v>
      </c>
      <c r="B1620" s="7">
        <f t="shared" si="100"/>
        <v>0</v>
      </c>
      <c r="C1620" s="1" t="s">
        <v>20</v>
      </c>
      <c r="D1620" s="1" t="s">
        <v>1362</v>
      </c>
      <c r="E1620" s="5">
        <v>0</v>
      </c>
      <c r="F1620" s="5">
        <f t="shared" si="101"/>
        <v>0</v>
      </c>
      <c r="G1620" s="1" t="s">
        <v>1363</v>
      </c>
      <c r="H1620" s="8">
        <v>44097</v>
      </c>
      <c r="I1620" s="1" t="s">
        <v>25</v>
      </c>
      <c r="K1620" s="8">
        <v>44067.564733796295</v>
      </c>
      <c r="M1620" s="8">
        <v>44067</v>
      </c>
      <c r="N1620" s="8">
        <v>44067</v>
      </c>
      <c r="P1620" s="1" t="s">
        <v>32</v>
      </c>
      <c r="T1620" s="1" t="s">
        <v>81</v>
      </c>
      <c r="U1620" s="8">
        <v>44067</v>
      </c>
      <c r="V1620" s="1" t="s">
        <v>1368</v>
      </c>
      <c r="W1620" s="1" t="s">
        <v>3322</v>
      </c>
      <c r="X1620" s="1" t="s">
        <v>39</v>
      </c>
      <c r="Y1620" t="str">
        <f t="shared" si="102"/>
        <v>NoPayment</v>
      </c>
      <c r="Z1620" t="str">
        <f t="shared" si="103"/>
        <v>Utilized</v>
      </c>
    </row>
    <row r="1621" spans="1:26" x14ac:dyDescent="0.2">
      <c r="A1621" s="15">
        <v>100</v>
      </c>
      <c r="B1621" s="7">
        <f t="shared" si="100"/>
        <v>100</v>
      </c>
      <c r="C1621" s="1" t="s">
        <v>20</v>
      </c>
      <c r="D1621" s="1" t="s">
        <v>1362</v>
      </c>
      <c r="E1621" s="5">
        <v>2</v>
      </c>
      <c r="F1621" s="5">
        <f t="shared" si="101"/>
        <v>2</v>
      </c>
      <c r="G1621" s="1" t="s">
        <v>1363</v>
      </c>
      <c r="H1621" s="8">
        <v>44097</v>
      </c>
      <c r="I1621" s="1" t="s">
        <v>25</v>
      </c>
      <c r="K1621" s="8">
        <v>44067.560312499998</v>
      </c>
      <c r="L1621" s="1" t="s">
        <v>28</v>
      </c>
      <c r="M1621" s="8">
        <v>44067</v>
      </c>
      <c r="N1621" s="8">
        <v>44097</v>
      </c>
      <c r="O1621" s="1" t="s">
        <v>2974</v>
      </c>
      <c r="P1621" s="1" t="s">
        <v>32</v>
      </c>
      <c r="T1621" s="1" t="s">
        <v>49</v>
      </c>
      <c r="U1621" s="8">
        <v>44067</v>
      </c>
      <c r="V1621" s="1" t="s">
        <v>1368</v>
      </c>
      <c r="W1621" s="1" t="s">
        <v>3322</v>
      </c>
      <c r="X1621" s="1" t="s">
        <v>39</v>
      </c>
      <c r="Y1621" t="str">
        <f t="shared" si="102"/>
        <v>OnTime</v>
      </c>
      <c r="Z1621" t="str">
        <f t="shared" si="103"/>
        <v>Utilized</v>
      </c>
    </row>
    <row r="1622" spans="1:26" x14ac:dyDescent="0.2">
      <c r="A1622" s="15">
        <v>100</v>
      </c>
      <c r="B1622" s="7">
        <f t="shared" si="100"/>
        <v>100</v>
      </c>
      <c r="C1622" s="1" t="s">
        <v>20</v>
      </c>
      <c r="D1622" s="1" t="s">
        <v>1362</v>
      </c>
      <c r="E1622" s="5">
        <v>2</v>
      </c>
      <c r="F1622" s="5">
        <f t="shared" si="101"/>
        <v>2</v>
      </c>
      <c r="G1622" s="1" t="s">
        <v>1363</v>
      </c>
      <c r="H1622" s="8">
        <v>44097</v>
      </c>
      <c r="I1622" s="1" t="s">
        <v>25</v>
      </c>
      <c r="K1622" s="8">
        <v>44067.560254629629</v>
      </c>
      <c r="L1622" s="1" t="s">
        <v>28</v>
      </c>
      <c r="M1622" s="8">
        <v>44067</v>
      </c>
      <c r="N1622" s="8">
        <v>44097</v>
      </c>
      <c r="O1622" s="1" t="s">
        <v>2976</v>
      </c>
      <c r="P1622" s="1" t="s">
        <v>32</v>
      </c>
      <c r="T1622" s="1" t="s">
        <v>193</v>
      </c>
      <c r="U1622" s="8">
        <v>44067</v>
      </c>
      <c r="V1622" s="1" t="s">
        <v>1368</v>
      </c>
      <c r="W1622" s="1" t="s">
        <v>3322</v>
      </c>
      <c r="X1622" s="1" t="s">
        <v>39</v>
      </c>
      <c r="Y1622" t="str">
        <f t="shared" si="102"/>
        <v>OnTime</v>
      </c>
      <c r="Z1622" t="str">
        <f t="shared" si="103"/>
        <v>Utilized</v>
      </c>
    </row>
    <row r="1623" spans="1:26" x14ac:dyDescent="0.2">
      <c r="A1623" s="15">
        <v>0</v>
      </c>
      <c r="B1623" s="7">
        <f t="shared" si="100"/>
        <v>0</v>
      </c>
      <c r="C1623" s="1" t="s">
        <v>20</v>
      </c>
      <c r="E1623" s="5">
        <v>0</v>
      </c>
      <c r="F1623" s="5">
        <f t="shared" si="101"/>
        <v>0</v>
      </c>
      <c r="I1623" s="1" t="s">
        <v>25</v>
      </c>
      <c r="K1623" s="8">
        <v>44067.560185185182</v>
      </c>
      <c r="M1623" s="8">
        <v>44067</v>
      </c>
      <c r="N1623" s="8">
        <v>44067</v>
      </c>
      <c r="P1623" s="1" t="s">
        <v>32</v>
      </c>
      <c r="T1623" s="1" t="s">
        <v>81</v>
      </c>
      <c r="U1623" s="8">
        <v>44067</v>
      </c>
      <c r="X1623" s="1" t="s">
        <v>39</v>
      </c>
      <c r="Y1623" t="str">
        <f t="shared" si="102"/>
        <v>NoPayment</v>
      </c>
      <c r="Z1623" t="str">
        <f t="shared" si="103"/>
        <v>No Discounts</v>
      </c>
    </row>
    <row r="1624" spans="1:26" x14ac:dyDescent="0.2">
      <c r="A1624" s="15">
        <v>0</v>
      </c>
      <c r="B1624" s="7">
        <f t="shared" si="100"/>
        <v>0</v>
      </c>
      <c r="C1624" s="1" t="s">
        <v>20</v>
      </c>
      <c r="E1624" s="5">
        <v>0</v>
      </c>
      <c r="F1624" s="5">
        <f t="shared" si="101"/>
        <v>0</v>
      </c>
      <c r="I1624" s="1" t="s">
        <v>25</v>
      </c>
      <c r="K1624" s="8">
        <v>44067.560115740744</v>
      </c>
      <c r="M1624" s="8">
        <v>44067</v>
      </c>
      <c r="N1624" s="8">
        <v>44067</v>
      </c>
      <c r="P1624" s="1" t="s">
        <v>32</v>
      </c>
      <c r="T1624" s="1" t="s">
        <v>81</v>
      </c>
      <c r="U1624" s="8">
        <v>44067</v>
      </c>
      <c r="X1624" s="1" t="s">
        <v>39</v>
      </c>
      <c r="Y1624" t="str">
        <f t="shared" si="102"/>
        <v>NoPayment</v>
      </c>
      <c r="Z1624" t="str">
        <f t="shared" si="103"/>
        <v>No Discounts</v>
      </c>
    </row>
    <row r="1625" spans="1:26" x14ac:dyDescent="0.2">
      <c r="A1625" s="15">
        <v>100</v>
      </c>
      <c r="B1625" s="7">
        <f t="shared" si="100"/>
        <v>100</v>
      </c>
      <c r="C1625" s="1" t="s">
        <v>20</v>
      </c>
      <c r="D1625" s="1" t="s">
        <v>2559</v>
      </c>
      <c r="E1625" s="5">
        <v>0</v>
      </c>
      <c r="F1625" s="5">
        <f t="shared" si="101"/>
        <v>0</v>
      </c>
      <c r="I1625" s="1" t="s">
        <v>25</v>
      </c>
      <c r="K1625" s="8">
        <v>44067.550451388888</v>
      </c>
      <c r="L1625" s="1" t="s">
        <v>28</v>
      </c>
      <c r="M1625" s="8">
        <v>44067</v>
      </c>
      <c r="N1625" s="8">
        <v>44097</v>
      </c>
      <c r="O1625" s="1" t="s">
        <v>2980</v>
      </c>
      <c r="P1625" s="1" t="s">
        <v>1091</v>
      </c>
      <c r="Q1625" s="1" t="s">
        <v>33</v>
      </c>
      <c r="R1625" s="1" t="s">
        <v>124</v>
      </c>
      <c r="T1625" s="1" t="s">
        <v>49</v>
      </c>
      <c r="U1625" s="8">
        <v>44067</v>
      </c>
      <c r="V1625" s="1" t="s">
        <v>2562</v>
      </c>
      <c r="W1625" s="1" t="s">
        <v>2563</v>
      </c>
      <c r="X1625" s="1" t="s">
        <v>39</v>
      </c>
      <c r="Y1625" t="str">
        <f t="shared" si="102"/>
        <v>OnTime</v>
      </c>
      <c r="Z1625" t="str">
        <f t="shared" si="103"/>
        <v>No Discounts</v>
      </c>
    </row>
    <row r="1626" spans="1:26" x14ac:dyDescent="0.2">
      <c r="A1626" s="15">
        <v>100</v>
      </c>
      <c r="B1626" s="7">
        <f t="shared" si="100"/>
        <v>100</v>
      </c>
      <c r="C1626" s="1" t="s">
        <v>20</v>
      </c>
      <c r="D1626" s="1" t="s">
        <v>2559</v>
      </c>
      <c r="E1626" s="5">
        <v>0</v>
      </c>
      <c r="F1626" s="5">
        <f t="shared" si="101"/>
        <v>0</v>
      </c>
      <c r="I1626" s="1" t="s">
        <v>25</v>
      </c>
      <c r="K1626" s="8">
        <v>44067.550381944442</v>
      </c>
      <c r="L1626" s="1" t="s">
        <v>28</v>
      </c>
      <c r="M1626" s="8">
        <v>44067</v>
      </c>
      <c r="N1626" s="8">
        <v>44097</v>
      </c>
      <c r="O1626" s="1" t="s">
        <v>2982</v>
      </c>
      <c r="P1626" s="1" t="s">
        <v>1091</v>
      </c>
      <c r="Q1626" s="1" t="s">
        <v>33</v>
      </c>
      <c r="R1626" s="1" t="s">
        <v>124</v>
      </c>
      <c r="T1626" s="1" t="s">
        <v>49</v>
      </c>
      <c r="U1626" s="8">
        <v>44067</v>
      </c>
      <c r="V1626" s="1" t="s">
        <v>2562</v>
      </c>
      <c r="W1626" s="1" t="s">
        <v>2563</v>
      </c>
      <c r="X1626" s="1" t="s">
        <v>39</v>
      </c>
      <c r="Y1626" t="str">
        <f t="shared" si="102"/>
        <v>OnTime</v>
      </c>
      <c r="Z1626" t="str">
        <f t="shared" si="103"/>
        <v>No Discounts</v>
      </c>
    </row>
    <row r="1627" spans="1:26" x14ac:dyDescent="0.2">
      <c r="A1627" s="15">
        <v>150</v>
      </c>
      <c r="B1627" s="7">
        <f t="shared" si="100"/>
        <v>150</v>
      </c>
      <c r="C1627" s="1" t="s">
        <v>20</v>
      </c>
      <c r="D1627" s="1" t="s">
        <v>1362</v>
      </c>
      <c r="E1627" s="5">
        <v>3</v>
      </c>
      <c r="F1627" s="5">
        <f t="shared" si="101"/>
        <v>3</v>
      </c>
      <c r="G1627" s="1" t="s">
        <v>1363</v>
      </c>
      <c r="H1627" s="8">
        <v>44097</v>
      </c>
      <c r="I1627" s="1" t="s">
        <v>25</v>
      </c>
      <c r="K1627" s="8">
        <v>44067.550324074073</v>
      </c>
      <c r="L1627" s="1" t="s">
        <v>28</v>
      </c>
      <c r="M1627" s="8">
        <v>44067</v>
      </c>
      <c r="N1627" s="8">
        <v>44097</v>
      </c>
      <c r="O1627" s="1" t="s">
        <v>2985</v>
      </c>
      <c r="P1627" s="1" t="s">
        <v>1091</v>
      </c>
      <c r="T1627" s="1" t="s">
        <v>1045</v>
      </c>
      <c r="U1627" s="8">
        <v>44067</v>
      </c>
      <c r="V1627" s="1" t="s">
        <v>1368</v>
      </c>
      <c r="W1627" s="1" t="s">
        <v>3322</v>
      </c>
      <c r="X1627" s="1" t="s">
        <v>39</v>
      </c>
      <c r="Y1627" t="str">
        <f t="shared" si="102"/>
        <v>OnTime</v>
      </c>
      <c r="Z1627" t="str">
        <f t="shared" si="103"/>
        <v>Utilized</v>
      </c>
    </row>
    <row r="1628" spans="1:26" x14ac:dyDescent="0.2">
      <c r="A1628" s="15">
        <v>0</v>
      </c>
      <c r="B1628" s="7">
        <f t="shared" si="100"/>
        <v>0</v>
      </c>
      <c r="C1628" s="1" t="s">
        <v>20</v>
      </c>
      <c r="D1628" s="1" t="s">
        <v>21</v>
      </c>
      <c r="E1628" s="5">
        <v>0</v>
      </c>
      <c r="F1628" s="5">
        <f t="shared" si="101"/>
        <v>0</v>
      </c>
      <c r="I1628" s="1" t="s">
        <v>25</v>
      </c>
      <c r="K1628" s="8">
        <v>44067.550254629627</v>
      </c>
      <c r="M1628" s="8">
        <v>44067</v>
      </c>
      <c r="N1628" s="8">
        <v>44097</v>
      </c>
      <c r="O1628" s="1" t="s">
        <v>2987</v>
      </c>
      <c r="P1628" s="1" t="s">
        <v>1091</v>
      </c>
      <c r="Q1628" s="1" t="s">
        <v>156</v>
      </c>
      <c r="R1628" s="1" t="s">
        <v>124</v>
      </c>
      <c r="T1628" s="1" t="s">
        <v>81</v>
      </c>
      <c r="U1628" s="8">
        <v>44067</v>
      </c>
      <c r="V1628" s="1" t="s">
        <v>157</v>
      </c>
      <c r="W1628" s="1" t="s">
        <v>158</v>
      </c>
      <c r="X1628" s="1" t="s">
        <v>39</v>
      </c>
      <c r="Y1628" t="str">
        <f t="shared" si="102"/>
        <v>NoPayment</v>
      </c>
      <c r="Z1628" t="str">
        <f t="shared" si="103"/>
        <v>No Discounts</v>
      </c>
    </row>
    <row r="1629" spans="1:26" x14ac:dyDescent="0.2">
      <c r="A1629" s="15">
        <v>0</v>
      </c>
      <c r="B1629" s="7">
        <f t="shared" si="100"/>
        <v>0</v>
      </c>
      <c r="C1629" s="1" t="s">
        <v>20</v>
      </c>
      <c r="E1629" s="5">
        <v>0</v>
      </c>
      <c r="F1629" s="5">
        <f t="shared" si="101"/>
        <v>0</v>
      </c>
      <c r="I1629" s="1" t="s">
        <v>25</v>
      </c>
      <c r="K1629" s="8">
        <v>44067.550185185188</v>
      </c>
      <c r="M1629" s="8">
        <v>44067</v>
      </c>
      <c r="N1629" s="8">
        <v>44067</v>
      </c>
      <c r="P1629" s="1" t="s">
        <v>1091</v>
      </c>
      <c r="T1629" s="1" t="s">
        <v>81</v>
      </c>
      <c r="U1629" s="8">
        <v>44067</v>
      </c>
      <c r="X1629" s="1" t="s">
        <v>39</v>
      </c>
      <c r="Y1629" t="str">
        <f t="shared" si="102"/>
        <v>NoPayment</v>
      </c>
      <c r="Z1629" t="str">
        <f t="shared" si="103"/>
        <v>No Discounts</v>
      </c>
    </row>
    <row r="1630" spans="1:26" x14ac:dyDescent="0.2">
      <c r="A1630" s="15">
        <v>0</v>
      </c>
      <c r="B1630" s="7">
        <f t="shared" si="100"/>
        <v>0</v>
      </c>
      <c r="C1630" s="1" t="s">
        <v>20</v>
      </c>
      <c r="E1630" s="5">
        <v>0</v>
      </c>
      <c r="F1630" s="5">
        <f t="shared" si="101"/>
        <v>0</v>
      </c>
      <c r="I1630" s="1" t="s">
        <v>25</v>
      </c>
      <c r="K1630" s="8">
        <v>44067.550127314818</v>
      </c>
      <c r="M1630" s="8">
        <v>44067</v>
      </c>
      <c r="N1630" s="8">
        <v>44067</v>
      </c>
      <c r="P1630" s="1" t="s">
        <v>1091</v>
      </c>
      <c r="T1630" s="1" t="s">
        <v>81</v>
      </c>
      <c r="U1630" s="8">
        <v>44067</v>
      </c>
      <c r="X1630" s="1" t="s">
        <v>39</v>
      </c>
      <c r="Y1630" t="str">
        <f t="shared" si="102"/>
        <v>NoPayment</v>
      </c>
      <c r="Z1630" t="str">
        <f t="shared" si="103"/>
        <v>No Discounts</v>
      </c>
    </row>
    <row r="1631" spans="1:26" x14ac:dyDescent="0.2">
      <c r="A1631" s="15">
        <v>0</v>
      </c>
      <c r="B1631" s="7">
        <f t="shared" si="100"/>
        <v>0</v>
      </c>
      <c r="C1631" s="1" t="s">
        <v>20</v>
      </c>
      <c r="E1631" s="5">
        <v>0</v>
      </c>
      <c r="F1631" s="5">
        <f t="shared" si="101"/>
        <v>0</v>
      </c>
      <c r="I1631" s="1" t="s">
        <v>25</v>
      </c>
      <c r="K1631" s="8">
        <v>44067.550057870372</v>
      </c>
      <c r="M1631" s="8">
        <v>44067</v>
      </c>
      <c r="N1631" s="8">
        <v>44067</v>
      </c>
      <c r="P1631" s="1" t="s">
        <v>1091</v>
      </c>
      <c r="T1631" s="1" t="s">
        <v>81</v>
      </c>
      <c r="U1631" s="8">
        <v>44067</v>
      </c>
      <c r="X1631" s="1" t="s">
        <v>39</v>
      </c>
      <c r="Y1631" t="str">
        <f t="shared" si="102"/>
        <v>NoPayment</v>
      </c>
      <c r="Z1631" t="str">
        <f t="shared" si="103"/>
        <v>No Discounts</v>
      </c>
    </row>
    <row r="1632" spans="1:26" x14ac:dyDescent="0.2">
      <c r="A1632" s="15">
        <v>121.75</v>
      </c>
      <c r="B1632" s="7">
        <f t="shared" si="100"/>
        <v>121.75</v>
      </c>
      <c r="C1632" s="1" t="s">
        <v>20</v>
      </c>
      <c r="D1632" s="1" t="s">
        <v>21</v>
      </c>
      <c r="E1632" s="5">
        <v>0</v>
      </c>
      <c r="F1632" s="5">
        <f t="shared" si="101"/>
        <v>0</v>
      </c>
      <c r="G1632" s="1" t="s">
        <v>23</v>
      </c>
      <c r="H1632" s="8">
        <v>44077</v>
      </c>
      <c r="I1632" s="1" t="s">
        <v>25</v>
      </c>
      <c r="K1632" s="8">
        <v>44067.521921296298</v>
      </c>
      <c r="L1632" s="1" t="s">
        <v>28</v>
      </c>
      <c r="M1632" s="8">
        <v>44067</v>
      </c>
      <c r="N1632" s="8">
        <v>44097</v>
      </c>
      <c r="O1632" s="1" t="s">
        <v>2992</v>
      </c>
      <c r="P1632" s="1" t="s">
        <v>1091</v>
      </c>
      <c r="Q1632" s="1" t="s">
        <v>33</v>
      </c>
      <c r="R1632" s="1" t="s">
        <v>124</v>
      </c>
      <c r="S1632" s="1" t="s">
        <v>35</v>
      </c>
      <c r="T1632" s="1" t="s">
        <v>193</v>
      </c>
      <c r="U1632" s="8">
        <v>44067</v>
      </c>
      <c r="V1632" s="1" t="s">
        <v>37</v>
      </c>
      <c r="W1632" s="1" t="s">
        <v>38</v>
      </c>
      <c r="X1632" s="1" t="s">
        <v>39</v>
      </c>
      <c r="Y1632" t="str">
        <f t="shared" si="102"/>
        <v>OnTime</v>
      </c>
      <c r="Z1632" t="str">
        <f t="shared" si="103"/>
        <v>Utilized</v>
      </c>
    </row>
    <row r="1633" spans="1:26" x14ac:dyDescent="0.2">
      <c r="A1633" s="15">
        <v>121.75</v>
      </c>
      <c r="B1633" s="7">
        <f t="shared" si="100"/>
        <v>121.75</v>
      </c>
      <c r="C1633" s="1" t="s">
        <v>20</v>
      </c>
      <c r="D1633" s="1" t="s">
        <v>21</v>
      </c>
      <c r="E1633" s="5">
        <v>0</v>
      </c>
      <c r="F1633" s="5">
        <f t="shared" si="101"/>
        <v>0</v>
      </c>
      <c r="G1633" s="1" t="s">
        <v>23</v>
      </c>
      <c r="H1633" s="8">
        <v>44077</v>
      </c>
      <c r="I1633" s="1" t="s">
        <v>25</v>
      </c>
      <c r="K1633" s="8">
        <v>44067.49800925926</v>
      </c>
      <c r="L1633" s="1" t="s">
        <v>28</v>
      </c>
      <c r="M1633" s="8">
        <v>44067</v>
      </c>
      <c r="N1633" s="8">
        <v>44097</v>
      </c>
      <c r="O1633" s="1" t="s">
        <v>2994</v>
      </c>
      <c r="P1633" s="1" t="s">
        <v>1091</v>
      </c>
      <c r="Q1633" s="1" t="s">
        <v>33</v>
      </c>
      <c r="R1633" s="1" t="s">
        <v>124</v>
      </c>
      <c r="S1633" s="1" t="s">
        <v>35</v>
      </c>
      <c r="T1633" s="1" t="s">
        <v>193</v>
      </c>
      <c r="U1633" s="8">
        <v>44067</v>
      </c>
      <c r="V1633" s="1" t="s">
        <v>37</v>
      </c>
      <c r="W1633" s="1" t="s">
        <v>38</v>
      </c>
      <c r="X1633" s="1" t="s">
        <v>39</v>
      </c>
      <c r="Y1633" t="str">
        <f t="shared" si="102"/>
        <v>OnTime</v>
      </c>
      <c r="Z1633" t="str">
        <f t="shared" si="103"/>
        <v>Utilized</v>
      </c>
    </row>
    <row r="1634" spans="1:26" x14ac:dyDescent="0.2">
      <c r="A1634" s="15">
        <v>121.75</v>
      </c>
      <c r="B1634" s="7">
        <f t="shared" si="100"/>
        <v>121.75</v>
      </c>
      <c r="C1634" s="1" t="s">
        <v>20</v>
      </c>
      <c r="D1634" s="1" t="s">
        <v>21</v>
      </c>
      <c r="E1634" s="5">
        <v>0</v>
      </c>
      <c r="F1634" s="5">
        <f t="shared" si="101"/>
        <v>0</v>
      </c>
      <c r="G1634" s="1" t="s">
        <v>23</v>
      </c>
      <c r="H1634" s="8">
        <v>44077</v>
      </c>
      <c r="I1634" s="1" t="s">
        <v>25</v>
      </c>
      <c r="K1634" s="8">
        <v>44067.494479166664</v>
      </c>
      <c r="L1634" s="1" t="s">
        <v>28</v>
      </c>
      <c r="M1634" s="8">
        <v>44067</v>
      </c>
      <c r="N1634" s="8">
        <v>44097</v>
      </c>
      <c r="O1634" s="1" t="s">
        <v>2996</v>
      </c>
      <c r="P1634" s="1" t="s">
        <v>1091</v>
      </c>
      <c r="Q1634" s="1" t="s">
        <v>33</v>
      </c>
      <c r="R1634" s="1" t="s">
        <v>124</v>
      </c>
      <c r="S1634" s="1" t="s">
        <v>35</v>
      </c>
      <c r="T1634" s="1" t="s">
        <v>193</v>
      </c>
      <c r="U1634" s="8">
        <v>44067</v>
      </c>
      <c r="V1634" s="1" t="s">
        <v>37</v>
      </c>
      <c r="W1634" s="1" t="s">
        <v>38</v>
      </c>
      <c r="X1634" s="1" t="s">
        <v>39</v>
      </c>
      <c r="Y1634" t="str">
        <f t="shared" si="102"/>
        <v>OnTime</v>
      </c>
      <c r="Z1634" t="str">
        <f t="shared" si="103"/>
        <v>Utilized</v>
      </c>
    </row>
    <row r="1635" spans="1:26" x14ac:dyDescent="0.2">
      <c r="A1635" s="15">
        <v>121.75</v>
      </c>
      <c r="B1635" s="7">
        <f t="shared" si="100"/>
        <v>121.75</v>
      </c>
      <c r="C1635" s="1" t="s">
        <v>20</v>
      </c>
      <c r="D1635" s="1" t="s">
        <v>21</v>
      </c>
      <c r="E1635" s="5">
        <v>0</v>
      </c>
      <c r="F1635" s="5">
        <f t="shared" si="101"/>
        <v>0</v>
      </c>
      <c r="G1635" s="1" t="s">
        <v>23</v>
      </c>
      <c r="H1635" s="8">
        <v>44077</v>
      </c>
      <c r="I1635" s="1" t="s">
        <v>25</v>
      </c>
      <c r="K1635" s="8">
        <v>44067.394976851851</v>
      </c>
      <c r="L1635" s="1" t="s">
        <v>28</v>
      </c>
      <c r="M1635" s="8">
        <v>44067</v>
      </c>
      <c r="N1635" s="8">
        <v>44097</v>
      </c>
      <c r="O1635" s="1" t="s">
        <v>2998</v>
      </c>
      <c r="P1635" s="1" t="s">
        <v>1091</v>
      </c>
      <c r="Q1635" s="1" t="s">
        <v>33</v>
      </c>
      <c r="R1635" s="1" t="s">
        <v>124</v>
      </c>
      <c r="S1635" s="1" t="s">
        <v>35</v>
      </c>
      <c r="T1635" s="1" t="s">
        <v>193</v>
      </c>
      <c r="U1635" s="8">
        <v>44067</v>
      </c>
      <c r="V1635" s="1" t="s">
        <v>37</v>
      </c>
      <c r="W1635" s="1" t="s">
        <v>38</v>
      </c>
      <c r="X1635" s="1" t="s">
        <v>39</v>
      </c>
      <c r="Y1635" t="str">
        <f t="shared" si="102"/>
        <v>OnTime</v>
      </c>
      <c r="Z1635" t="str">
        <f t="shared" si="103"/>
        <v>Utilized</v>
      </c>
    </row>
    <row r="1636" spans="1:26" x14ac:dyDescent="0.2">
      <c r="A1636" s="15">
        <v>100</v>
      </c>
      <c r="B1636" s="7">
        <f t="shared" si="100"/>
        <v>100</v>
      </c>
      <c r="C1636" s="1" t="s">
        <v>20</v>
      </c>
      <c r="D1636" s="1" t="s">
        <v>2201</v>
      </c>
      <c r="E1636" s="5">
        <v>2</v>
      </c>
      <c r="F1636" s="5">
        <f t="shared" si="101"/>
        <v>2</v>
      </c>
      <c r="G1636" s="1" t="s">
        <v>2202</v>
      </c>
      <c r="H1636" s="8">
        <v>44127</v>
      </c>
      <c r="I1636" s="1" t="s">
        <v>25</v>
      </c>
      <c r="K1636" s="8">
        <v>44067.267974537041</v>
      </c>
      <c r="L1636" s="1" t="s">
        <v>28</v>
      </c>
      <c r="M1636" s="8">
        <v>44067</v>
      </c>
      <c r="N1636" s="8">
        <v>44097</v>
      </c>
      <c r="O1636" s="1" t="s">
        <v>3000</v>
      </c>
      <c r="P1636" s="1" t="s">
        <v>32</v>
      </c>
      <c r="Q1636" s="1" t="s">
        <v>33</v>
      </c>
      <c r="R1636" s="1" t="s">
        <v>124</v>
      </c>
      <c r="T1636" s="1" t="s">
        <v>81</v>
      </c>
      <c r="U1636" s="8">
        <v>44067</v>
      </c>
      <c r="V1636" s="1" t="s">
        <v>2205</v>
      </c>
      <c r="W1636" s="1" t="s">
        <v>2206</v>
      </c>
      <c r="X1636" s="1" t="s">
        <v>39</v>
      </c>
      <c r="Y1636" t="str">
        <f t="shared" si="102"/>
        <v>OnTime</v>
      </c>
      <c r="Z1636" t="str">
        <f t="shared" si="103"/>
        <v>Utilized</v>
      </c>
    </row>
    <row r="1637" spans="1:26" x14ac:dyDescent="0.2">
      <c r="A1637" s="15">
        <v>0</v>
      </c>
      <c r="B1637" s="7">
        <f t="shared" si="100"/>
        <v>0</v>
      </c>
      <c r="C1637" s="1" t="s">
        <v>20</v>
      </c>
      <c r="D1637" s="1" t="s">
        <v>21</v>
      </c>
      <c r="E1637" s="5">
        <v>0</v>
      </c>
      <c r="F1637" s="5">
        <f t="shared" si="101"/>
        <v>0</v>
      </c>
      <c r="I1637" s="1" t="s">
        <v>25</v>
      </c>
      <c r="K1637" s="8">
        <v>44067.265949074077</v>
      </c>
      <c r="M1637" s="8">
        <v>44067</v>
      </c>
      <c r="N1637" s="8">
        <v>44097</v>
      </c>
      <c r="P1637" s="1" t="s">
        <v>32</v>
      </c>
      <c r="Q1637" s="1" t="s">
        <v>156</v>
      </c>
      <c r="R1637" s="1" t="s">
        <v>124</v>
      </c>
      <c r="T1637" s="1" t="s">
        <v>81</v>
      </c>
      <c r="U1637" s="8">
        <v>44067</v>
      </c>
      <c r="V1637" s="1" t="s">
        <v>157</v>
      </c>
      <c r="W1637" s="1" t="s">
        <v>158</v>
      </c>
      <c r="X1637" s="1" t="s">
        <v>39</v>
      </c>
      <c r="Y1637" t="str">
        <f t="shared" si="102"/>
        <v>NoPayment</v>
      </c>
      <c r="Z1637" t="str">
        <f t="shared" si="103"/>
        <v>No Discounts</v>
      </c>
    </row>
    <row r="1638" spans="1:26" x14ac:dyDescent="0.2">
      <c r="A1638" s="15">
        <v>0</v>
      </c>
      <c r="B1638" s="7">
        <f t="shared" si="100"/>
        <v>0</v>
      </c>
      <c r="C1638" s="1" t="s">
        <v>20</v>
      </c>
      <c r="D1638" s="1" t="s">
        <v>21</v>
      </c>
      <c r="E1638" s="5">
        <v>0</v>
      </c>
      <c r="F1638" s="5">
        <f t="shared" si="101"/>
        <v>0</v>
      </c>
      <c r="I1638" s="1" t="s">
        <v>25</v>
      </c>
      <c r="K1638" s="8">
        <v>44067.265879629631</v>
      </c>
      <c r="M1638" s="8">
        <v>44067</v>
      </c>
      <c r="N1638" s="8">
        <v>44097</v>
      </c>
      <c r="P1638" s="1" t="s">
        <v>32</v>
      </c>
      <c r="Q1638" s="1" t="s">
        <v>156</v>
      </c>
      <c r="R1638" s="1" t="s">
        <v>124</v>
      </c>
      <c r="T1638" s="1" t="s">
        <v>81</v>
      </c>
      <c r="U1638" s="8">
        <v>44067</v>
      </c>
      <c r="V1638" s="1" t="s">
        <v>157</v>
      </c>
      <c r="W1638" s="1" t="s">
        <v>158</v>
      </c>
      <c r="X1638" s="1" t="s">
        <v>39</v>
      </c>
      <c r="Y1638" t="str">
        <f t="shared" si="102"/>
        <v>NoPayment</v>
      </c>
      <c r="Z1638" t="str">
        <f t="shared" si="103"/>
        <v>No Discounts</v>
      </c>
    </row>
    <row r="1639" spans="1:26" x14ac:dyDescent="0.2">
      <c r="A1639" s="15">
        <v>0</v>
      </c>
      <c r="B1639" s="7">
        <f t="shared" si="100"/>
        <v>0</v>
      </c>
      <c r="C1639" s="1" t="s">
        <v>20</v>
      </c>
      <c r="E1639" s="5">
        <v>0</v>
      </c>
      <c r="F1639" s="5">
        <f t="shared" si="101"/>
        <v>0</v>
      </c>
      <c r="I1639" s="1" t="s">
        <v>25</v>
      </c>
      <c r="K1639" s="8">
        <v>44067.265798611108</v>
      </c>
      <c r="M1639" s="8">
        <v>44067</v>
      </c>
      <c r="N1639" s="8">
        <v>44067</v>
      </c>
      <c r="P1639" s="1" t="s">
        <v>32</v>
      </c>
      <c r="T1639" s="1" t="s">
        <v>81</v>
      </c>
      <c r="U1639" s="8">
        <v>44067</v>
      </c>
      <c r="X1639" s="1" t="s">
        <v>39</v>
      </c>
      <c r="Y1639" t="str">
        <f t="shared" si="102"/>
        <v>NoPayment</v>
      </c>
      <c r="Z1639" t="str">
        <f t="shared" si="103"/>
        <v>No Discounts</v>
      </c>
    </row>
    <row r="1640" spans="1:26" x14ac:dyDescent="0.2">
      <c r="A1640" s="15">
        <v>0</v>
      </c>
      <c r="B1640" s="7">
        <f t="shared" si="100"/>
        <v>0</v>
      </c>
      <c r="C1640" s="1" t="s">
        <v>20</v>
      </c>
      <c r="E1640" s="5">
        <v>0</v>
      </c>
      <c r="F1640" s="5">
        <f t="shared" si="101"/>
        <v>0</v>
      </c>
      <c r="I1640" s="1" t="s">
        <v>25</v>
      </c>
      <c r="K1640" s="8">
        <v>44067.265729166669</v>
      </c>
      <c r="M1640" s="8">
        <v>44067</v>
      </c>
      <c r="N1640" s="8">
        <v>44067</v>
      </c>
      <c r="P1640" s="1" t="s">
        <v>32</v>
      </c>
      <c r="T1640" s="1" t="s">
        <v>81</v>
      </c>
      <c r="U1640" s="8">
        <v>44067</v>
      </c>
      <c r="X1640" s="1" t="s">
        <v>39</v>
      </c>
      <c r="Y1640" t="str">
        <f t="shared" si="102"/>
        <v>NoPayment</v>
      </c>
      <c r="Z1640" t="str">
        <f t="shared" si="103"/>
        <v>No Discounts</v>
      </c>
    </row>
    <row r="1641" spans="1:26" x14ac:dyDescent="0.2">
      <c r="A1641" s="15">
        <v>0</v>
      </c>
      <c r="B1641" s="7">
        <f t="shared" si="100"/>
        <v>0</v>
      </c>
      <c r="C1641" s="1" t="s">
        <v>20</v>
      </c>
      <c r="E1641" s="5">
        <v>0</v>
      </c>
      <c r="F1641" s="5">
        <f t="shared" si="101"/>
        <v>0</v>
      </c>
      <c r="I1641" s="1" t="s">
        <v>25</v>
      </c>
      <c r="K1641" s="8">
        <v>44067.265659722223</v>
      </c>
      <c r="M1641" s="8">
        <v>44067</v>
      </c>
      <c r="N1641" s="8">
        <v>44067</v>
      </c>
      <c r="P1641" s="1" t="s">
        <v>32</v>
      </c>
      <c r="T1641" s="1" t="s">
        <v>81</v>
      </c>
      <c r="U1641" s="8">
        <v>44067</v>
      </c>
      <c r="X1641" s="1" t="s">
        <v>39</v>
      </c>
      <c r="Y1641" t="str">
        <f t="shared" si="102"/>
        <v>NoPayment</v>
      </c>
      <c r="Z1641" t="str">
        <f t="shared" si="103"/>
        <v>No Discounts</v>
      </c>
    </row>
    <row r="1642" spans="1:26" x14ac:dyDescent="0.2">
      <c r="A1642" s="15">
        <v>0</v>
      </c>
      <c r="B1642" s="7">
        <f t="shared" si="100"/>
        <v>0</v>
      </c>
      <c r="C1642" s="1" t="s">
        <v>20</v>
      </c>
      <c r="E1642" s="5">
        <v>0</v>
      </c>
      <c r="F1642" s="5">
        <f t="shared" si="101"/>
        <v>0</v>
      </c>
      <c r="I1642" s="1" t="s">
        <v>25</v>
      </c>
      <c r="K1642" s="8">
        <v>44067.2655787037</v>
      </c>
      <c r="M1642" s="8">
        <v>44067</v>
      </c>
      <c r="N1642" s="8">
        <v>44067</v>
      </c>
      <c r="P1642" s="1" t="s">
        <v>32</v>
      </c>
      <c r="T1642" s="1" t="s">
        <v>81</v>
      </c>
      <c r="U1642" s="8">
        <v>44067</v>
      </c>
      <c r="X1642" s="1" t="s">
        <v>39</v>
      </c>
      <c r="Y1642" t="str">
        <f t="shared" si="102"/>
        <v>NoPayment</v>
      </c>
      <c r="Z1642" t="str">
        <f t="shared" si="103"/>
        <v>No Discounts</v>
      </c>
    </row>
    <row r="1643" spans="1:26" x14ac:dyDescent="0.2">
      <c r="A1643" s="15">
        <v>0</v>
      </c>
      <c r="B1643" s="7">
        <f t="shared" si="100"/>
        <v>0</v>
      </c>
      <c r="C1643" s="1" t="s">
        <v>20</v>
      </c>
      <c r="E1643" s="5">
        <v>0</v>
      </c>
      <c r="F1643" s="5">
        <f t="shared" si="101"/>
        <v>0</v>
      </c>
      <c r="I1643" s="1" t="s">
        <v>25</v>
      </c>
      <c r="K1643" s="8">
        <v>44067.265509259261</v>
      </c>
      <c r="M1643" s="8">
        <v>44067</v>
      </c>
      <c r="N1643" s="8">
        <v>44067</v>
      </c>
      <c r="P1643" s="1" t="s">
        <v>32</v>
      </c>
      <c r="T1643" s="1" t="s">
        <v>81</v>
      </c>
      <c r="U1643" s="8">
        <v>44067</v>
      </c>
      <c r="X1643" s="1" t="s">
        <v>39</v>
      </c>
      <c r="Y1643" t="str">
        <f t="shared" si="102"/>
        <v>NoPayment</v>
      </c>
      <c r="Z1643" t="str">
        <f t="shared" si="103"/>
        <v>No Discounts</v>
      </c>
    </row>
    <row r="1644" spans="1:26" x14ac:dyDescent="0.2">
      <c r="A1644" s="15">
        <v>0</v>
      </c>
      <c r="B1644" s="7">
        <f t="shared" si="100"/>
        <v>0</v>
      </c>
      <c r="C1644" s="1" t="s">
        <v>20</v>
      </c>
      <c r="E1644" s="5">
        <v>0</v>
      </c>
      <c r="F1644" s="5">
        <f t="shared" si="101"/>
        <v>0</v>
      </c>
      <c r="I1644" s="1" t="s">
        <v>25</v>
      </c>
      <c r="K1644" s="8">
        <v>44067.265439814815</v>
      </c>
      <c r="M1644" s="8">
        <v>44067</v>
      </c>
      <c r="N1644" s="8">
        <v>44067</v>
      </c>
      <c r="P1644" s="1" t="s">
        <v>32</v>
      </c>
      <c r="T1644" s="1" t="s">
        <v>81</v>
      </c>
      <c r="U1644" s="8">
        <v>44067</v>
      </c>
      <c r="X1644" s="1" t="s">
        <v>39</v>
      </c>
      <c r="Y1644" t="str">
        <f t="shared" si="102"/>
        <v>NoPayment</v>
      </c>
      <c r="Z1644" t="str">
        <f t="shared" si="103"/>
        <v>No Discounts</v>
      </c>
    </row>
    <row r="1645" spans="1:26" x14ac:dyDescent="0.2">
      <c r="A1645" s="15">
        <v>0</v>
      </c>
      <c r="B1645" s="7">
        <f t="shared" si="100"/>
        <v>0</v>
      </c>
      <c r="C1645" s="1" t="s">
        <v>20</v>
      </c>
      <c r="E1645" s="5">
        <v>0</v>
      </c>
      <c r="F1645" s="5">
        <f t="shared" si="101"/>
        <v>0</v>
      </c>
      <c r="I1645" s="1" t="s">
        <v>25</v>
      </c>
      <c r="K1645" s="8">
        <v>44067.265370370369</v>
      </c>
      <c r="M1645" s="8">
        <v>44067</v>
      </c>
      <c r="N1645" s="8">
        <v>44067</v>
      </c>
      <c r="P1645" s="1" t="s">
        <v>32</v>
      </c>
      <c r="T1645" s="1" t="s">
        <v>81</v>
      </c>
      <c r="U1645" s="8">
        <v>44067</v>
      </c>
      <c r="X1645" s="1" t="s">
        <v>39</v>
      </c>
      <c r="Y1645" t="str">
        <f t="shared" si="102"/>
        <v>NoPayment</v>
      </c>
      <c r="Z1645" t="str">
        <f t="shared" si="103"/>
        <v>No Discounts</v>
      </c>
    </row>
    <row r="1646" spans="1:26" x14ac:dyDescent="0.2">
      <c r="A1646" s="15">
        <v>0</v>
      </c>
      <c r="B1646" s="7">
        <f t="shared" si="100"/>
        <v>0</v>
      </c>
      <c r="C1646" s="1" t="s">
        <v>20</v>
      </c>
      <c r="E1646" s="5">
        <v>0</v>
      </c>
      <c r="F1646" s="5">
        <f t="shared" si="101"/>
        <v>0</v>
      </c>
      <c r="I1646" s="1" t="s">
        <v>25</v>
      </c>
      <c r="K1646" s="8">
        <v>44067.265289351853</v>
      </c>
      <c r="M1646" s="8">
        <v>44067</v>
      </c>
      <c r="N1646" s="8">
        <v>44067</v>
      </c>
      <c r="P1646" s="1" t="s">
        <v>32</v>
      </c>
      <c r="T1646" s="1" t="s">
        <v>81</v>
      </c>
      <c r="U1646" s="8">
        <v>44067</v>
      </c>
      <c r="X1646" s="1" t="s">
        <v>39</v>
      </c>
      <c r="Y1646" t="str">
        <f t="shared" si="102"/>
        <v>NoPayment</v>
      </c>
      <c r="Z1646" t="str">
        <f t="shared" si="103"/>
        <v>No Discounts</v>
      </c>
    </row>
    <row r="1647" spans="1:26" x14ac:dyDescent="0.2">
      <c r="A1647" s="15">
        <v>0</v>
      </c>
      <c r="B1647" s="7">
        <f t="shared" si="100"/>
        <v>0</v>
      </c>
      <c r="C1647" s="1" t="s">
        <v>20</v>
      </c>
      <c r="E1647" s="5">
        <v>0</v>
      </c>
      <c r="F1647" s="5">
        <f t="shared" si="101"/>
        <v>0</v>
      </c>
      <c r="I1647" s="1" t="s">
        <v>25</v>
      </c>
      <c r="K1647" s="8">
        <v>44067.265219907407</v>
      </c>
      <c r="M1647" s="8">
        <v>44067</v>
      </c>
      <c r="N1647" s="8">
        <v>44067</v>
      </c>
      <c r="P1647" s="1" t="s">
        <v>32</v>
      </c>
      <c r="T1647" s="1" t="s">
        <v>81</v>
      </c>
      <c r="U1647" s="8">
        <v>44067</v>
      </c>
      <c r="X1647" s="1" t="s">
        <v>39</v>
      </c>
      <c r="Y1647" t="str">
        <f t="shared" si="102"/>
        <v>NoPayment</v>
      </c>
      <c r="Z1647" t="str">
        <f t="shared" si="103"/>
        <v>No Discounts</v>
      </c>
    </row>
    <row r="1648" spans="1:26" x14ac:dyDescent="0.2">
      <c r="A1648" s="15">
        <v>0</v>
      </c>
      <c r="B1648" s="7">
        <f t="shared" si="100"/>
        <v>0</v>
      </c>
      <c r="C1648" s="1" t="s">
        <v>20</v>
      </c>
      <c r="E1648" s="5">
        <v>0</v>
      </c>
      <c r="F1648" s="5">
        <f t="shared" si="101"/>
        <v>0</v>
      </c>
      <c r="I1648" s="1" t="s">
        <v>25</v>
      </c>
      <c r="K1648" s="8">
        <v>44067.265150462961</v>
      </c>
      <c r="M1648" s="8">
        <v>44067</v>
      </c>
      <c r="N1648" s="8">
        <v>44067</v>
      </c>
      <c r="P1648" s="1" t="s">
        <v>32</v>
      </c>
      <c r="T1648" s="1" t="s">
        <v>81</v>
      </c>
      <c r="U1648" s="8">
        <v>44067</v>
      </c>
      <c r="X1648" s="1" t="s">
        <v>39</v>
      </c>
      <c r="Y1648" t="str">
        <f t="shared" si="102"/>
        <v>NoPayment</v>
      </c>
      <c r="Z1648" t="str">
        <f t="shared" si="103"/>
        <v>No Discounts</v>
      </c>
    </row>
    <row r="1649" spans="1:26" x14ac:dyDescent="0.2">
      <c r="A1649" s="15">
        <v>0</v>
      </c>
      <c r="B1649" s="7">
        <f t="shared" si="100"/>
        <v>0</v>
      </c>
      <c r="C1649" s="1" t="s">
        <v>20</v>
      </c>
      <c r="E1649" s="5">
        <v>0</v>
      </c>
      <c r="F1649" s="5">
        <f t="shared" si="101"/>
        <v>0</v>
      </c>
      <c r="I1649" s="1" t="s">
        <v>25</v>
      </c>
      <c r="K1649" s="8">
        <v>44067.264328703706</v>
      </c>
      <c r="M1649" s="8">
        <v>44067</v>
      </c>
      <c r="N1649" s="8">
        <v>44067</v>
      </c>
      <c r="P1649" s="1" t="s">
        <v>32</v>
      </c>
      <c r="T1649" s="1" t="s">
        <v>81</v>
      </c>
      <c r="U1649" s="8">
        <v>44067</v>
      </c>
      <c r="X1649" s="1" t="s">
        <v>39</v>
      </c>
      <c r="Y1649" t="str">
        <f t="shared" si="102"/>
        <v>NoPayment</v>
      </c>
      <c r="Z1649" t="str">
        <f t="shared" si="103"/>
        <v>No Discounts</v>
      </c>
    </row>
    <row r="1650" spans="1:26" x14ac:dyDescent="0.2">
      <c r="A1650" s="15">
        <v>0</v>
      </c>
      <c r="B1650" s="7">
        <f t="shared" si="100"/>
        <v>0</v>
      </c>
      <c r="C1650" s="1" t="s">
        <v>20</v>
      </c>
      <c r="E1650" s="5">
        <v>0</v>
      </c>
      <c r="F1650" s="5">
        <f t="shared" si="101"/>
        <v>0</v>
      </c>
      <c r="I1650" s="1" t="s">
        <v>25</v>
      </c>
      <c r="K1650" s="8">
        <v>44067.26425925926</v>
      </c>
      <c r="M1650" s="8">
        <v>44067</v>
      </c>
      <c r="N1650" s="8">
        <v>44067</v>
      </c>
      <c r="P1650" s="1" t="s">
        <v>32</v>
      </c>
      <c r="T1650" s="1" t="s">
        <v>81</v>
      </c>
      <c r="U1650" s="8">
        <v>44067</v>
      </c>
      <c r="X1650" s="1" t="s">
        <v>39</v>
      </c>
      <c r="Y1650" t="str">
        <f t="shared" si="102"/>
        <v>NoPayment</v>
      </c>
      <c r="Z1650" t="str">
        <f t="shared" si="103"/>
        <v>No Discounts</v>
      </c>
    </row>
    <row r="1651" spans="1:26" x14ac:dyDescent="0.2">
      <c r="A1651" s="15">
        <v>0</v>
      </c>
      <c r="B1651" s="7">
        <f t="shared" si="100"/>
        <v>0</v>
      </c>
      <c r="C1651" s="1" t="s">
        <v>20</v>
      </c>
      <c r="E1651" s="5">
        <v>0</v>
      </c>
      <c r="F1651" s="5">
        <f t="shared" si="101"/>
        <v>0</v>
      </c>
      <c r="I1651" s="1" t="s">
        <v>25</v>
      </c>
      <c r="K1651" s="8">
        <v>44067.264189814814</v>
      </c>
      <c r="M1651" s="8">
        <v>44067</v>
      </c>
      <c r="N1651" s="8">
        <v>44067</v>
      </c>
      <c r="P1651" s="1" t="s">
        <v>32</v>
      </c>
      <c r="T1651" s="1" t="s">
        <v>81</v>
      </c>
      <c r="U1651" s="8">
        <v>44067</v>
      </c>
      <c r="X1651" s="1" t="s">
        <v>39</v>
      </c>
      <c r="Y1651" t="str">
        <f t="shared" si="102"/>
        <v>NoPayment</v>
      </c>
      <c r="Z1651" t="str">
        <f t="shared" si="103"/>
        <v>No Discounts</v>
      </c>
    </row>
    <row r="1652" spans="1:26" x14ac:dyDescent="0.2">
      <c r="A1652" s="15">
        <v>0</v>
      </c>
      <c r="B1652" s="7">
        <f t="shared" si="100"/>
        <v>0</v>
      </c>
      <c r="C1652" s="1" t="s">
        <v>20</v>
      </c>
      <c r="E1652" s="5">
        <v>0</v>
      </c>
      <c r="F1652" s="5">
        <f t="shared" si="101"/>
        <v>0</v>
      </c>
      <c r="I1652" s="1" t="s">
        <v>25</v>
      </c>
      <c r="K1652" s="8">
        <v>44067.264120370368</v>
      </c>
      <c r="M1652" s="8">
        <v>44067</v>
      </c>
      <c r="N1652" s="8">
        <v>44067</v>
      </c>
      <c r="P1652" s="1" t="s">
        <v>32</v>
      </c>
      <c r="T1652" s="1" t="s">
        <v>81</v>
      </c>
      <c r="U1652" s="8">
        <v>44067</v>
      </c>
      <c r="X1652" s="1" t="s">
        <v>39</v>
      </c>
      <c r="Y1652" t="str">
        <f t="shared" si="102"/>
        <v>NoPayment</v>
      </c>
      <c r="Z1652" t="str">
        <f t="shared" si="103"/>
        <v>No Discounts</v>
      </c>
    </row>
    <row r="1653" spans="1:26" x14ac:dyDescent="0.2">
      <c r="A1653" s="15">
        <v>0</v>
      </c>
      <c r="B1653" s="7">
        <f t="shared" si="100"/>
        <v>0</v>
      </c>
      <c r="C1653" s="1" t="s">
        <v>20</v>
      </c>
      <c r="E1653" s="5">
        <v>0</v>
      </c>
      <c r="F1653" s="5">
        <f t="shared" si="101"/>
        <v>0</v>
      </c>
      <c r="I1653" s="1" t="s">
        <v>25</v>
      </c>
      <c r="K1653" s="8">
        <v>44067.264039351852</v>
      </c>
      <c r="M1653" s="8">
        <v>44067</v>
      </c>
      <c r="N1653" s="8">
        <v>44067</v>
      </c>
      <c r="P1653" s="1" t="s">
        <v>32</v>
      </c>
      <c r="T1653" s="1" t="s">
        <v>81</v>
      </c>
      <c r="U1653" s="8">
        <v>44067</v>
      </c>
      <c r="X1653" s="1" t="s">
        <v>39</v>
      </c>
      <c r="Y1653" t="str">
        <f t="shared" si="102"/>
        <v>NoPayment</v>
      </c>
      <c r="Z1653" t="str">
        <f t="shared" si="103"/>
        <v>No Discounts</v>
      </c>
    </row>
    <row r="1654" spans="1:26" x14ac:dyDescent="0.2">
      <c r="A1654" s="15">
        <v>0</v>
      </c>
      <c r="B1654" s="7">
        <f t="shared" si="100"/>
        <v>0</v>
      </c>
      <c r="C1654" s="1" t="s">
        <v>20</v>
      </c>
      <c r="E1654" s="5">
        <v>0</v>
      </c>
      <c r="F1654" s="5">
        <f t="shared" si="101"/>
        <v>0</v>
      </c>
      <c r="I1654" s="1" t="s">
        <v>25</v>
      </c>
      <c r="K1654" s="8">
        <v>44067.263969907406</v>
      </c>
      <c r="M1654" s="8">
        <v>44067</v>
      </c>
      <c r="N1654" s="8">
        <v>44067</v>
      </c>
      <c r="P1654" s="1" t="s">
        <v>32</v>
      </c>
      <c r="T1654" s="1" t="s">
        <v>81</v>
      </c>
      <c r="U1654" s="8">
        <v>44067</v>
      </c>
      <c r="X1654" s="1" t="s">
        <v>39</v>
      </c>
      <c r="Y1654" t="str">
        <f t="shared" si="102"/>
        <v>NoPayment</v>
      </c>
      <c r="Z1654" t="str">
        <f t="shared" si="103"/>
        <v>No Discounts</v>
      </c>
    </row>
    <row r="1655" spans="1:26" x14ac:dyDescent="0.2">
      <c r="A1655" s="15">
        <v>0</v>
      </c>
      <c r="B1655" s="7">
        <f t="shared" si="100"/>
        <v>0</v>
      </c>
      <c r="C1655" s="1" t="s">
        <v>20</v>
      </c>
      <c r="E1655" s="5">
        <v>0</v>
      </c>
      <c r="F1655" s="5">
        <f t="shared" si="101"/>
        <v>0</v>
      </c>
      <c r="I1655" s="1" t="s">
        <v>25</v>
      </c>
      <c r="K1655" s="8">
        <v>44067.263888888891</v>
      </c>
      <c r="M1655" s="8">
        <v>44067</v>
      </c>
      <c r="N1655" s="8">
        <v>44067</v>
      </c>
      <c r="P1655" s="1" t="s">
        <v>32</v>
      </c>
      <c r="T1655" s="1" t="s">
        <v>81</v>
      </c>
      <c r="U1655" s="8">
        <v>44067</v>
      </c>
      <c r="X1655" s="1" t="s">
        <v>39</v>
      </c>
      <c r="Y1655" t="str">
        <f t="shared" si="102"/>
        <v>NoPayment</v>
      </c>
      <c r="Z1655" t="str">
        <f t="shared" si="103"/>
        <v>No Discounts</v>
      </c>
    </row>
    <row r="1656" spans="1:26" x14ac:dyDescent="0.2">
      <c r="A1656" s="15">
        <v>0</v>
      </c>
      <c r="B1656" s="7">
        <f t="shared" si="100"/>
        <v>0</v>
      </c>
      <c r="C1656" s="1" t="s">
        <v>20</v>
      </c>
      <c r="E1656" s="5">
        <v>0</v>
      </c>
      <c r="F1656" s="5">
        <f t="shared" si="101"/>
        <v>0</v>
      </c>
      <c r="I1656" s="1" t="s">
        <v>25</v>
      </c>
      <c r="K1656" s="8">
        <v>44067.263819444444</v>
      </c>
      <c r="M1656" s="8">
        <v>44067</v>
      </c>
      <c r="N1656" s="8">
        <v>44067</v>
      </c>
      <c r="P1656" s="1" t="s">
        <v>32</v>
      </c>
      <c r="T1656" s="1" t="s">
        <v>81</v>
      </c>
      <c r="U1656" s="8">
        <v>44067</v>
      </c>
      <c r="X1656" s="1" t="s">
        <v>39</v>
      </c>
      <c r="Y1656" t="str">
        <f t="shared" si="102"/>
        <v>NoPayment</v>
      </c>
      <c r="Z1656" t="str">
        <f t="shared" si="103"/>
        <v>No Discounts</v>
      </c>
    </row>
    <row r="1657" spans="1:26" x14ac:dyDescent="0.2">
      <c r="A1657" s="15">
        <v>0</v>
      </c>
      <c r="B1657" s="7">
        <f t="shared" si="100"/>
        <v>0</v>
      </c>
      <c r="C1657" s="1" t="s">
        <v>20</v>
      </c>
      <c r="E1657" s="5">
        <v>0</v>
      </c>
      <c r="F1657" s="5">
        <f t="shared" si="101"/>
        <v>0</v>
      </c>
      <c r="I1657" s="1" t="s">
        <v>25</v>
      </c>
      <c r="K1657" s="8">
        <v>44067.263738425929</v>
      </c>
      <c r="M1657" s="8">
        <v>44067</v>
      </c>
      <c r="N1657" s="8">
        <v>44067</v>
      </c>
      <c r="P1657" s="1" t="s">
        <v>32</v>
      </c>
      <c r="T1657" s="1" t="s">
        <v>81</v>
      </c>
      <c r="U1657" s="8">
        <v>44067</v>
      </c>
      <c r="X1657" s="1" t="s">
        <v>39</v>
      </c>
      <c r="Y1657" t="str">
        <f t="shared" si="102"/>
        <v>NoPayment</v>
      </c>
      <c r="Z1657" t="str">
        <f t="shared" si="103"/>
        <v>No Discounts</v>
      </c>
    </row>
    <row r="1658" spans="1:26" x14ac:dyDescent="0.2">
      <c r="A1658" s="15">
        <v>0</v>
      </c>
      <c r="B1658" s="7">
        <f t="shared" si="100"/>
        <v>0</v>
      </c>
      <c r="C1658" s="1" t="s">
        <v>20</v>
      </c>
      <c r="E1658" s="5">
        <v>0</v>
      </c>
      <c r="F1658" s="5">
        <f t="shared" si="101"/>
        <v>0</v>
      </c>
      <c r="I1658" s="1" t="s">
        <v>25</v>
      </c>
      <c r="K1658" s="8">
        <v>44067.263668981483</v>
      </c>
      <c r="M1658" s="8">
        <v>44067</v>
      </c>
      <c r="N1658" s="8">
        <v>44067</v>
      </c>
      <c r="P1658" s="1" t="s">
        <v>32</v>
      </c>
      <c r="T1658" s="1" t="s">
        <v>81</v>
      </c>
      <c r="U1658" s="8">
        <v>44067</v>
      </c>
      <c r="X1658" s="1" t="s">
        <v>39</v>
      </c>
      <c r="Y1658" t="str">
        <f t="shared" si="102"/>
        <v>NoPayment</v>
      </c>
      <c r="Z1658" t="str">
        <f t="shared" si="103"/>
        <v>No Discounts</v>
      </c>
    </row>
    <row r="1659" spans="1:26" x14ac:dyDescent="0.2">
      <c r="A1659" s="15">
        <v>0</v>
      </c>
      <c r="B1659" s="7">
        <f t="shared" si="100"/>
        <v>0</v>
      </c>
      <c r="C1659" s="1" t="s">
        <v>20</v>
      </c>
      <c r="E1659" s="5">
        <v>0</v>
      </c>
      <c r="F1659" s="5">
        <f t="shared" si="101"/>
        <v>0</v>
      </c>
      <c r="I1659" s="1" t="s">
        <v>25</v>
      </c>
      <c r="K1659" s="8">
        <v>44067.263599537036</v>
      </c>
      <c r="M1659" s="8">
        <v>44067</v>
      </c>
      <c r="N1659" s="8">
        <v>44067</v>
      </c>
      <c r="P1659" s="1" t="s">
        <v>32</v>
      </c>
      <c r="T1659" s="1" t="s">
        <v>81</v>
      </c>
      <c r="U1659" s="8">
        <v>44067</v>
      </c>
      <c r="X1659" s="1" t="s">
        <v>39</v>
      </c>
      <c r="Y1659" t="str">
        <f t="shared" si="102"/>
        <v>NoPayment</v>
      </c>
      <c r="Z1659" t="str">
        <f t="shared" si="103"/>
        <v>No Discounts</v>
      </c>
    </row>
    <row r="1660" spans="1:26" x14ac:dyDescent="0.2">
      <c r="A1660" s="15">
        <v>0</v>
      </c>
      <c r="B1660" s="7">
        <f t="shared" si="100"/>
        <v>0</v>
      </c>
      <c r="C1660" s="1" t="s">
        <v>20</v>
      </c>
      <c r="E1660" s="5">
        <v>0</v>
      </c>
      <c r="F1660" s="5">
        <f t="shared" si="101"/>
        <v>0</v>
      </c>
      <c r="I1660" s="1" t="s">
        <v>25</v>
      </c>
      <c r="K1660" s="8">
        <v>44067.263518518521</v>
      </c>
      <c r="M1660" s="8">
        <v>44067</v>
      </c>
      <c r="N1660" s="8">
        <v>44067</v>
      </c>
      <c r="P1660" s="1" t="s">
        <v>32</v>
      </c>
      <c r="T1660" s="1" t="s">
        <v>81</v>
      </c>
      <c r="U1660" s="8">
        <v>44067</v>
      </c>
      <c r="X1660" s="1" t="s">
        <v>39</v>
      </c>
      <c r="Y1660" t="str">
        <f t="shared" si="102"/>
        <v>NoPayment</v>
      </c>
      <c r="Z1660" t="str">
        <f t="shared" si="103"/>
        <v>No Discounts</v>
      </c>
    </row>
    <row r="1661" spans="1:26" x14ac:dyDescent="0.2">
      <c r="A1661" s="15">
        <v>0</v>
      </c>
      <c r="B1661" s="7">
        <f t="shared" si="100"/>
        <v>0</v>
      </c>
      <c r="C1661" s="1" t="s">
        <v>20</v>
      </c>
      <c r="E1661" s="5">
        <v>0</v>
      </c>
      <c r="F1661" s="5">
        <f t="shared" si="101"/>
        <v>0</v>
      </c>
      <c r="I1661" s="1" t="s">
        <v>25</v>
      </c>
      <c r="K1661" s="8">
        <v>44064.408634259256</v>
      </c>
      <c r="M1661" s="8">
        <v>44064</v>
      </c>
      <c r="N1661" s="8">
        <v>44064</v>
      </c>
      <c r="P1661" s="1" t="s">
        <v>1091</v>
      </c>
      <c r="T1661" s="1" t="s">
        <v>1516</v>
      </c>
      <c r="U1661" s="8">
        <v>44064</v>
      </c>
      <c r="X1661" s="1" t="s">
        <v>39</v>
      </c>
      <c r="Y1661" t="str">
        <f t="shared" si="102"/>
        <v>NoPayment</v>
      </c>
      <c r="Z1661" t="str">
        <f t="shared" si="103"/>
        <v>No Discounts</v>
      </c>
    </row>
    <row r="1662" spans="1:26" x14ac:dyDescent="0.2">
      <c r="A1662" s="15">
        <v>0</v>
      </c>
      <c r="B1662" s="7">
        <f t="shared" si="100"/>
        <v>0</v>
      </c>
      <c r="C1662" s="1" t="s">
        <v>20</v>
      </c>
      <c r="E1662" s="5">
        <v>0</v>
      </c>
      <c r="F1662" s="5">
        <f t="shared" si="101"/>
        <v>0</v>
      </c>
      <c r="I1662" s="1" t="s">
        <v>25</v>
      </c>
      <c r="K1662" s="8">
        <v>44064.405925925923</v>
      </c>
      <c r="M1662" s="8">
        <v>44064</v>
      </c>
      <c r="N1662" s="8">
        <v>44064</v>
      </c>
      <c r="P1662" s="1" t="s">
        <v>1091</v>
      </c>
      <c r="T1662" s="1" t="s">
        <v>1516</v>
      </c>
      <c r="U1662" s="8">
        <v>44064</v>
      </c>
      <c r="X1662" s="1" t="s">
        <v>39</v>
      </c>
      <c r="Y1662" t="str">
        <f t="shared" si="102"/>
        <v>NoPayment</v>
      </c>
      <c r="Z1662" t="str">
        <f t="shared" si="103"/>
        <v>No Discounts</v>
      </c>
    </row>
    <row r="1663" spans="1:26" x14ac:dyDescent="0.2">
      <c r="A1663" s="15">
        <v>0</v>
      </c>
      <c r="B1663" s="7">
        <f t="shared" si="100"/>
        <v>0</v>
      </c>
      <c r="C1663" s="1" t="s">
        <v>20</v>
      </c>
      <c r="E1663" s="5">
        <v>0</v>
      </c>
      <c r="F1663" s="5">
        <f t="shared" si="101"/>
        <v>0</v>
      </c>
      <c r="I1663" s="1" t="s">
        <v>25</v>
      </c>
      <c r="K1663" s="8">
        <v>44064.338460648149</v>
      </c>
      <c r="M1663" s="8">
        <v>44064</v>
      </c>
      <c r="N1663" s="8">
        <v>44064</v>
      </c>
      <c r="P1663" s="1" t="s">
        <v>1091</v>
      </c>
      <c r="T1663" s="1" t="s">
        <v>1516</v>
      </c>
      <c r="U1663" s="8">
        <v>44064</v>
      </c>
      <c r="X1663" s="1" t="s">
        <v>39</v>
      </c>
      <c r="Y1663" t="str">
        <f t="shared" si="102"/>
        <v>NoPayment</v>
      </c>
      <c r="Z1663" t="str">
        <f t="shared" si="103"/>
        <v>No Discounts</v>
      </c>
    </row>
    <row r="1664" spans="1:26" x14ac:dyDescent="0.2">
      <c r="A1664" s="15">
        <v>100</v>
      </c>
      <c r="B1664" s="7">
        <f t="shared" si="100"/>
        <v>100</v>
      </c>
      <c r="C1664" s="1" t="s">
        <v>20</v>
      </c>
      <c r="D1664" s="1" t="s">
        <v>2201</v>
      </c>
      <c r="E1664" s="5">
        <v>2</v>
      </c>
      <c r="F1664" s="5">
        <f t="shared" si="101"/>
        <v>2</v>
      </c>
      <c r="G1664" s="1" t="s">
        <v>2202</v>
      </c>
      <c r="H1664" s="8">
        <v>44124</v>
      </c>
      <c r="I1664" s="1" t="s">
        <v>25</v>
      </c>
      <c r="K1664" s="8">
        <v>44064.33803240741</v>
      </c>
      <c r="L1664" s="1" t="s">
        <v>28</v>
      </c>
      <c r="M1664" s="8">
        <v>44064</v>
      </c>
      <c r="N1664" s="8">
        <v>44094</v>
      </c>
      <c r="O1664" s="1" t="s">
        <v>3030</v>
      </c>
      <c r="P1664" s="1" t="s">
        <v>1091</v>
      </c>
      <c r="Q1664" s="1" t="s">
        <v>33</v>
      </c>
      <c r="R1664" s="1" t="s">
        <v>124</v>
      </c>
      <c r="T1664" s="1" t="s">
        <v>81</v>
      </c>
      <c r="U1664" s="8">
        <v>44064</v>
      </c>
      <c r="V1664" s="1" t="s">
        <v>2205</v>
      </c>
      <c r="W1664" s="1" t="s">
        <v>2206</v>
      </c>
      <c r="X1664" s="1" t="s">
        <v>39</v>
      </c>
      <c r="Y1664" t="str">
        <f t="shared" si="102"/>
        <v>OnTime</v>
      </c>
      <c r="Z1664" t="str">
        <f t="shared" si="103"/>
        <v>Utilized</v>
      </c>
    </row>
    <row r="1665" spans="1:26" x14ac:dyDescent="0.2">
      <c r="A1665" s="15">
        <v>121.75</v>
      </c>
      <c r="B1665" s="7">
        <f t="shared" si="100"/>
        <v>121.75</v>
      </c>
      <c r="C1665" s="1" t="s">
        <v>20</v>
      </c>
      <c r="D1665" s="1" t="s">
        <v>21</v>
      </c>
      <c r="E1665" s="5">
        <v>0</v>
      </c>
      <c r="F1665" s="5">
        <f t="shared" si="101"/>
        <v>0</v>
      </c>
      <c r="G1665" s="1" t="s">
        <v>23</v>
      </c>
      <c r="H1665" s="8">
        <v>44073</v>
      </c>
      <c r="I1665" s="1" t="s">
        <v>25</v>
      </c>
      <c r="K1665" s="8">
        <v>44063.708101851851</v>
      </c>
      <c r="L1665" s="1" t="s">
        <v>28</v>
      </c>
      <c r="M1665" s="8">
        <v>44063</v>
      </c>
      <c r="N1665" s="8">
        <v>44094</v>
      </c>
      <c r="O1665" s="1" t="s">
        <v>3034</v>
      </c>
      <c r="P1665" s="1" t="s">
        <v>1091</v>
      </c>
      <c r="Q1665" s="1" t="s">
        <v>33</v>
      </c>
      <c r="R1665" s="1" t="s">
        <v>124</v>
      </c>
      <c r="S1665" s="1" t="s">
        <v>35</v>
      </c>
      <c r="T1665" s="1" t="s">
        <v>193</v>
      </c>
      <c r="U1665" s="8">
        <v>44063</v>
      </c>
      <c r="V1665" s="1" t="s">
        <v>37</v>
      </c>
      <c r="W1665" s="1" t="s">
        <v>38</v>
      </c>
      <c r="X1665" s="1" t="s">
        <v>39</v>
      </c>
      <c r="Y1665" t="str">
        <f t="shared" si="102"/>
        <v>OnTime</v>
      </c>
      <c r="Z1665" t="str">
        <f t="shared" si="103"/>
        <v>Utilized</v>
      </c>
    </row>
    <row r="1666" spans="1:26" x14ac:dyDescent="0.2">
      <c r="A1666" s="15">
        <v>100</v>
      </c>
      <c r="B1666" s="7">
        <f t="shared" si="100"/>
        <v>100</v>
      </c>
      <c r="C1666" s="1" t="s">
        <v>20</v>
      </c>
      <c r="D1666" s="1" t="s">
        <v>1362</v>
      </c>
      <c r="E1666" s="5">
        <v>2</v>
      </c>
      <c r="F1666" s="5">
        <f t="shared" si="101"/>
        <v>2</v>
      </c>
      <c r="G1666" s="1" t="s">
        <v>1363</v>
      </c>
      <c r="H1666" s="8">
        <v>44092</v>
      </c>
      <c r="I1666" s="1" t="s">
        <v>25</v>
      </c>
      <c r="K1666" s="8">
        <v>44063.660104166665</v>
      </c>
      <c r="L1666" s="1" t="s">
        <v>28</v>
      </c>
      <c r="M1666" s="8">
        <v>44062</v>
      </c>
      <c r="N1666" s="8">
        <v>44092</v>
      </c>
      <c r="O1666" s="1" t="s">
        <v>3037</v>
      </c>
      <c r="P1666" s="1" t="s">
        <v>32</v>
      </c>
      <c r="T1666" s="1" t="s">
        <v>81</v>
      </c>
      <c r="U1666" s="8">
        <v>44062</v>
      </c>
      <c r="V1666" s="1" t="s">
        <v>1368</v>
      </c>
      <c r="W1666" s="1" t="s">
        <v>3322</v>
      </c>
      <c r="X1666" s="1" t="s">
        <v>39</v>
      </c>
      <c r="Y1666" t="str">
        <f t="shared" si="102"/>
        <v>OnTime</v>
      </c>
      <c r="Z1666" t="str">
        <f t="shared" si="103"/>
        <v>Utilized</v>
      </c>
    </row>
    <row r="1667" spans="1:26" x14ac:dyDescent="0.2">
      <c r="A1667" s="15">
        <v>100</v>
      </c>
      <c r="B1667" s="7">
        <f t="shared" ref="B1667:B1730" si="104">A1667</f>
        <v>100</v>
      </c>
      <c r="C1667" s="1" t="s">
        <v>20</v>
      </c>
      <c r="D1667" s="1" t="s">
        <v>1362</v>
      </c>
      <c r="E1667" s="5">
        <v>2</v>
      </c>
      <c r="F1667" s="5">
        <f t="shared" ref="F1667:F1730" si="105">E1667</f>
        <v>2</v>
      </c>
      <c r="G1667" s="1" t="s">
        <v>1363</v>
      </c>
      <c r="H1667" s="8">
        <v>44092</v>
      </c>
      <c r="I1667" s="1" t="s">
        <v>25</v>
      </c>
      <c r="K1667" s="8">
        <v>44063.659421296295</v>
      </c>
      <c r="L1667" s="1" t="s">
        <v>28</v>
      </c>
      <c r="M1667" s="8">
        <v>44062</v>
      </c>
      <c r="N1667" s="8">
        <v>44092</v>
      </c>
      <c r="O1667" s="1" t="s">
        <v>3039</v>
      </c>
      <c r="P1667" s="1" t="s">
        <v>32</v>
      </c>
      <c r="T1667" s="1" t="s">
        <v>81</v>
      </c>
      <c r="U1667" s="8">
        <v>44062</v>
      </c>
      <c r="V1667" s="1" t="s">
        <v>1368</v>
      </c>
      <c r="W1667" s="1" t="s">
        <v>3322</v>
      </c>
      <c r="X1667" s="1" t="s">
        <v>39</v>
      </c>
      <c r="Y1667" t="str">
        <f t="shared" ref="Y1667:Y1730" si="106">IF(U1667&gt;N1667,"Late",IF(A1667=0,"NoPayment","OnTime"))</f>
        <v>OnTime</v>
      </c>
      <c r="Z1667" t="str">
        <f t="shared" ref="Z1667:Z1730" si="107">IF(U1667&lt;H1667,"Utilized",IF(ISBLANK(H1667),"No Discounts","Lost"))</f>
        <v>Utilized</v>
      </c>
    </row>
    <row r="1668" spans="1:26" x14ac:dyDescent="0.2">
      <c r="A1668" s="15">
        <v>100</v>
      </c>
      <c r="B1668" s="7">
        <f t="shared" si="104"/>
        <v>100</v>
      </c>
      <c r="C1668" s="1" t="s">
        <v>20</v>
      </c>
      <c r="D1668" s="1" t="s">
        <v>1362</v>
      </c>
      <c r="E1668" s="5">
        <v>2</v>
      </c>
      <c r="F1668" s="5">
        <f t="shared" si="105"/>
        <v>2</v>
      </c>
      <c r="G1668" s="1" t="s">
        <v>1363</v>
      </c>
      <c r="H1668" s="8">
        <v>44092</v>
      </c>
      <c r="I1668" s="1" t="s">
        <v>25</v>
      </c>
      <c r="K1668" s="8">
        <v>44063.657141203701</v>
      </c>
      <c r="L1668" s="1" t="s">
        <v>28</v>
      </c>
      <c r="M1668" s="8">
        <v>44062</v>
      </c>
      <c r="N1668" s="8">
        <v>44092</v>
      </c>
      <c r="O1668" s="1" t="s">
        <v>3039</v>
      </c>
      <c r="P1668" s="1" t="s">
        <v>32</v>
      </c>
      <c r="T1668" s="1" t="s">
        <v>81</v>
      </c>
      <c r="U1668" s="8">
        <v>44062</v>
      </c>
      <c r="V1668" s="1" t="s">
        <v>1368</v>
      </c>
      <c r="W1668" s="1" t="s">
        <v>3322</v>
      </c>
      <c r="X1668" s="1" t="s">
        <v>39</v>
      </c>
      <c r="Y1668" t="str">
        <f t="shared" si="106"/>
        <v>OnTime</v>
      </c>
      <c r="Z1668" t="str">
        <f t="shared" si="107"/>
        <v>Utilized</v>
      </c>
    </row>
    <row r="1669" spans="1:26" x14ac:dyDescent="0.2">
      <c r="A1669" s="15">
        <v>121.75</v>
      </c>
      <c r="B1669" s="7">
        <f t="shared" si="104"/>
        <v>121.75</v>
      </c>
      <c r="C1669" s="1" t="s">
        <v>20</v>
      </c>
      <c r="D1669" s="1" t="s">
        <v>21</v>
      </c>
      <c r="E1669" s="5">
        <v>0</v>
      </c>
      <c r="F1669" s="5">
        <f t="shared" si="105"/>
        <v>0</v>
      </c>
      <c r="G1669" s="1" t="s">
        <v>23</v>
      </c>
      <c r="H1669" s="8">
        <v>44073</v>
      </c>
      <c r="I1669" s="1" t="s">
        <v>25</v>
      </c>
      <c r="K1669" s="8">
        <v>44063.59648148148</v>
      </c>
      <c r="L1669" s="1" t="s">
        <v>28</v>
      </c>
      <c r="M1669" s="8">
        <v>44063</v>
      </c>
      <c r="N1669" s="8">
        <v>44094</v>
      </c>
      <c r="O1669" s="1" t="s">
        <v>3042</v>
      </c>
      <c r="P1669" s="1" t="s">
        <v>1091</v>
      </c>
      <c r="Q1669" s="1" t="s">
        <v>33</v>
      </c>
      <c r="R1669" s="1" t="s">
        <v>124</v>
      </c>
      <c r="S1669" s="1" t="s">
        <v>35</v>
      </c>
      <c r="T1669" s="1" t="s">
        <v>193</v>
      </c>
      <c r="U1669" s="8">
        <v>44063</v>
      </c>
      <c r="V1669" s="1" t="s">
        <v>37</v>
      </c>
      <c r="W1669" s="1" t="s">
        <v>38</v>
      </c>
      <c r="X1669" s="1" t="s">
        <v>39</v>
      </c>
      <c r="Y1669" t="str">
        <f t="shared" si="106"/>
        <v>OnTime</v>
      </c>
      <c r="Z1669" t="str">
        <f t="shared" si="107"/>
        <v>Utilized</v>
      </c>
    </row>
    <row r="1670" spans="1:26" x14ac:dyDescent="0.2">
      <c r="A1670" s="15">
        <v>0</v>
      </c>
      <c r="B1670" s="7">
        <f t="shared" si="104"/>
        <v>0</v>
      </c>
      <c r="C1670" s="1" t="s">
        <v>20</v>
      </c>
      <c r="E1670" s="5">
        <v>0</v>
      </c>
      <c r="F1670" s="5">
        <f t="shared" si="105"/>
        <v>0</v>
      </c>
      <c r="I1670" s="1" t="s">
        <v>25</v>
      </c>
      <c r="K1670" s="8">
        <v>44062.529872685183</v>
      </c>
      <c r="M1670" s="8">
        <v>44062</v>
      </c>
      <c r="N1670" s="8">
        <v>44062</v>
      </c>
      <c r="P1670" s="1" t="s">
        <v>1091</v>
      </c>
      <c r="T1670" s="1" t="s">
        <v>1516</v>
      </c>
      <c r="U1670" s="8">
        <v>44062</v>
      </c>
      <c r="X1670" s="1" t="s">
        <v>39</v>
      </c>
      <c r="Y1670" t="str">
        <f t="shared" si="106"/>
        <v>NoPayment</v>
      </c>
      <c r="Z1670" t="str">
        <f t="shared" si="107"/>
        <v>No Discounts</v>
      </c>
    </row>
    <row r="1671" spans="1:26" x14ac:dyDescent="0.2">
      <c r="A1671" s="15">
        <v>1217.5</v>
      </c>
      <c r="B1671" s="7">
        <f t="shared" si="104"/>
        <v>1217.5</v>
      </c>
      <c r="C1671" s="1" t="s">
        <v>20</v>
      </c>
      <c r="D1671" s="1" t="s">
        <v>1362</v>
      </c>
      <c r="E1671" s="5">
        <v>24.35</v>
      </c>
      <c r="F1671" s="5">
        <f t="shared" si="105"/>
        <v>24.35</v>
      </c>
      <c r="G1671" s="1" t="s">
        <v>1363</v>
      </c>
      <c r="H1671" s="8">
        <v>44092</v>
      </c>
      <c r="I1671" s="1" t="s">
        <v>25</v>
      </c>
      <c r="K1671" s="8">
        <v>44062.524189814816</v>
      </c>
      <c r="L1671" s="1" t="s">
        <v>28</v>
      </c>
      <c r="M1671" s="8">
        <v>44062</v>
      </c>
      <c r="N1671" s="8">
        <v>44092</v>
      </c>
      <c r="O1671" s="1" t="s">
        <v>3046</v>
      </c>
      <c r="P1671" s="1" t="s">
        <v>46</v>
      </c>
      <c r="T1671" s="1" t="s">
        <v>193</v>
      </c>
      <c r="U1671" s="8">
        <v>44062</v>
      </c>
      <c r="V1671" s="1" t="s">
        <v>1368</v>
      </c>
      <c r="W1671" s="1" t="s">
        <v>3322</v>
      </c>
      <c r="X1671" s="1" t="s">
        <v>39</v>
      </c>
      <c r="Y1671" t="str">
        <f t="shared" si="106"/>
        <v>OnTime</v>
      </c>
      <c r="Z1671" t="str">
        <f t="shared" si="107"/>
        <v>Utilized</v>
      </c>
    </row>
    <row r="1672" spans="1:26" x14ac:dyDescent="0.2">
      <c r="A1672" s="15">
        <v>135.13999999999999</v>
      </c>
      <c r="B1672" s="7">
        <f t="shared" si="104"/>
        <v>135.13999999999999</v>
      </c>
      <c r="C1672" s="1" t="s">
        <v>20</v>
      </c>
      <c r="D1672" s="1" t="s">
        <v>1362</v>
      </c>
      <c r="E1672" s="5">
        <v>2.7</v>
      </c>
      <c r="F1672" s="5">
        <f t="shared" si="105"/>
        <v>2.7</v>
      </c>
      <c r="G1672" s="1" t="s">
        <v>1363</v>
      </c>
      <c r="H1672" s="8">
        <v>44092</v>
      </c>
      <c r="I1672" s="1" t="s">
        <v>25</v>
      </c>
      <c r="K1672" s="8">
        <v>44062.52412037037</v>
      </c>
      <c r="L1672" s="1" t="s">
        <v>28</v>
      </c>
      <c r="M1672" s="8">
        <v>44062</v>
      </c>
      <c r="N1672" s="8">
        <v>44092</v>
      </c>
      <c r="O1672" s="1" t="s">
        <v>3049</v>
      </c>
      <c r="P1672" s="1" t="s">
        <v>46</v>
      </c>
      <c r="T1672" s="1" t="s">
        <v>193</v>
      </c>
      <c r="U1672" s="8">
        <v>44062</v>
      </c>
      <c r="V1672" s="1" t="s">
        <v>1368</v>
      </c>
      <c r="W1672" s="1" t="s">
        <v>3322</v>
      </c>
      <c r="X1672" s="1" t="s">
        <v>39</v>
      </c>
      <c r="Y1672" t="str">
        <f t="shared" si="106"/>
        <v>OnTime</v>
      </c>
      <c r="Z1672" t="str">
        <f t="shared" si="107"/>
        <v>Utilized</v>
      </c>
    </row>
    <row r="1673" spans="1:26" x14ac:dyDescent="0.2">
      <c r="A1673" s="15">
        <v>121.75</v>
      </c>
      <c r="B1673" s="7">
        <f t="shared" si="104"/>
        <v>121.75</v>
      </c>
      <c r="C1673" s="1" t="s">
        <v>20</v>
      </c>
      <c r="D1673" s="1" t="s">
        <v>1362</v>
      </c>
      <c r="E1673" s="5">
        <v>2.44</v>
      </c>
      <c r="F1673" s="5">
        <f t="shared" si="105"/>
        <v>2.44</v>
      </c>
      <c r="G1673" s="1" t="s">
        <v>1363</v>
      </c>
      <c r="H1673" s="8">
        <v>44092</v>
      </c>
      <c r="I1673" s="1" t="s">
        <v>25</v>
      </c>
      <c r="K1673" s="8">
        <v>44062.524050925924</v>
      </c>
      <c r="L1673" s="1" t="s">
        <v>28</v>
      </c>
      <c r="M1673" s="8">
        <v>44062</v>
      </c>
      <c r="N1673" s="8">
        <v>44092</v>
      </c>
      <c r="O1673" s="1" t="s">
        <v>3051</v>
      </c>
      <c r="P1673" s="1" t="s">
        <v>46</v>
      </c>
      <c r="T1673" s="1" t="s">
        <v>193</v>
      </c>
      <c r="U1673" s="8">
        <v>44062</v>
      </c>
      <c r="V1673" s="1" t="s">
        <v>1368</v>
      </c>
      <c r="W1673" s="1" t="s">
        <v>3322</v>
      </c>
      <c r="X1673" s="1" t="s">
        <v>39</v>
      </c>
      <c r="Y1673" t="str">
        <f t="shared" si="106"/>
        <v>OnTime</v>
      </c>
      <c r="Z1673" t="str">
        <f t="shared" si="107"/>
        <v>Utilized</v>
      </c>
    </row>
    <row r="1674" spans="1:26" x14ac:dyDescent="0.2">
      <c r="A1674" s="15">
        <v>100</v>
      </c>
      <c r="B1674" s="7">
        <f t="shared" si="104"/>
        <v>100</v>
      </c>
      <c r="C1674" s="1" t="s">
        <v>20</v>
      </c>
      <c r="D1674" s="1" t="s">
        <v>1362</v>
      </c>
      <c r="E1674" s="5">
        <v>2</v>
      </c>
      <c r="F1674" s="5">
        <f t="shared" si="105"/>
        <v>2</v>
      </c>
      <c r="G1674" s="1" t="s">
        <v>1363</v>
      </c>
      <c r="H1674" s="8">
        <v>44092</v>
      </c>
      <c r="I1674" s="1" t="s">
        <v>25</v>
      </c>
      <c r="K1674" s="8">
        <v>44062.523993055554</v>
      </c>
      <c r="L1674" s="1" t="s">
        <v>28</v>
      </c>
      <c r="M1674" s="8">
        <v>44062</v>
      </c>
      <c r="N1674" s="8">
        <v>44092</v>
      </c>
      <c r="O1674" s="1" t="s">
        <v>3053</v>
      </c>
      <c r="P1674" s="1" t="s">
        <v>32</v>
      </c>
      <c r="T1674" s="1" t="s">
        <v>81</v>
      </c>
      <c r="U1674" s="8">
        <v>44062</v>
      </c>
      <c r="V1674" s="1" t="s">
        <v>1368</v>
      </c>
      <c r="W1674" s="1" t="s">
        <v>3322</v>
      </c>
      <c r="X1674" s="1" t="s">
        <v>4631</v>
      </c>
      <c r="Y1674" t="str">
        <f t="shared" si="106"/>
        <v>OnTime</v>
      </c>
      <c r="Z1674" t="str">
        <f t="shared" si="107"/>
        <v>Utilized</v>
      </c>
    </row>
    <row r="1675" spans="1:26" x14ac:dyDescent="0.2">
      <c r="A1675" s="15">
        <v>800</v>
      </c>
      <c r="B1675" s="7">
        <f t="shared" si="104"/>
        <v>800</v>
      </c>
      <c r="C1675" s="1" t="s">
        <v>20</v>
      </c>
      <c r="D1675" s="1" t="s">
        <v>1362</v>
      </c>
      <c r="E1675" s="5">
        <v>16</v>
      </c>
      <c r="F1675" s="5">
        <f t="shared" si="105"/>
        <v>16</v>
      </c>
      <c r="G1675" s="1" t="s">
        <v>1363</v>
      </c>
      <c r="H1675" s="8">
        <v>44092</v>
      </c>
      <c r="I1675" s="1" t="s">
        <v>25</v>
      </c>
      <c r="K1675" s="8">
        <v>44062.523923611108</v>
      </c>
      <c r="L1675" s="1" t="s">
        <v>28</v>
      </c>
      <c r="M1675" s="8">
        <v>44062</v>
      </c>
      <c r="N1675" s="8">
        <v>44092</v>
      </c>
      <c r="O1675" s="1" t="s">
        <v>3057</v>
      </c>
      <c r="P1675" s="1" t="s">
        <v>46</v>
      </c>
      <c r="T1675" s="1" t="s">
        <v>193</v>
      </c>
      <c r="U1675" s="8">
        <v>44062</v>
      </c>
      <c r="V1675" s="1" t="s">
        <v>1368</v>
      </c>
      <c r="W1675" s="1" t="s">
        <v>3322</v>
      </c>
      <c r="X1675" s="1" t="s">
        <v>39</v>
      </c>
      <c r="Y1675" t="str">
        <f t="shared" si="106"/>
        <v>OnTime</v>
      </c>
      <c r="Z1675" t="str">
        <f t="shared" si="107"/>
        <v>Utilized</v>
      </c>
    </row>
    <row r="1676" spans="1:26" x14ac:dyDescent="0.2">
      <c r="A1676" s="15">
        <v>0</v>
      </c>
      <c r="B1676" s="7">
        <f t="shared" si="104"/>
        <v>0</v>
      </c>
      <c r="C1676" s="1" t="s">
        <v>20</v>
      </c>
      <c r="E1676" s="5">
        <v>0</v>
      </c>
      <c r="F1676" s="5">
        <f t="shared" si="105"/>
        <v>0</v>
      </c>
      <c r="I1676" s="1" t="s">
        <v>25</v>
      </c>
      <c r="K1676" s="8">
        <v>44062.523854166669</v>
      </c>
      <c r="M1676" s="8">
        <v>44062</v>
      </c>
      <c r="N1676" s="8">
        <v>44062</v>
      </c>
      <c r="P1676" s="1" t="s">
        <v>32</v>
      </c>
      <c r="T1676" s="1" t="s">
        <v>81</v>
      </c>
      <c r="U1676" s="8">
        <v>44062</v>
      </c>
      <c r="X1676" s="1" t="s">
        <v>39</v>
      </c>
      <c r="Y1676" t="str">
        <f t="shared" si="106"/>
        <v>NoPayment</v>
      </c>
      <c r="Z1676" t="str">
        <f t="shared" si="107"/>
        <v>No Discounts</v>
      </c>
    </row>
    <row r="1677" spans="1:26" x14ac:dyDescent="0.2">
      <c r="A1677" s="15">
        <v>0</v>
      </c>
      <c r="B1677" s="7">
        <f t="shared" si="104"/>
        <v>0</v>
      </c>
      <c r="C1677" s="1" t="s">
        <v>20</v>
      </c>
      <c r="E1677" s="5">
        <v>0</v>
      </c>
      <c r="F1677" s="5">
        <f t="shared" si="105"/>
        <v>0</v>
      </c>
      <c r="I1677" s="1" t="s">
        <v>25</v>
      </c>
      <c r="K1677" s="8">
        <v>44062.523784722223</v>
      </c>
      <c r="M1677" s="8">
        <v>44062</v>
      </c>
      <c r="N1677" s="8">
        <v>44062</v>
      </c>
      <c r="P1677" s="1" t="s">
        <v>32</v>
      </c>
      <c r="T1677" s="1" t="s">
        <v>81</v>
      </c>
      <c r="U1677" s="8">
        <v>44062</v>
      </c>
      <c r="X1677" s="1" t="s">
        <v>39</v>
      </c>
      <c r="Y1677" t="str">
        <f t="shared" si="106"/>
        <v>NoPayment</v>
      </c>
      <c r="Z1677" t="str">
        <f t="shared" si="107"/>
        <v>No Discounts</v>
      </c>
    </row>
    <row r="1678" spans="1:26" x14ac:dyDescent="0.2">
      <c r="A1678" s="15">
        <v>0</v>
      </c>
      <c r="B1678" s="7">
        <f t="shared" si="104"/>
        <v>0</v>
      </c>
      <c r="C1678" s="1" t="s">
        <v>20</v>
      </c>
      <c r="E1678" s="5">
        <v>0</v>
      </c>
      <c r="F1678" s="5">
        <f t="shared" si="105"/>
        <v>0</v>
      </c>
      <c r="I1678" s="1" t="s">
        <v>25</v>
      </c>
      <c r="K1678" s="8">
        <v>44062.523726851854</v>
      </c>
      <c r="M1678" s="8">
        <v>44062</v>
      </c>
      <c r="N1678" s="8">
        <v>44062</v>
      </c>
      <c r="P1678" s="1" t="s">
        <v>32</v>
      </c>
      <c r="T1678" s="1" t="s">
        <v>81</v>
      </c>
      <c r="U1678" s="8">
        <v>44062</v>
      </c>
      <c r="X1678" s="1" t="s">
        <v>39</v>
      </c>
      <c r="Y1678" t="str">
        <f t="shared" si="106"/>
        <v>NoPayment</v>
      </c>
      <c r="Z1678" t="str">
        <f t="shared" si="107"/>
        <v>No Discounts</v>
      </c>
    </row>
    <row r="1679" spans="1:26" x14ac:dyDescent="0.2">
      <c r="A1679" s="15">
        <v>0</v>
      </c>
      <c r="B1679" s="7">
        <f t="shared" si="104"/>
        <v>0</v>
      </c>
      <c r="C1679" s="1" t="s">
        <v>20</v>
      </c>
      <c r="E1679" s="5">
        <v>0</v>
      </c>
      <c r="F1679" s="5">
        <f t="shared" si="105"/>
        <v>0</v>
      </c>
      <c r="I1679" s="1" t="s">
        <v>25</v>
      </c>
      <c r="K1679" s="8">
        <v>44062.523657407408</v>
      </c>
      <c r="M1679" s="8">
        <v>44062</v>
      </c>
      <c r="N1679" s="8">
        <v>44062</v>
      </c>
      <c r="P1679" s="1" t="s">
        <v>32</v>
      </c>
      <c r="T1679" s="1" t="s">
        <v>81</v>
      </c>
      <c r="U1679" s="8">
        <v>44062</v>
      </c>
      <c r="X1679" s="1" t="s">
        <v>39</v>
      </c>
      <c r="Y1679" t="str">
        <f t="shared" si="106"/>
        <v>NoPayment</v>
      </c>
      <c r="Z1679" t="str">
        <f t="shared" si="107"/>
        <v>No Discounts</v>
      </c>
    </row>
    <row r="1680" spans="1:26" x14ac:dyDescent="0.2">
      <c r="A1680" s="15">
        <v>0</v>
      </c>
      <c r="B1680" s="7">
        <f t="shared" si="104"/>
        <v>0</v>
      </c>
      <c r="C1680" s="1" t="s">
        <v>20</v>
      </c>
      <c r="E1680" s="5">
        <v>0</v>
      </c>
      <c r="F1680" s="5">
        <f t="shared" si="105"/>
        <v>0</v>
      </c>
      <c r="I1680" s="1" t="s">
        <v>25</v>
      </c>
      <c r="K1680" s="8">
        <v>44062.523587962962</v>
      </c>
      <c r="M1680" s="8">
        <v>44062</v>
      </c>
      <c r="N1680" s="8">
        <v>44062</v>
      </c>
      <c r="P1680" s="1" t="s">
        <v>32</v>
      </c>
      <c r="T1680" s="1" t="s">
        <v>81</v>
      </c>
      <c r="U1680" s="8">
        <v>44062</v>
      </c>
      <c r="X1680" s="1" t="s">
        <v>39</v>
      </c>
      <c r="Y1680" t="str">
        <f t="shared" si="106"/>
        <v>NoPayment</v>
      </c>
      <c r="Z1680" t="str">
        <f t="shared" si="107"/>
        <v>No Discounts</v>
      </c>
    </row>
    <row r="1681" spans="1:26" x14ac:dyDescent="0.2">
      <c r="A1681" s="15">
        <v>0</v>
      </c>
      <c r="B1681" s="7">
        <f t="shared" si="104"/>
        <v>0</v>
      </c>
      <c r="C1681" s="1" t="s">
        <v>20</v>
      </c>
      <c r="E1681" s="5">
        <v>0</v>
      </c>
      <c r="F1681" s="5">
        <f t="shared" si="105"/>
        <v>0</v>
      </c>
      <c r="I1681" s="1" t="s">
        <v>25</v>
      </c>
      <c r="K1681" s="8">
        <v>44062.523530092592</v>
      </c>
      <c r="M1681" s="8">
        <v>44062</v>
      </c>
      <c r="N1681" s="8">
        <v>44062</v>
      </c>
      <c r="P1681" s="1" t="s">
        <v>32</v>
      </c>
      <c r="T1681" s="1" t="s">
        <v>81</v>
      </c>
      <c r="U1681" s="8">
        <v>44062</v>
      </c>
      <c r="X1681" s="1" t="s">
        <v>39</v>
      </c>
      <c r="Y1681" t="str">
        <f t="shared" si="106"/>
        <v>NoPayment</v>
      </c>
      <c r="Z1681" t="str">
        <f t="shared" si="107"/>
        <v>No Discounts</v>
      </c>
    </row>
    <row r="1682" spans="1:26" x14ac:dyDescent="0.2">
      <c r="A1682" s="15">
        <v>100</v>
      </c>
      <c r="B1682" s="7">
        <f t="shared" si="104"/>
        <v>100</v>
      </c>
      <c r="C1682" s="1" t="s">
        <v>20</v>
      </c>
      <c r="D1682" s="1" t="s">
        <v>1362</v>
      </c>
      <c r="E1682" s="5">
        <v>2</v>
      </c>
      <c r="F1682" s="5">
        <f t="shared" si="105"/>
        <v>2</v>
      </c>
      <c r="G1682" s="1" t="s">
        <v>1363</v>
      </c>
      <c r="H1682" s="8">
        <v>44092</v>
      </c>
      <c r="I1682" s="1" t="s">
        <v>25</v>
      </c>
      <c r="K1682" s="8">
        <v>44062.523460648146</v>
      </c>
      <c r="L1682" s="1" t="s">
        <v>28</v>
      </c>
      <c r="M1682" s="8">
        <v>44062</v>
      </c>
      <c r="N1682" s="8">
        <v>44092</v>
      </c>
      <c r="O1682" s="1" t="s">
        <v>3037</v>
      </c>
      <c r="P1682" s="1" t="s">
        <v>32</v>
      </c>
      <c r="T1682" s="1" t="s">
        <v>49</v>
      </c>
      <c r="U1682" s="8">
        <v>44062</v>
      </c>
      <c r="V1682" s="1" t="s">
        <v>1368</v>
      </c>
      <c r="W1682" s="1" t="s">
        <v>3322</v>
      </c>
      <c r="X1682" s="1" t="s">
        <v>39</v>
      </c>
      <c r="Y1682" t="str">
        <f t="shared" si="106"/>
        <v>OnTime</v>
      </c>
      <c r="Z1682" t="str">
        <f t="shared" si="107"/>
        <v>Utilized</v>
      </c>
    </row>
    <row r="1683" spans="1:26" x14ac:dyDescent="0.2">
      <c r="A1683" s="15">
        <v>100</v>
      </c>
      <c r="B1683" s="7">
        <f t="shared" si="104"/>
        <v>100</v>
      </c>
      <c r="C1683" s="1" t="s">
        <v>20</v>
      </c>
      <c r="D1683" s="1" t="s">
        <v>21</v>
      </c>
      <c r="E1683" s="5">
        <v>0</v>
      </c>
      <c r="F1683" s="5">
        <f t="shared" si="105"/>
        <v>0</v>
      </c>
      <c r="I1683" s="1" t="s">
        <v>25</v>
      </c>
      <c r="K1683" s="8">
        <v>44062.288587962961</v>
      </c>
      <c r="L1683" s="1" t="s">
        <v>28</v>
      </c>
      <c r="M1683" s="8">
        <v>44062</v>
      </c>
      <c r="N1683" s="8">
        <v>44092</v>
      </c>
      <c r="O1683" s="1" t="s">
        <v>3066</v>
      </c>
      <c r="P1683" s="1" t="s">
        <v>32</v>
      </c>
      <c r="Q1683" s="1" t="s">
        <v>156</v>
      </c>
      <c r="R1683" s="1" t="s">
        <v>124</v>
      </c>
      <c r="T1683" s="1" t="s">
        <v>193</v>
      </c>
      <c r="U1683" s="8">
        <v>44062</v>
      </c>
      <c r="V1683" s="1" t="s">
        <v>157</v>
      </c>
      <c r="W1683" s="1" t="s">
        <v>158</v>
      </c>
      <c r="X1683" s="1" t="s">
        <v>39</v>
      </c>
      <c r="Y1683" t="str">
        <f t="shared" si="106"/>
        <v>OnTime</v>
      </c>
      <c r="Z1683" t="str">
        <f t="shared" si="107"/>
        <v>No Discounts</v>
      </c>
    </row>
    <row r="1684" spans="1:26" x14ac:dyDescent="0.2">
      <c r="A1684" s="15">
        <v>100</v>
      </c>
      <c r="B1684" s="7">
        <f t="shared" si="104"/>
        <v>100</v>
      </c>
      <c r="C1684" s="1" t="s">
        <v>20</v>
      </c>
      <c r="D1684" s="1" t="s">
        <v>21</v>
      </c>
      <c r="E1684" s="5">
        <v>0</v>
      </c>
      <c r="F1684" s="5">
        <f t="shared" si="105"/>
        <v>0</v>
      </c>
      <c r="I1684" s="1" t="s">
        <v>25</v>
      </c>
      <c r="K1684" s="8">
        <v>44062.288518518515</v>
      </c>
      <c r="L1684" s="1" t="s">
        <v>28</v>
      </c>
      <c r="M1684" s="8">
        <v>44062</v>
      </c>
      <c r="N1684" s="8">
        <v>44092</v>
      </c>
      <c r="O1684" s="1" t="s">
        <v>3068</v>
      </c>
      <c r="P1684" s="1" t="s">
        <v>32</v>
      </c>
      <c r="Q1684" s="1" t="s">
        <v>156</v>
      </c>
      <c r="R1684" s="1" t="s">
        <v>124</v>
      </c>
      <c r="T1684" s="1" t="s">
        <v>81</v>
      </c>
      <c r="U1684" s="8">
        <v>44062</v>
      </c>
      <c r="V1684" s="1" t="s">
        <v>157</v>
      </c>
      <c r="W1684" s="1" t="s">
        <v>158</v>
      </c>
      <c r="X1684" s="1" t="s">
        <v>39</v>
      </c>
      <c r="Y1684" t="str">
        <f t="shared" si="106"/>
        <v>OnTime</v>
      </c>
      <c r="Z1684" t="str">
        <f t="shared" si="107"/>
        <v>No Discounts</v>
      </c>
    </row>
    <row r="1685" spans="1:26" x14ac:dyDescent="0.2">
      <c r="A1685" s="15">
        <v>121750</v>
      </c>
      <c r="B1685" s="7">
        <f t="shared" si="104"/>
        <v>121750</v>
      </c>
      <c r="C1685" s="1" t="s">
        <v>20</v>
      </c>
      <c r="D1685" s="1" t="s">
        <v>1362</v>
      </c>
      <c r="E1685" s="5">
        <v>2435</v>
      </c>
      <c r="F1685" s="5">
        <f t="shared" si="105"/>
        <v>2435</v>
      </c>
      <c r="G1685" s="1" t="s">
        <v>1363</v>
      </c>
      <c r="H1685" s="8">
        <v>44092</v>
      </c>
      <c r="I1685" s="1" t="s">
        <v>25</v>
      </c>
      <c r="K1685" s="8">
        <v>44062.288460648146</v>
      </c>
      <c r="L1685" s="1" t="s">
        <v>28</v>
      </c>
      <c r="M1685" s="8">
        <v>44062</v>
      </c>
      <c r="N1685" s="8">
        <v>44092</v>
      </c>
      <c r="O1685" s="1" t="s">
        <v>3071</v>
      </c>
      <c r="P1685" s="1" t="s">
        <v>46</v>
      </c>
      <c r="T1685" s="1" t="s">
        <v>193</v>
      </c>
      <c r="U1685" s="8">
        <v>44062</v>
      </c>
      <c r="V1685" s="1" t="s">
        <v>1368</v>
      </c>
      <c r="W1685" s="1" t="s">
        <v>3322</v>
      </c>
      <c r="X1685" s="1" t="s">
        <v>39</v>
      </c>
      <c r="Y1685" t="str">
        <f t="shared" si="106"/>
        <v>OnTime</v>
      </c>
      <c r="Z1685" t="str">
        <f t="shared" si="107"/>
        <v>Utilized</v>
      </c>
    </row>
    <row r="1686" spans="1:26" x14ac:dyDescent="0.2">
      <c r="A1686" s="15">
        <v>100</v>
      </c>
      <c r="B1686" s="7">
        <f t="shared" si="104"/>
        <v>100</v>
      </c>
      <c r="C1686" s="1" t="s">
        <v>20</v>
      </c>
      <c r="D1686" s="1" t="s">
        <v>1362</v>
      </c>
      <c r="E1686" s="5">
        <v>2</v>
      </c>
      <c r="F1686" s="5">
        <f t="shared" si="105"/>
        <v>2</v>
      </c>
      <c r="G1686" s="1" t="s">
        <v>1363</v>
      </c>
      <c r="H1686" s="8">
        <v>44092</v>
      </c>
      <c r="I1686" s="1" t="s">
        <v>25</v>
      </c>
      <c r="K1686" s="8">
        <v>44062.288391203707</v>
      </c>
      <c r="L1686" s="1" t="s">
        <v>28</v>
      </c>
      <c r="M1686" s="8">
        <v>44062</v>
      </c>
      <c r="N1686" s="8">
        <v>44092</v>
      </c>
      <c r="O1686" s="1" t="s">
        <v>3073</v>
      </c>
      <c r="P1686" s="1" t="s">
        <v>32</v>
      </c>
      <c r="T1686" s="1" t="s">
        <v>193</v>
      </c>
      <c r="U1686" s="8">
        <v>44062</v>
      </c>
      <c r="V1686" s="1" t="s">
        <v>1368</v>
      </c>
      <c r="W1686" s="1" t="s">
        <v>3322</v>
      </c>
      <c r="X1686" s="1" t="s">
        <v>39</v>
      </c>
      <c r="Y1686" t="str">
        <f t="shared" si="106"/>
        <v>OnTime</v>
      </c>
      <c r="Z1686" t="str">
        <f t="shared" si="107"/>
        <v>Utilized</v>
      </c>
    </row>
    <row r="1687" spans="1:26" x14ac:dyDescent="0.2">
      <c r="A1687" s="15">
        <v>100</v>
      </c>
      <c r="B1687" s="7">
        <f t="shared" si="104"/>
        <v>100</v>
      </c>
      <c r="C1687" s="1" t="s">
        <v>20</v>
      </c>
      <c r="D1687" s="1" t="s">
        <v>1362</v>
      </c>
      <c r="E1687" s="5">
        <v>2</v>
      </c>
      <c r="F1687" s="5">
        <f t="shared" si="105"/>
        <v>2</v>
      </c>
      <c r="G1687" s="1" t="s">
        <v>1363</v>
      </c>
      <c r="H1687" s="8">
        <v>44092</v>
      </c>
      <c r="I1687" s="1" t="s">
        <v>25</v>
      </c>
      <c r="K1687" s="8">
        <v>44062.288321759261</v>
      </c>
      <c r="L1687" s="1" t="s">
        <v>28</v>
      </c>
      <c r="M1687" s="8">
        <v>44062</v>
      </c>
      <c r="N1687" s="8">
        <v>44092</v>
      </c>
      <c r="O1687" s="1" t="s">
        <v>3075</v>
      </c>
      <c r="P1687" s="1" t="s">
        <v>32</v>
      </c>
      <c r="T1687" s="1" t="s">
        <v>81</v>
      </c>
      <c r="U1687" s="8">
        <v>44062</v>
      </c>
      <c r="V1687" s="1" t="s">
        <v>1368</v>
      </c>
      <c r="W1687" s="1" t="s">
        <v>3322</v>
      </c>
      <c r="X1687" s="1" t="s">
        <v>39</v>
      </c>
      <c r="Y1687" t="str">
        <f t="shared" si="106"/>
        <v>OnTime</v>
      </c>
      <c r="Z1687" t="str">
        <f t="shared" si="107"/>
        <v>Utilized</v>
      </c>
    </row>
    <row r="1688" spans="1:26" x14ac:dyDescent="0.2">
      <c r="A1688" s="15">
        <v>100</v>
      </c>
      <c r="B1688" s="7">
        <f t="shared" si="104"/>
        <v>100</v>
      </c>
      <c r="C1688" s="1" t="s">
        <v>20</v>
      </c>
      <c r="D1688" s="1" t="s">
        <v>2201</v>
      </c>
      <c r="E1688" s="5">
        <v>2</v>
      </c>
      <c r="F1688" s="5">
        <f t="shared" si="105"/>
        <v>2</v>
      </c>
      <c r="G1688" s="1" t="s">
        <v>2202</v>
      </c>
      <c r="H1688" s="8">
        <v>44122</v>
      </c>
      <c r="I1688" s="1" t="s">
        <v>25</v>
      </c>
      <c r="K1688" s="8">
        <v>44062.288252314815</v>
      </c>
      <c r="L1688" s="1" t="s">
        <v>28</v>
      </c>
      <c r="M1688" s="8">
        <v>44062</v>
      </c>
      <c r="N1688" s="8">
        <v>44092</v>
      </c>
      <c r="O1688" s="1" t="s">
        <v>3077</v>
      </c>
      <c r="P1688" s="1" t="s">
        <v>32</v>
      </c>
      <c r="Q1688" s="1" t="s">
        <v>33</v>
      </c>
      <c r="R1688" s="1" t="s">
        <v>124</v>
      </c>
      <c r="T1688" s="1" t="s">
        <v>49</v>
      </c>
      <c r="U1688" s="8">
        <v>44062</v>
      </c>
      <c r="V1688" s="1" t="s">
        <v>2205</v>
      </c>
      <c r="W1688" s="1" t="s">
        <v>2206</v>
      </c>
      <c r="X1688" s="1" t="s">
        <v>39</v>
      </c>
      <c r="Y1688" t="str">
        <f t="shared" si="106"/>
        <v>OnTime</v>
      </c>
      <c r="Z1688" t="str">
        <f t="shared" si="107"/>
        <v>Utilized</v>
      </c>
    </row>
    <row r="1689" spans="1:26" x14ac:dyDescent="0.2">
      <c r="A1689" s="15">
        <v>100</v>
      </c>
      <c r="B1689" s="7">
        <f t="shared" si="104"/>
        <v>100</v>
      </c>
      <c r="C1689" s="1" t="s">
        <v>20</v>
      </c>
      <c r="D1689" s="1" t="s">
        <v>1362</v>
      </c>
      <c r="E1689" s="5">
        <v>2</v>
      </c>
      <c r="F1689" s="5">
        <f t="shared" si="105"/>
        <v>2</v>
      </c>
      <c r="G1689" s="1" t="s">
        <v>1363</v>
      </c>
      <c r="H1689" s="8">
        <v>44092</v>
      </c>
      <c r="I1689" s="1" t="s">
        <v>25</v>
      </c>
      <c r="K1689" s="8">
        <v>44062.288182870368</v>
      </c>
      <c r="L1689" s="1" t="s">
        <v>28</v>
      </c>
      <c r="M1689" s="8">
        <v>44062</v>
      </c>
      <c r="N1689" s="8">
        <v>44092</v>
      </c>
      <c r="O1689" s="1" t="s">
        <v>3079</v>
      </c>
      <c r="P1689" s="1" t="s">
        <v>32</v>
      </c>
      <c r="T1689" s="1" t="s">
        <v>49</v>
      </c>
      <c r="U1689" s="8">
        <v>44062</v>
      </c>
      <c r="V1689" s="1" t="s">
        <v>1368</v>
      </c>
      <c r="W1689" s="1" t="s">
        <v>3322</v>
      </c>
      <c r="X1689" s="1" t="s">
        <v>39</v>
      </c>
      <c r="Y1689" t="str">
        <f t="shared" si="106"/>
        <v>OnTime</v>
      </c>
      <c r="Z1689" t="str">
        <f t="shared" si="107"/>
        <v>Utilized</v>
      </c>
    </row>
    <row r="1690" spans="1:26" x14ac:dyDescent="0.2">
      <c r="A1690" s="15">
        <v>121.75</v>
      </c>
      <c r="B1690" s="7">
        <f t="shared" si="104"/>
        <v>121.75</v>
      </c>
      <c r="C1690" s="1" t="s">
        <v>20</v>
      </c>
      <c r="D1690" s="1" t="s">
        <v>1362</v>
      </c>
      <c r="E1690" s="5">
        <v>2.44</v>
      </c>
      <c r="F1690" s="5">
        <f t="shared" si="105"/>
        <v>2.44</v>
      </c>
      <c r="G1690" s="1" t="s">
        <v>1363</v>
      </c>
      <c r="H1690" s="8">
        <v>44092</v>
      </c>
      <c r="I1690" s="1" t="s">
        <v>25</v>
      </c>
      <c r="K1690" s="8">
        <v>44062.288113425922</v>
      </c>
      <c r="L1690" s="1" t="s">
        <v>28</v>
      </c>
      <c r="M1690" s="8">
        <v>44062</v>
      </c>
      <c r="N1690" s="8">
        <v>44092</v>
      </c>
      <c r="O1690" s="1" t="s">
        <v>3081</v>
      </c>
      <c r="P1690" s="1" t="s">
        <v>46</v>
      </c>
      <c r="T1690" s="1" t="s">
        <v>193</v>
      </c>
      <c r="U1690" s="8">
        <v>44062</v>
      </c>
      <c r="V1690" s="1" t="s">
        <v>1368</v>
      </c>
      <c r="W1690" s="1" t="s">
        <v>3322</v>
      </c>
      <c r="X1690" s="1" t="s">
        <v>39</v>
      </c>
      <c r="Y1690" t="str">
        <f t="shared" si="106"/>
        <v>OnTime</v>
      </c>
      <c r="Z1690" t="str">
        <f t="shared" si="107"/>
        <v>Utilized</v>
      </c>
    </row>
    <row r="1691" spans="1:26" x14ac:dyDescent="0.2">
      <c r="A1691" s="15">
        <v>121.75</v>
      </c>
      <c r="B1691" s="7">
        <f t="shared" si="104"/>
        <v>121.75</v>
      </c>
      <c r="C1691" s="1" t="s">
        <v>20</v>
      </c>
      <c r="D1691" s="1" t="s">
        <v>1362</v>
      </c>
      <c r="E1691" s="5">
        <v>2.44</v>
      </c>
      <c r="F1691" s="5">
        <f t="shared" si="105"/>
        <v>2.44</v>
      </c>
      <c r="G1691" s="1" t="s">
        <v>1363</v>
      </c>
      <c r="H1691" s="8">
        <v>44092</v>
      </c>
      <c r="I1691" s="1" t="s">
        <v>25</v>
      </c>
      <c r="K1691" s="8">
        <v>44062.288055555553</v>
      </c>
      <c r="L1691" s="1" t="s">
        <v>28</v>
      </c>
      <c r="M1691" s="8">
        <v>44062</v>
      </c>
      <c r="N1691" s="8">
        <v>44092</v>
      </c>
      <c r="O1691" s="1" t="s">
        <v>3083</v>
      </c>
      <c r="P1691" s="1" t="s">
        <v>46</v>
      </c>
      <c r="T1691" s="1" t="s">
        <v>193</v>
      </c>
      <c r="U1691" s="8">
        <v>44062</v>
      </c>
      <c r="V1691" s="1" t="s">
        <v>1368</v>
      </c>
      <c r="W1691" s="1" t="s">
        <v>3322</v>
      </c>
      <c r="X1691" s="1" t="s">
        <v>39</v>
      </c>
      <c r="Y1691" t="str">
        <f t="shared" si="106"/>
        <v>OnTime</v>
      </c>
      <c r="Z1691" t="str">
        <f t="shared" si="107"/>
        <v>Utilized</v>
      </c>
    </row>
    <row r="1692" spans="1:26" x14ac:dyDescent="0.2">
      <c r="A1692" s="15">
        <v>100</v>
      </c>
      <c r="B1692" s="7">
        <f t="shared" si="104"/>
        <v>100</v>
      </c>
      <c r="C1692" s="1" t="s">
        <v>20</v>
      </c>
      <c r="D1692" s="1" t="s">
        <v>1362</v>
      </c>
      <c r="E1692" s="5">
        <v>2</v>
      </c>
      <c r="F1692" s="5">
        <f t="shared" si="105"/>
        <v>2</v>
      </c>
      <c r="G1692" s="1" t="s">
        <v>1363</v>
      </c>
      <c r="H1692" s="8">
        <v>44092</v>
      </c>
      <c r="I1692" s="1" t="s">
        <v>25</v>
      </c>
      <c r="K1692" s="8">
        <v>44062.287986111114</v>
      </c>
      <c r="L1692" s="1" t="s">
        <v>28</v>
      </c>
      <c r="M1692" s="8">
        <v>44062</v>
      </c>
      <c r="N1692" s="8">
        <v>44092</v>
      </c>
      <c r="O1692" s="1" t="s">
        <v>3085</v>
      </c>
      <c r="P1692" s="1" t="s">
        <v>32</v>
      </c>
      <c r="T1692" s="1" t="s">
        <v>193</v>
      </c>
      <c r="U1692" s="8">
        <v>44062</v>
      </c>
      <c r="V1692" s="1" t="s">
        <v>1368</v>
      </c>
      <c r="W1692" s="1" t="s">
        <v>3322</v>
      </c>
      <c r="X1692" s="1" t="s">
        <v>39</v>
      </c>
      <c r="Y1692" t="str">
        <f t="shared" si="106"/>
        <v>OnTime</v>
      </c>
      <c r="Z1692" t="str">
        <f t="shared" si="107"/>
        <v>Utilized</v>
      </c>
    </row>
    <row r="1693" spans="1:26" x14ac:dyDescent="0.2">
      <c r="A1693" s="15">
        <v>100</v>
      </c>
      <c r="B1693" s="7">
        <f t="shared" si="104"/>
        <v>100</v>
      </c>
      <c r="C1693" s="1" t="s">
        <v>20</v>
      </c>
      <c r="D1693" s="1" t="s">
        <v>1362</v>
      </c>
      <c r="E1693" s="5">
        <v>2</v>
      </c>
      <c r="F1693" s="5">
        <f t="shared" si="105"/>
        <v>2</v>
      </c>
      <c r="G1693" s="1" t="s">
        <v>1363</v>
      </c>
      <c r="H1693" s="8">
        <v>44092</v>
      </c>
      <c r="I1693" s="1" t="s">
        <v>25</v>
      </c>
      <c r="K1693" s="8">
        <v>44062.287916666668</v>
      </c>
      <c r="L1693" s="1" t="s">
        <v>28</v>
      </c>
      <c r="M1693" s="8">
        <v>44062</v>
      </c>
      <c r="N1693" s="8">
        <v>44092</v>
      </c>
      <c r="O1693" s="1" t="s">
        <v>3087</v>
      </c>
      <c r="P1693" s="1" t="s">
        <v>32</v>
      </c>
      <c r="T1693" s="1" t="s">
        <v>193</v>
      </c>
      <c r="U1693" s="8">
        <v>44062</v>
      </c>
      <c r="V1693" s="1" t="s">
        <v>1368</v>
      </c>
      <c r="W1693" s="1" t="s">
        <v>3322</v>
      </c>
      <c r="X1693" s="1" t="s">
        <v>39</v>
      </c>
      <c r="Y1693" t="str">
        <f t="shared" si="106"/>
        <v>OnTime</v>
      </c>
      <c r="Z1693" t="str">
        <f t="shared" si="107"/>
        <v>Utilized</v>
      </c>
    </row>
    <row r="1694" spans="1:26" x14ac:dyDescent="0.2">
      <c r="A1694" s="15">
        <v>1000</v>
      </c>
      <c r="B1694" s="7">
        <f t="shared" si="104"/>
        <v>1000</v>
      </c>
      <c r="C1694" s="1" t="s">
        <v>20</v>
      </c>
      <c r="D1694" s="1" t="s">
        <v>1362</v>
      </c>
      <c r="E1694" s="5">
        <v>20</v>
      </c>
      <c r="F1694" s="5">
        <f t="shared" si="105"/>
        <v>20</v>
      </c>
      <c r="G1694" s="1" t="s">
        <v>1363</v>
      </c>
      <c r="H1694" s="8">
        <v>44092</v>
      </c>
      <c r="I1694" s="1" t="s">
        <v>25</v>
      </c>
      <c r="K1694" s="8">
        <v>44062.287847222222</v>
      </c>
      <c r="L1694" s="1" t="s">
        <v>28</v>
      </c>
      <c r="M1694" s="8">
        <v>44062</v>
      </c>
      <c r="N1694" s="8">
        <v>44092</v>
      </c>
      <c r="O1694" s="1" t="s">
        <v>3089</v>
      </c>
      <c r="P1694" s="1" t="s">
        <v>32</v>
      </c>
      <c r="T1694" s="1" t="s">
        <v>36</v>
      </c>
      <c r="U1694" s="8">
        <v>44062</v>
      </c>
      <c r="V1694" s="1" t="s">
        <v>1368</v>
      </c>
      <c r="W1694" s="1" t="s">
        <v>3322</v>
      </c>
      <c r="X1694" s="1" t="s">
        <v>39</v>
      </c>
      <c r="Y1694" t="str">
        <f t="shared" si="106"/>
        <v>OnTime</v>
      </c>
      <c r="Z1694" t="str">
        <f t="shared" si="107"/>
        <v>Utilized</v>
      </c>
    </row>
    <row r="1695" spans="1:26" x14ac:dyDescent="0.2">
      <c r="A1695" s="15">
        <v>100</v>
      </c>
      <c r="B1695" s="7">
        <f t="shared" si="104"/>
        <v>100</v>
      </c>
      <c r="C1695" s="1" t="s">
        <v>20</v>
      </c>
      <c r="D1695" s="1" t="s">
        <v>1362</v>
      </c>
      <c r="E1695" s="5">
        <v>2</v>
      </c>
      <c r="F1695" s="5">
        <f t="shared" si="105"/>
        <v>2</v>
      </c>
      <c r="G1695" s="1" t="s">
        <v>1363</v>
      </c>
      <c r="H1695" s="8">
        <v>44090</v>
      </c>
      <c r="I1695" s="1" t="s">
        <v>25</v>
      </c>
      <c r="K1695" s="8">
        <v>44060.417453703703</v>
      </c>
      <c r="L1695" s="1" t="s">
        <v>28</v>
      </c>
      <c r="M1695" s="8">
        <v>44060</v>
      </c>
      <c r="N1695" s="8">
        <v>44090</v>
      </c>
      <c r="O1695" s="1" t="s">
        <v>3092</v>
      </c>
      <c r="P1695" s="1" t="s">
        <v>32</v>
      </c>
      <c r="T1695" s="1" t="s">
        <v>193</v>
      </c>
      <c r="U1695" s="8">
        <v>44060</v>
      </c>
      <c r="V1695" s="1" t="s">
        <v>1368</v>
      </c>
      <c r="W1695" s="1" t="s">
        <v>3322</v>
      </c>
      <c r="X1695" s="1" t="s">
        <v>39</v>
      </c>
      <c r="Y1695" t="str">
        <f t="shared" si="106"/>
        <v>OnTime</v>
      </c>
      <c r="Z1695" t="str">
        <f t="shared" si="107"/>
        <v>Utilized</v>
      </c>
    </row>
    <row r="1696" spans="1:26" x14ac:dyDescent="0.2">
      <c r="A1696" s="15">
        <v>100</v>
      </c>
      <c r="B1696" s="7">
        <f t="shared" si="104"/>
        <v>100</v>
      </c>
      <c r="C1696" s="1" t="s">
        <v>20</v>
      </c>
      <c r="D1696" s="1" t="s">
        <v>1362</v>
      </c>
      <c r="E1696" s="5">
        <v>2</v>
      </c>
      <c r="F1696" s="5">
        <f t="shared" si="105"/>
        <v>2</v>
      </c>
      <c r="G1696" s="1" t="s">
        <v>1363</v>
      </c>
      <c r="H1696" s="8">
        <v>44090</v>
      </c>
      <c r="I1696" s="1" t="s">
        <v>25</v>
      </c>
      <c r="K1696" s="8">
        <v>44060.417395833334</v>
      </c>
      <c r="L1696" s="1" t="s">
        <v>28</v>
      </c>
      <c r="M1696" s="8">
        <v>44060</v>
      </c>
      <c r="N1696" s="8">
        <v>44090</v>
      </c>
      <c r="O1696" s="1" t="s">
        <v>3094</v>
      </c>
      <c r="P1696" s="1" t="s">
        <v>32</v>
      </c>
      <c r="T1696" s="1" t="s">
        <v>193</v>
      </c>
      <c r="U1696" s="8">
        <v>44060</v>
      </c>
      <c r="V1696" s="1" t="s">
        <v>1368</v>
      </c>
      <c r="W1696" s="1" t="s">
        <v>3322</v>
      </c>
      <c r="X1696" s="1" t="s">
        <v>39</v>
      </c>
      <c r="Y1696" t="str">
        <f t="shared" si="106"/>
        <v>OnTime</v>
      </c>
      <c r="Z1696" t="str">
        <f t="shared" si="107"/>
        <v>Utilized</v>
      </c>
    </row>
    <row r="1697" spans="1:26" x14ac:dyDescent="0.2">
      <c r="A1697" s="15">
        <v>100</v>
      </c>
      <c r="B1697" s="7">
        <f t="shared" si="104"/>
        <v>100</v>
      </c>
      <c r="C1697" s="1" t="s">
        <v>20</v>
      </c>
      <c r="D1697" s="1" t="s">
        <v>1362</v>
      </c>
      <c r="E1697" s="5">
        <v>2</v>
      </c>
      <c r="F1697" s="5">
        <f t="shared" si="105"/>
        <v>2</v>
      </c>
      <c r="G1697" s="1" t="s">
        <v>1363</v>
      </c>
      <c r="H1697" s="8">
        <v>44090</v>
      </c>
      <c r="I1697" s="1" t="s">
        <v>25</v>
      </c>
      <c r="K1697" s="8">
        <v>44060.417326388888</v>
      </c>
      <c r="L1697" s="1" t="s">
        <v>28</v>
      </c>
      <c r="M1697" s="8">
        <v>44060</v>
      </c>
      <c r="N1697" s="8">
        <v>44090</v>
      </c>
      <c r="O1697" s="1" t="s">
        <v>3096</v>
      </c>
      <c r="P1697" s="1" t="s">
        <v>32</v>
      </c>
      <c r="T1697" s="1" t="s">
        <v>193</v>
      </c>
      <c r="U1697" s="8">
        <v>44060</v>
      </c>
      <c r="V1697" s="1" t="s">
        <v>1368</v>
      </c>
      <c r="W1697" s="1" t="s">
        <v>3322</v>
      </c>
      <c r="X1697" s="1" t="s">
        <v>39</v>
      </c>
      <c r="Y1697" t="str">
        <f t="shared" si="106"/>
        <v>OnTime</v>
      </c>
      <c r="Z1697" t="str">
        <f t="shared" si="107"/>
        <v>Utilized</v>
      </c>
    </row>
    <row r="1698" spans="1:26" x14ac:dyDescent="0.2">
      <c r="A1698" s="15">
        <v>100</v>
      </c>
      <c r="B1698" s="7">
        <f t="shared" si="104"/>
        <v>100</v>
      </c>
      <c r="C1698" s="1" t="s">
        <v>20</v>
      </c>
      <c r="D1698" s="1" t="s">
        <v>2201</v>
      </c>
      <c r="E1698" s="5">
        <v>2</v>
      </c>
      <c r="F1698" s="5">
        <f t="shared" si="105"/>
        <v>2</v>
      </c>
      <c r="G1698" s="1" t="s">
        <v>2202</v>
      </c>
      <c r="H1698" s="8">
        <v>44120</v>
      </c>
      <c r="I1698" s="1" t="s">
        <v>25</v>
      </c>
      <c r="K1698" s="8">
        <v>44060.417256944442</v>
      </c>
      <c r="L1698" s="1" t="s">
        <v>28</v>
      </c>
      <c r="M1698" s="8">
        <v>44060</v>
      </c>
      <c r="N1698" s="8">
        <v>44090</v>
      </c>
      <c r="O1698" s="1" t="s">
        <v>3098</v>
      </c>
      <c r="P1698" s="1" t="s">
        <v>32</v>
      </c>
      <c r="Q1698" s="1" t="s">
        <v>33</v>
      </c>
      <c r="R1698" s="1" t="s">
        <v>124</v>
      </c>
      <c r="T1698" s="1" t="s">
        <v>193</v>
      </c>
      <c r="U1698" s="8">
        <v>44060</v>
      </c>
      <c r="V1698" s="1" t="s">
        <v>2205</v>
      </c>
      <c r="W1698" s="1" t="s">
        <v>2206</v>
      </c>
      <c r="X1698" s="1" t="s">
        <v>39</v>
      </c>
      <c r="Y1698" t="str">
        <f t="shared" si="106"/>
        <v>OnTime</v>
      </c>
      <c r="Z1698" t="str">
        <f t="shared" si="107"/>
        <v>Utilized</v>
      </c>
    </row>
    <row r="1699" spans="1:26" x14ac:dyDescent="0.2">
      <c r="A1699" s="15">
        <v>100</v>
      </c>
      <c r="B1699" s="7">
        <f t="shared" si="104"/>
        <v>100</v>
      </c>
      <c r="C1699" s="1" t="s">
        <v>20</v>
      </c>
      <c r="D1699" s="1" t="s">
        <v>2201</v>
      </c>
      <c r="E1699" s="5">
        <v>2</v>
      </c>
      <c r="F1699" s="5">
        <f t="shared" si="105"/>
        <v>2</v>
      </c>
      <c r="G1699" s="1" t="s">
        <v>2202</v>
      </c>
      <c r="H1699" s="8">
        <v>44120</v>
      </c>
      <c r="I1699" s="1" t="s">
        <v>25</v>
      </c>
      <c r="K1699" s="8">
        <v>44060.417199074072</v>
      </c>
      <c r="L1699" s="1" t="s">
        <v>28</v>
      </c>
      <c r="M1699" s="8">
        <v>44060</v>
      </c>
      <c r="N1699" s="8">
        <v>44090</v>
      </c>
      <c r="O1699" s="1" t="s">
        <v>3100</v>
      </c>
      <c r="P1699" s="1" t="s">
        <v>32</v>
      </c>
      <c r="Q1699" s="1" t="s">
        <v>33</v>
      </c>
      <c r="R1699" s="1" t="s">
        <v>124</v>
      </c>
      <c r="T1699" s="1" t="s">
        <v>1045</v>
      </c>
      <c r="U1699" s="8">
        <v>44060</v>
      </c>
      <c r="V1699" s="1" t="s">
        <v>2205</v>
      </c>
      <c r="W1699" s="1" t="s">
        <v>2206</v>
      </c>
      <c r="X1699" s="1" t="s">
        <v>39</v>
      </c>
      <c r="Y1699" t="str">
        <f t="shared" si="106"/>
        <v>OnTime</v>
      </c>
      <c r="Z1699" t="str">
        <f t="shared" si="107"/>
        <v>Utilized</v>
      </c>
    </row>
    <row r="1700" spans="1:26" x14ac:dyDescent="0.2">
      <c r="A1700" s="15">
        <v>100</v>
      </c>
      <c r="B1700" s="7">
        <f t="shared" si="104"/>
        <v>100</v>
      </c>
      <c r="C1700" s="1" t="s">
        <v>20</v>
      </c>
      <c r="D1700" s="1" t="s">
        <v>1362</v>
      </c>
      <c r="E1700" s="5">
        <v>2</v>
      </c>
      <c r="F1700" s="5">
        <f t="shared" si="105"/>
        <v>2</v>
      </c>
      <c r="G1700" s="1" t="s">
        <v>1363</v>
      </c>
      <c r="H1700" s="8">
        <v>44090</v>
      </c>
      <c r="I1700" s="1" t="s">
        <v>25</v>
      </c>
      <c r="K1700" s="8">
        <v>44060.417129629626</v>
      </c>
      <c r="L1700" s="1" t="s">
        <v>28</v>
      </c>
      <c r="M1700" s="8">
        <v>44060</v>
      </c>
      <c r="N1700" s="8">
        <v>44090</v>
      </c>
      <c r="O1700" s="1" t="s">
        <v>3102</v>
      </c>
      <c r="P1700" s="1" t="s">
        <v>32</v>
      </c>
      <c r="T1700" s="1" t="s">
        <v>81</v>
      </c>
      <c r="U1700" s="8">
        <v>44060</v>
      </c>
      <c r="V1700" s="1" t="s">
        <v>1368</v>
      </c>
      <c r="W1700" s="1" t="s">
        <v>3322</v>
      </c>
      <c r="X1700" s="1" t="s">
        <v>39</v>
      </c>
      <c r="Y1700" t="str">
        <f t="shared" si="106"/>
        <v>OnTime</v>
      </c>
      <c r="Z1700" t="str">
        <f t="shared" si="107"/>
        <v>Utilized</v>
      </c>
    </row>
    <row r="1701" spans="1:26" x14ac:dyDescent="0.2">
      <c r="A1701" s="15">
        <v>12175</v>
      </c>
      <c r="B1701" s="7">
        <f t="shared" si="104"/>
        <v>12175</v>
      </c>
      <c r="C1701" s="1" t="s">
        <v>20</v>
      </c>
      <c r="D1701" s="1" t="s">
        <v>1362</v>
      </c>
      <c r="E1701" s="5">
        <v>243.5</v>
      </c>
      <c r="F1701" s="5">
        <f t="shared" si="105"/>
        <v>243.5</v>
      </c>
      <c r="G1701" s="1" t="s">
        <v>1363</v>
      </c>
      <c r="H1701" s="8">
        <v>44090</v>
      </c>
      <c r="I1701" s="1" t="s">
        <v>25</v>
      </c>
      <c r="K1701" s="8">
        <v>44060.417060185187</v>
      </c>
      <c r="L1701" s="1" t="s">
        <v>28</v>
      </c>
      <c r="M1701" s="8">
        <v>44060</v>
      </c>
      <c r="N1701" s="8">
        <v>44090</v>
      </c>
      <c r="O1701" s="1" t="s">
        <v>3104</v>
      </c>
      <c r="P1701" s="1" t="s">
        <v>46</v>
      </c>
      <c r="T1701" s="1" t="s">
        <v>81</v>
      </c>
      <c r="U1701" s="8">
        <v>44060</v>
      </c>
      <c r="V1701" s="1" t="s">
        <v>1368</v>
      </c>
      <c r="W1701" s="1" t="s">
        <v>3322</v>
      </c>
      <c r="X1701" s="1" t="s">
        <v>39</v>
      </c>
      <c r="Y1701" t="str">
        <f t="shared" si="106"/>
        <v>OnTime</v>
      </c>
      <c r="Z1701" t="str">
        <f t="shared" si="107"/>
        <v>Utilized</v>
      </c>
    </row>
    <row r="1702" spans="1:26" x14ac:dyDescent="0.2">
      <c r="A1702" s="15">
        <v>121.75</v>
      </c>
      <c r="B1702" s="7">
        <f t="shared" si="104"/>
        <v>121.75</v>
      </c>
      <c r="C1702" s="1" t="s">
        <v>20</v>
      </c>
      <c r="D1702" s="1" t="s">
        <v>1362</v>
      </c>
      <c r="E1702" s="5">
        <v>2.44</v>
      </c>
      <c r="F1702" s="5">
        <f t="shared" si="105"/>
        <v>2.44</v>
      </c>
      <c r="G1702" s="1" t="s">
        <v>1363</v>
      </c>
      <c r="H1702" s="8">
        <v>44090</v>
      </c>
      <c r="I1702" s="1" t="s">
        <v>25</v>
      </c>
      <c r="K1702" s="8">
        <v>44060.416990740741</v>
      </c>
      <c r="L1702" s="1" t="s">
        <v>28</v>
      </c>
      <c r="M1702" s="8">
        <v>44060</v>
      </c>
      <c r="N1702" s="8">
        <v>44090</v>
      </c>
      <c r="O1702" s="1" t="s">
        <v>3106</v>
      </c>
      <c r="P1702" s="1" t="s">
        <v>46</v>
      </c>
      <c r="T1702" s="1" t="s">
        <v>49</v>
      </c>
      <c r="U1702" s="8">
        <v>44060</v>
      </c>
      <c r="V1702" s="1" t="s">
        <v>1368</v>
      </c>
      <c r="W1702" s="1" t="s">
        <v>3322</v>
      </c>
      <c r="X1702" s="1" t="s">
        <v>39</v>
      </c>
      <c r="Y1702" t="str">
        <f t="shared" si="106"/>
        <v>OnTime</v>
      </c>
      <c r="Z1702" t="str">
        <f t="shared" si="107"/>
        <v>Utilized</v>
      </c>
    </row>
    <row r="1703" spans="1:26" x14ac:dyDescent="0.2">
      <c r="A1703" s="15">
        <v>100</v>
      </c>
      <c r="B1703" s="7">
        <f t="shared" si="104"/>
        <v>100</v>
      </c>
      <c r="C1703" s="1" t="s">
        <v>20</v>
      </c>
      <c r="D1703" s="1" t="s">
        <v>1362</v>
      </c>
      <c r="E1703" s="5">
        <v>2</v>
      </c>
      <c r="F1703" s="5">
        <f t="shared" si="105"/>
        <v>2</v>
      </c>
      <c r="G1703" s="1" t="s">
        <v>1363</v>
      </c>
      <c r="H1703" s="8">
        <v>44090</v>
      </c>
      <c r="I1703" s="1" t="s">
        <v>25</v>
      </c>
      <c r="K1703" s="8">
        <v>44060.416932870372</v>
      </c>
      <c r="L1703" s="1" t="s">
        <v>28</v>
      </c>
      <c r="M1703" s="8">
        <v>44060</v>
      </c>
      <c r="N1703" s="8">
        <v>44090</v>
      </c>
      <c r="O1703" s="1" t="s">
        <v>3108</v>
      </c>
      <c r="P1703" s="1" t="s">
        <v>32</v>
      </c>
      <c r="T1703" s="1" t="s">
        <v>193</v>
      </c>
      <c r="U1703" s="8">
        <v>44060</v>
      </c>
      <c r="V1703" s="1" t="s">
        <v>1368</v>
      </c>
      <c r="W1703" s="1" t="s">
        <v>3322</v>
      </c>
      <c r="X1703" s="1" t="s">
        <v>39</v>
      </c>
      <c r="Y1703" t="str">
        <f t="shared" si="106"/>
        <v>OnTime</v>
      </c>
      <c r="Z1703" t="str">
        <f t="shared" si="107"/>
        <v>Utilized</v>
      </c>
    </row>
    <row r="1704" spans="1:26" x14ac:dyDescent="0.2">
      <c r="A1704" s="15">
        <v>0</v>
      </c>
      <c r="B1704" s="7">
        <f t="shared" si="104"/>
        <v>0</v>
      </c>
      <c r="C1704" s="1" t="s">
        <v>20</v>
      </c>
      <c r="E1704" s="5">
        <v>0</v>
      </c>
      <c r="F1704" s="5">
        <f t="shared" si="105"/>
        <v>0</v>
      </c>
      <c r="I1704" s="1" t="s">
        <v>25</v>
      </c>
      <c r="K1704" s="8">
        <v>44060.416863425926</v>
      </c>
      <c r="M1704" s="8">
        <v>44060</v>
      </c>
      <c r="N1704" s="8">
        <v>44060</v>
      </c>
      <c r="P1704" s="1" t="s">
        <v>32</v>
      </c>
      <c r="T1704" s="1" t="s">
        <v>81</v>
      </c>
      <c r="U1704" s="8">
        <v>44060</v>
      </c>
      <c r="X1704" s="1" t="s">
        <v>39</v>
      </c>
      <c r="Y1704" t="str">
        <f t="shared" si="106"/>
        <v>NoPayment</v>
      </c>
      <c r="Z1704" t="str">
        <f t="shared" si="107"/>
        <v>No Discounts</v>
      </c>
    </row>
    <row r="1705" spans="1:26" x14ac:dyDescent="0.2">
      <c r="A1705" s="15">
        <v>100</v>
      </c>
      <c r="B1705" s="7">
        <f t="shared" si="104"/>
        <v>100</v>
      </c>
      <c r="C1705" s="1" t="s">
        <v>20</v>
      </c>
      <c r="D1705" s="1" t="s">
        <v>1362</v>
      </c>
      <c r="E1705" s="5">
        <v>2</v>
      </c>
      <c r="F1705" s="5">
        <f t="shared" si="105"/>
        <v>2</v>
      </c>
      <c r="G1705" s="1" t="s">
        <v>1363</v>
      </c>
      <c r="H1705" s="8">
        <v>44090</v>
      </c>
      <c r="I1705" s="1" t="s">
        <v>25</v>
      </c>
      <c r="K1705" s="8">
        <v>44060.41679398148</v>
      </c>
      <c r="L1705" s="1" t="s">
        <v>28</v>
      </c>
      <c r="M1705" s="8">
        <v>44060</v>
      </c>
      <c r="N1705" s="8">
        <v>44090</v>
      </c>
      <c r="O1705" s="1" t="s">
        <v>3111</v>
      </c>
      <c r="P1705" s="1" t="s">
        <v>32</v>
      </c>
      <c r="T1705" s="1" t="s">
        <v>81</v>
      </c>
      <c r="U1705" s="8">
        <v>44060</v>
      </c>
      <c r="V1705" s="1" t="s">
        <v>1368</v>
      </c>
      <c r="W1705" s="1" t="s">
        <v>3322</v>
      </c>
      <c r="X1705" s="1" t="s">
        <v>39</v>
      </c>
      <c r="Y1705" t="str">
        <f t="shared" si="106"/>
        <v>OnTime</v>
      </c>
      <c r="Z1705" t="str">
        <f t="shared" si="107"/>
        <v>Utilized</v>
      </c>
    </row>
    <row r="1706" spans="1:26" x14ac:dyDescent="0.2">
      <c r="A1706" s="15">
        <v>0</v>
      </c>
      <c r="B1706" s="7">
        <f t="shared" si="104"/>
        <v>0</v>
      </c>
      <c r="C1706" s="1" t="s">
        <v>20</v>
      </c>
      <c r="E1706" s="5">
        <v>0</v>
      </c>
      <c r="F1706" s="5">
        <f t="shared" si="105"/>
        <v>0</v>
      </c>
      <c r="I1706" s="1" t="s">
        <v>25</v>
      </c>
      <c r="K1706" s="8">
        <v>44060.416724537034</v>
      </c>
      <c r="M1706" s="8">
        <v>44060</v>
      </c>
      <c r="N1706" s="8">
        <v>44060</v>
      </c>
      <c r="P1706" s="1" t="s">
        <v>32</v>
      </c>
      <c r="T1706" s="1" t="s">
        <v>81</v>
      </c>
      <c r="U1706" s="8">
        <v>44060</v>
      </c>
      <c r="X1706" s="1" t="s">
        <v>39</v>
      </c>
      <c r="Y1706" t="str">
        <f t="shared" si="106"/>
        <v>NoPayment</v>
      </c>
      <c r="Z1706" t="str">
        <f t="shared" si="107"/>
        <v>No Discounts</v>
      </c>
    </row>
    <row r="1707" spans="1:26" x14ac:dyDescent="0.2">
      <c r="A1707" s="15">
        <v>100</v>
      </c>
      <c r="B1707" s="7">
        <f t="shared" si="104"/>
        <v>100</v>
      </c>
      <c r="C1707" s="1" t="s">
        <v>20</v>
      </c>
      <c r="D1707" s="1" t="s">
        <v>1362</v>
      </c>
      <c r="E1707" s="5">
        <v>2</v>
      </c>
      <c r="F1707" s="5">
        <f t="shared" si="105"/>
        <v>2</v>
      </c>
      <c r="G1707" s="1" t="s">
        <v>1363</v>
      </c>
      <c r="H1707" s="8">
        <v>44090</v>
      </c>
      <c r="I1707" s="1" t="s">
        <v>25</v>
      </c>
      <c r="K1707" s="8">
        <v>44060.331365740742</v>
      </c>
      <c r="L1707" s="1" t="s">
        <v>28</v>
      </c>
      <c r="M1707" s="8">
        <v>44060</v>
      </c>
      <c r="N1707" s="8">
        <v>44090</v>
      </c>
      <c r="O1707" s="1" t="s">
        <v>2980</v>
      </c>
      <c r="P1707" s="1" t="s">
        <v>1091</v>
      </c>
      <c r="T1707" s="1" t="s">
        <v>193</v>
      </c>
      <c r="U1707" s="8">
        <v>44060</v>
      </c>
      <c r="V1707" s="1" t="s">
        <v>1368</v>
      </c>
      <c r="W1707" s="1" t="s">
        <v>3322</v>
      </c>
      <c r="X1707" s="1" t="s">
        <v>39</v>
      </c>
      <c r="Y1707" t="str">
        <f t="shared" si="106"/>
        <v>OnTime</v>
      </c>
      <c r="Z1707" t="str">
        <f t="shared" si="107"/>
        <v>Utilized</v>
      </c>
    </row>
    <row r="1708" spans="1:26" x14ac:dyDescent="0.2">
      <c r="A1708" s="15">
        <v>121.75</v>
      </c>
      <c r="B1708" s="7">
        <f t="shared" si="104"/>
        <v>121.75</v>
      </c>
      <c r="C1708" s="1" t="s">
        <v>20</v>
      </c>
      <c r="D1708" s="1" t="s">
        <v>21</v>
      </c>
      <c r="E1708" s="5">
        <v>0</v>
      </c>
      <c r="F1708" s="5">
        <f t="shared" si="105"/>
        <v>0</v>
      </c>
      <c r="G1708" s="1" t="s">
        <v>23</v>
      </c>
      <c r="H1708" s="8">
        <v>44070</v>
      </c>
      <c r="I1708" s="1" t="s">
        <v>25</v>
      </c>
      <c r="K1708" s="8">
        <v>44060.273252314815</v>
      </c>
      <c r="L1708" s="1" t="s">
        <v>28</v>
      </c>
      <c r="M1708" s="8">
        <v>44060</v>
      </c>
      <c r="N1708" s="8">
        <v>44090</v>
      </c>
      <c r="O1708" s="1" t="s">
        <v>3115</v>
      </c>
      <c r="P1708" s="1" t="s">
        <v>1091</v>
      </c>
      <c r="Q1708" s="1" t="s">
        <v>33</v>
      </c>
      <c r="R1708" s="1" t="s">
        <v>124</v>
      </c>
      <c r="S1708" s="1" t="s">
        <v>35</v>
      </c>
      <c r="T1708" s="1" t="s">
        <v>193</v>
      </c>
      <c r="U1708" s="8">
        <v>44060</v>
      </c>
      <c r="V1708" s="1" t="s">
        <v>37</v>
      </c>
      <c r="W1708" s="1" t="s">
        <v>38</v>
      </c>
      <c r="X1708" s="1" t="s">
        <v>39</v>
      </c>
      <c r="Y1708" t="str">
        <f t="shared" si="106"/>
        <v>OnTime</v>
      </c>
      <c r="Z1708" t="str">
        <f t="shared" si="107"/>
        <v>Utilized</v>
      </c>
    </row>
    <row r="1709" spans="1:26" x14ac:dyDescent="0.2">
      <c r="A1709" s="15">
        <v>0</v>
      </c>
      <c r="B1709" s="7">
        <f t="shared" si="104"/>
        <v>0</v>
      </c>
      <c r="C1709" s="1" t="s">
        <v>20</v>
      </c>
      <c r="D1709" s="1" t="s">
        <v>21</v>
      </c>
      <c r="E1709" s="5">
        <v>0</v>
      </c>
      <c r="F1709" s="5">
        <f t="shared" si="105"/>
        <v>0</v>
      </c>
      <c r="G1709" s="1" t="s">
        <v>23</v>
      </c>
      <c r="H1709" s="8">
        <v>44067</v>
      </c>
      <c r="I1709" s="1" t="s">
        <v>25</v>
      </c>
      <c r="K1709" s="8">
        <v>44057.252152777779</v>
      </c>
      <c r="L1709" s="1" t="s">
        <v>28</v>
      </c>
      <c r="M1709" s="8">
        <v>44057</v>
      </c>
      <c r="N1709" s="8">
        <v>44087</v>
      </c>
      <c r="O1709" s="1" t="s">
        <v>3102</v>
      </c>
      <c r="P1709" s="1" t="s">
        <v>32</v>
      </c>
      <c r="Q1709" s="1" t="s">
        <v>33</v>
      </c>
      <c r="R1709" s="1" t="s">
        <v>124</v>
      </c>
      <c r="T1709" s="1" t="s">
        <v>81</v>
      </c>
      <c r="U1709" s="8">
        <v>44057</v>
      </c>
      <c r="V1709" s="1" t="s">
        <v>37</v>
      </c>
      <c r="W1709" s="1" t="s">
        <v>38</v>
      </c>
      <c r="X1709" s="1" t="s">
        <v>39</v>
      </c>
      <c r="Y1709" t="str">
        <f t="shared" si="106"/>
        <v>NoPayment</v>
      </c>
      <c r="Z1709" t="str">
        <f t="shared" si="107"/>
        <v>Utilized</v>
      </c>
    </row>
    <row r="1710" spans="1:26" x14ac:dyDescent="0.2">
      <c r="A1710" s="15">
        <v>100</v>
      </c>
      <c r="B1710" s="7">
        <f t="shared" si="104"/>
        <v>100</v>
      </c>
      <c r="C1710" s="1" t="s">
        <v>20</v>
      </c>
      <c r="D1710" s="1" t="s">
        <v>1362</v>
      </c>
      <c r="E1710" s="5">
        <v>0</v>
      </c>
      <c r="F1710" s="5">
        <f t="shared" si="105"/>
        <v>0</v>
      </c>
      <c r="G1710" s="1" t="s">
        <v>1363</v>
      </c>
      <c r="H1710" s="8">
        <v>44085</v>
      </c>
      <c r="I1710" s="1" t="s">
        <v>25</v>
      </c>
      <c r="K1710" s="8">
        <v>44055.399884259263</v>
      </c>
      <c r="M1710" s="8">
        <v>44055</v>
      </c>
      <c r="N1710" s="8">
        <v>44085</v>
      </c>
      <c r="O1710" s="1" t="s">
        <v>3120</v>
      </c>
      <c r="P1710" s="1" t="s">
        <v>1091</v>
      </c>
      <c r="T1710" s="1" t="s">
        <v>81</v>
      </c>
      <c r="U1710" s="8">
        <v>44055</v>
      </c>
      <c r="V1710" s="1" t="s">
        <v>1368</v>
      </c>
      <c r="W1710" s="1" t="s">
        <v>3322</v>
      </c>
      <c r="X1710" s="1" t="s">
        <v>39</v>
      </c>
      <c r="Y1710" t="str">
        <f t="shared" si="106"/>
        <v>OnTime</v>
      </c>
      <c r="Z1710" t="str">
        <f t="shared" si="107"/>
        <v>Utilized</v>
      </c>
    </row>
    <row r="1711" spans="1:26" x14ac:dyDescent="0.2">
      <c r="A1711" s="15">
        <v>0</v>
      </c>
      <c r="B1711" s="7">
        <f t="shared" si="104"/>
        <v>0</v>
      </c>
      <c r="C1711" s="1" t="s">
        <v>20</v>
      </c>
      <c r="D1711" s="1" t="s">
        <v>1362</v>
      </c>
      <c r="E1711" s="5">
        <v>0</v>
      </c>
      <c r="F1711" s="5">
        <f t="shared" si="105"/>
        <v>0</v>
      </c>
      <c r="G1711" s="1" t="s">
        <v>1363</v>
      </c>
      <c r="H1711" s="8">
        <v>44085</v>
      </c>
      <c r="I1711" s="1" t="s">
        <v>25</v>
      </c>
      <c r="K1711" s="8">
        <v>44055.398888888885</v>
      </c>
      <c r="M1711" s="8">
        <v>44055</v>
      </c>
      <c r="N1711" s="8">
        <v>44055</v>
      </c>
      <c r="P1711" s="1" t="s">
        <v>1091</v>
      </c>
      <c r="T1711" s="1" t="s">
        <v>81</v>
      </c>
      <c r="U1711" s="8">
        <v>44055</v>
      </c>
      <c r="V1711" s="1" t="s">
        <v>1368</v>
      </c>
      <c r="W1711" s="1" t="s">
        <v>3322</v>
      </c>
      <c r="X1711" s="1" t="s">
        <v>39</v>
      </c>
      <c r="Y1711" t="str">
        <f t="shared" si="106"/>
        <v>NoPayment</v>
      </c>
      <c r="Z1711" t="str">
        <f t="shared" si="107"/>
        <v>Utilized</v>
      </c>
    </row>
    <row r="1712" spans="1:26" x14ac:dyDescent="0.2">
      <c r="A1712" s="15">
        <v>100</v>
      </c>
      <c r="B1712" s="7">
        <f t="shared" si="104"/>
        <v>100</v>
      </c>
      <c r="C1712" s="1" t="s">
        <v>20</v>
      </c>
      <c r="E1712" s="5">
        <v>1</v>
      </c>
      <c r="F1712" s="5">
        <f t="shared" si="105"/>
        <v>1</v>
      </c>
      <c r="G1712" s="1" t="s">
        <v>2028</v>
      </c>
      <c r="H1712" s="8">
        <v>44060</v>
      </c>
      <c r="I1712" s="1" t="s">
        <v>25</v>
      </c>
      <c r="K1712" s="8">
        <v>44053.349224537036</v>
      </c>
      <c r="L1712" s="1" t="s">
        <v>28</v>
      </c>
      <c r="M1712" s="8">
        <v>44053</v>
      </c>
      <c r="N1712" s="8">
        <v>44083</v>
      </c>
      <c r="O1712" s="1" t="s">
        <v>3124</v>
      </c>
      <c r="P1712" s="1" t="s">
        <v>32</v>
      </c>
      <c r="Q1712" s="1" t="s">
        <v>33</v>
      </c>
      <c r="R1712" s="1" t="s">
        <v>124</v>
      </c>
      <c r="T1712" s="1" t="s">
        <v>81</v>
      </c>
      <c r="U1712" s="8">
        <v>44053</v>
      </c>
      <c r="V1712" s="1" t="s">
        <v>2031</v>
      </c>
      <c r="W1712" s="1" t="s">
        <v>2032</v>
      </c>
      <c r="X1712" s="1" t="s">
        <v>39</v>
      </c>
      <c r="Y1712" t="str">
        <f t="shared" si="106"/>
        <v>OnTime</v>
      </c>
      <c r="Z1712" t="str">
        <f t="shared" si="107"/>
        <v>Utilized</v>
      </c>
    </row>
    <row r="1713" spans="1:26" x14ac:dyDescent="0.2">
      <c r="A1713" s="15">
        <v>0</v>
      </c>
      <c r="B1713" s="7">
        <f t="shared" si="104"/>
        <v>0</v>
      </c>
      <c r="C1713" s="1" t="s">
        <v>20</v>
      </c>
      <c r="D1713" s="1" t="s">
        <v>2201</v>
      </c>
      <c r="E1713" s="5">
        <v>0</v>
      </c>
      <c r="F1713" s="5">
        <f t="shared" si="105"/>
        <v>0</v>
      </c>
      <c r="G1713" s="1" t="s">
        <v>2202</v>
      </c>
      <c r="H1713" s="8">
        <v>44113</v>
      </c>
      <c r="I1713" s="1" t="s">
        <v>25</v>
      </c>
      <c r="K1713" s="8">
        <v>44053.349131944444</v>
      </c>
      <c r="M1713" s="8">
        <v>44053</v>
      </c>
      <c r="N1713" s="8">
        <v>44083</v>
      </c>
      <c r="O1713" s="1" t="s">
        <v>3126</v>
      </c>
      <c r="P1713" s="1" t="s">
        <v>32</v>
      </c>
      <c r="Q1713" s="1" t="s">
        <v>33</v>
      </c>
      <c r="R1713" s="1" t="s">
        <v>124</v>
      </c>
      <c r="T1713" s="1" t="s">
        <v>81</v>
      </c>
      <c r="U1713" s="8">
        <v>44053</v>
      </c>
      <c r="V1713" s="1" t="s">
        <v>2205</v>
      </c>
      <c r="W1713" s="1" t="s">
        <v>2206</v>
      </c>
      <c r="X1713" s="1" t="s">
        <v>39</v>
      </c>
      <c r="Y1713" t="str">
        <f t="shared" si="106"/>
        <v>NoPayment</v>
      </c>
      <c r="Z1713" t="str">
        <f t="shared" si="107"/>
        <v>Utilized</v>
      </c>
    </row>
    <row r="1714" spans="1:26" x14ac:dyDescent="0.2">
      <c r="A1714" s="15">
        <v>100</v>
      </c>
      <c r="B1714" s="7">
        <f t="shared" si="104"/>
        <v>100</v>
      </c>
      <c r="C1714" s="1" t="s">
        <v>20</v>
      </c>
      <c r="D1714" s="1" t="s">
        <v>1362</v>
      </c>
      <c r="E1714" s="5">
        <v>2</v>
      </c>
      <c r="F1714" s="5">
        <f t="shared" si="105"/>
        <v>2</v>
      </c>
      <c r="G1714" s="1" t="s">
        <v>1363</v>
      </c>
      <c r="H1714" s="8">
        <v>44083</v>
      </c>
      <c r="I1714" s="1" t="s">
        <v>25</v>
      </c>
      <c r="K1714" s="8">
        <v>44053.349062499998</v>
      </c>
      <c r="L1714" s="1" t="s">
        <v>28</v>
      </c>
      <c r="M1714" s="8">
        <v>44053</v>
      </c>
      <c r="N1714" s="8">
        <v>44083</v>
      </c>
      <c r="O1714" s="1" t="s">
        <v>3128</v>
      </c>
      <c r="P1714" s="1" t="s">
        <v>32</v>
      </c>
      <c r="T1714" s="1" t="s">
        <v>193</v>
      </c>
      <c r="U1714" s="8">
        <v>44053</v>
      </c>
      <c r="V1714" s="1" t="s">
        <v>1368</v>
      </c>
      <c r="W1714" s="1" t="s">
        <v>3322</v>
      </c>
      <c r="X1714" s="1" t="s">
        <v>39</v>
      </c>
      <c r="Y1714" t="str">
        <f t="shared" si="106"/>
        <v>OnTime</v>
      </c>
      <c r="Z1714" t="str">
        <f t="shared" si="107"/>
        <v>Utilized</v>
      </c>
    </row>
    <row r="1715" spans="1:26" x14ac:dyDescent="0.2">
      <c r="A1715" s="15">
        <v>100</v>
      </c>
      <c r="B1715" s="7">
        <f t="shared" si="104"/>
        <v>100</v>
      </c>
      <c r="C1715" s="1" t="s">
        <v>20</v>
      </c>
      <c r="D1715" s="1" t="s">
        <v>1362</v>
      </c>
      <c r="E1715" s="5">
        <v>2</v>
      </c>
      <c r="F1715" s="5">
        <f t="shared" si="105"/>
        <v>2</v>
      </c>
      <c r="G1715" s="1" t="s">
        <v>1363</v>
      </c>
      <c r="H1715" s="8">
        <v>44083</v>
      </c>
      <c r="I1715" s="1" t="s">
        <v>25</v>
      </c>
      <c r="K1715" s="8">
        <v>44053.349004629628</v>
      </c>
      <c r="L1715" s="1" t="s">
        <v>28</v>
      </c>
      <c r="M1715" s="8">
        <v>44053</v>
      </c>
      <c r="N1715" s="8">
        <v>44083</v>
      </c>
      <c r="O1715" s="1" t="s">
        <v>3130</v>
      </c>
      <c r="P1715" s="1" t="s">
        <v>32</v>
      </c>
      <c r="T1715" s="1" t="s">
        <v>1045</v>
      </c>
      <c r="U1715" s="8">
        <v>44053</v>
      </c>
      <c r="V1715" s="1" t="s">
        <v>1368</v>
      </c>
      <c r="W1715" s="1" t="s">
        <v>3322</v>
      </c>
      <c r="X1715" s="1" t="s">
        <v>39</v>
      </c>
      <c r="Y1715" t="str">
        <f t="shared" si="106"/>
        <v>OnTime</v>
      </c>
      <c r="Z1715" t="str">
        <f t="shared" si="107"/>
        <v>Utilized</v>
      </c>
    </row>
    <row r="1716" spans="1:26" x14ac:dyDescent="0.2">
      <c r="A1716" s="15">
        <v>0</v>
      </c>
      <c r="B1716" s="7">
        <f t="shared" si="104"/>
        <v>0</v>
      </c>
      <c r="C1716" s="1" t="s">
        <v>20</v>
      </c>
      <c r="E1716" s="5">
        <v>0</v>
      </c>
      <c r="F1716" s="5">
        <f t="shared" si="105"/>
        <v>0</v>
      </c>
      <c r="I1716" s="1" t="s">
        <v>25</v>
      </c>
      <c r="K1716" s="8">
        <v>44053.348935185182</v>
      </c>
      <c r="M1716" s="8">
        <v>44053</v>
      </c>
      <c r="N1716" s="8">
        <v>44053</v>
      </c>
      <c r="P1716" s="1" t="s">
        <v>32</v>
      </c>
      <c r="T1716" s="1" t="s">
        <v>81</v>
      </c>
      <c r="U1716" s="8">
        <v>44053</v>
      </c>
      <c r="X1716" s="1" t="s">
        <v>39</v>
      </c>
      <c r="Y1716" t="str">
        <f t="shared" si="106"/>
        <v>NoPayment</v>
      </c>
      <c r="Z1716" t="str">
        <f t="shared" si="107"/>
        <v>No Discounts</v>
      </c>
    </row>
    <row r="1717" spans="1:26" x14ac:dyDescent="0.2">
      <c r="A1717" s="15">
        <v>0</v>
      </c>
      <c r="B1717" s="7">
        <f t="shared" si="104"/>
        <v>0</v>
      </c>
      <c r="C1717" s="1" t="s">
        <v>20</v>
      </c>
      <c r="E1717" s="5">
        <v>0</v>
      </c>
      <c r="F1717" s="5">
        <f t="shared" si="105"/>
        <v>0</v>
      </c>
      <c r="I1717" s="1" t="s">
        <v>25</v>
      </c>
      <c r="K1717" s="8">
        <v>44053.348877314813</v>
      </c>
      <c r="M1717" s="8">
        <v>44053</v>
      </c>
      <c r="N1717" s="8">
        <v>44053</v>
      </c>
      <c r="P1717" s="1" t="s">
        <v>32</v>
      </c>
      <c r="T1717" s="1" t="s">
        <v>81</v>
      </c>
      <c r="U1717" s="8">
        <v>44053</v>
      </c>
      <c r="X1717" s="1" t="s">
        <v>39</v>
      </c>
      <c r="Y1717" t="str">
        <f t="shared" si="106"/>
        <v>NoPayment</v>
      </c>
      <c r="Z1717" t="str">
        <f t="shared" si="107"/>
        <v>No Discounts</v>
      </c>
    </row>
    <row r="1718" spans="1:26" x14ac:dyDescent="0.2">
      <c r="A1718" s="15">
        <v>100</v>
      </c>
      <c r="B1718" s="7">
        <f t="shared" si="104"/>
        <v>100</v>
      </c>
      <c r="C1718" s="1" t="s">
        <v>20</v>
      </c>
      <c r="D1718" s="1" t="s">
        <v>1362</v>
      </c>
      <c r="E1718" s="5">
        <v>2</v>
      </c>
      <c r="F1718" s="5">
        <f t="shared" si="105"/>
        <v>2</v>
      </c>
      <c r="G1718" s="1" t="s">
        <v>1363</v>
      </c>
      <c r="H1718" s="8">
        <v>44083</v>
      </c>
      <c r="I1718" s="1" t="s">
        <v>25</v>
      </c>
      <c r="K1718" s="8">
        <v>44053.348807870374</v>
      </c>
      <c r="L1718" s="1" t="s">
        <v>28</v>
      </c>
      <c r="M1718" s="8">
        <v>44053</v>
      </c>
      <c r="N1718" s="8">
        <v>44083</v>
      </c>
      <c r="O1718" s="1" t="s">
        <v>3134</v>
      </c>
      <c r="P1718" s="1" t="s">
        <v>32</v>
      </c>
      <c r="T1718" s="1" t="s">
        <v>49</v>
      </c>
      <c r="U1718" s="8">
        <v>44053</v>
      </c>
      <c r="V1718" s="1" t="s">
        <v>1368</v>
      </c>
      <c r="W1718" s="1" t="s">
        <v>3322</v>
      </c>
      <c r="X1718" s="1" t="s">
        <v>39</v>
      </c>
      <c r="Y1718" t="str">
        <f t="shared" si="106"/>
        <v>OnTime</v>
      </c>
      <c r="Z1718" t="str">
        <f t="shared" si="107"/>
        <v>Utilized</v>
      </c>
    </row>
    <row r="1719" spans="1:26" x14ac:dyDescent="0.2">
      <c r="A1719" s="15">
        <v>100</v>
      </c>
      <c r="B1719" s="7">
        <f t="shared" si="104"/>
        <v>100</v>
      </c>
      <c r="C1719" s="1" t="s">
        <v>20</v>
      </c>
      <c r="D1719" s="1" t="s">
        <v>1362</v>
      </c>
      <c r="E1719" s="5">
        <v>2</v>
      </c>
      <c r="F1719" s="5">
        <f t="shared" si="105"/>
        <v>2</v>
      </c>
      <c r="G1719" s="1" t="s">
        <v>1363</v>
      </c>
      <c r="H1719" s="8">
        <v>44083</v>
      </c>
      <c r="I1719" s="1" t="s">
        <v>25</v>
      </c>
      <c r="K1719" s="8">
        <v>44053.348738425928</v>
      </c>
      <c r="L1719" s="1" t="s">
        <v>28</v>
      </c>
      <c r="M1719" s="8">
        <v>44053</v>
      </c>
      <c r="N1719" s="8">
        <v>44083</v>
      </c>
      <c r="O1719" s="1" t="s">
        <v>3136</v>
      </c>
      <c r="P1719" s="1" t="s">
        <v>32</v>
      </c>
      <c r="T1719" s="1" t="s">
        <v>1045</v>
      </c>
      <c r="U1719" s="8">
        <v>44053</v>
      </c>
      <c r="V1719" s="1" t="s">
        <v>1368</v>
      </c>
      <c r="W1719" s="1" t="s">
        <v>3322</v>
      </c>
      <c r="X1719" s="1" t="s">
        <v>39</v>
      </c>
      <c r="Y1719" t="str">
        <f t="shared" si="106"/>
        <v>OnTime</v>
      </c>
      <c r="Z1719" t="str">
        <f t="shared" si="107"/>
        <v>Utilized</v>
      </c>
    </row>
    <row r="1720" spans="1:26" x14ac:dyDescent="0.2">
      <c r="A1720" s="15">
        <v>0</v>
      </c>
      <c r="B1720" s="7">
        <f t="shared" si="104"/>
        <v>0</v>
      </c>
      <c r="C1720" s="1" t="s">
        <v>20</v>
      </c>
      <c r="D1720" s="1" t="s">
        <v>1362</v>
      </c>
      <c r="E1720" s="5">
        <v>0</v>
      </c>
      <c r="F1720" s="5">
        <f t="shared" si="105"/>
        <v>0</v>
      </c>
      <c r="G1720" s="1" t="s">
        <v>1363</v>
      </c>
      <c r="H1720" s="8">
        <v>44080</v>
      </c>
      <c r="I1720" s="1" t="s">
        <v>25</v>
      </c>
      <c r="K1720" s="8">
        <v>44050.272314814814</v>
      </c>
      <c r="M1720" s="8">
        <v>44050</v>
      </c>
      <c r="N1720" s="8">
        <v>44050</v>
      </c>
      <c r="P1720" s="1" t="s">
        <v>32</v>
      </c>
      <c r="T1720" s="1" t="s">
        <v>81</v>
      </c>
      <c r="U1720" s="8">
        <v>44050</v>
      </c>
      <c r="V1720" s="1" t="s">
        <v>1368</v>
      </c>
      <c r="W1720" s="1" t="s">
        <v>3322</v>
      </c>
      <c r="X1720" s="1" t="s">
        <v>39</v>
      </c>
      <c r="Y1720" t="str">
        <f t="shared" si="106"/>
        <v>NoPayment</v>
      </c>
      <c r="Z1720" t="str">
        <f t="shared" si="107"/>
        <v>Utilized</v>
      </c>
    </row>
    <row r="1721" spans="1:26" x14ac:dyDescent="0.2">
      <c r="A1721" s="15">
        <v>100</v>
      </c>
      <c r="B1721" s="7">
        <f t="shared" si="104"/>
        <v>100</v>
      </c>
      <c r="C1721" s="1" t="s">
        <v>20</v>
      </c>
      <c r="D1721" s="1" t="s">
        <v>1362</v>
      </c>
      <c r="E1721" s="5">
        <v>2</v>
      </c>
      <c r="F1721" s="5">
        <f t="shared" si="105"/>
        <v>2</v>
      </c>
      <c r="G1721" s="1" t="s">
        <v>1363</v>
      </c>
      <c r="H1721" s="8">
        <v>44080</v>
      </c>
      <c r="I1721" s="1" t="s">
        <v>25</v>
      </c>
      <c r="K1721" s="8">
        <v>44050.272245370368</v>
      </c>
      <c r="L1721" s="1" t="s">
        <v>28</v>
      </c>
      <c r="M1721" s="8">
        <v>44050</v>
      </c>
      <c r="N1721" s="8">
        <v>44080</v>
      </c>
      <c r="O1721" s="1" t="s">
        <v>3140</v>
      </c>
      <c r="P1721" s="1" t="s">
        <v>32</v>
      </c>
      <c r="T1721" s="1" t="s">
        <v>1045</v>
      </c>
      <c r="U1721" s="8">
        <v>44050</v>
      </c>
      <c r="V1721" s="1" t="s">
        <v>1368</v>
      </c>
      <c r="W1721" s="1" t="s">
        <v>3322</v>
      </c>
      <c r="X1721" s="1" t="s">
        <v>39</v>
      </c>
      <c r="Y1721" t="str">
        <f t="shared" si="106"/>
        <v>OnTime</v>
      </c>
      <c r="Z1721" t="str">
        <f t="shared" si="107"/>
        <v>Utilized</v>
      </c>
    </row>
    <row r="1722" spans="1:26" x14ac:dyDescent="0.2">
      <c r="A1722" s="15">
        <v>100</v>
      </c>
      <c r="B1722" s="7">
        <f t="shared" si="104"/>
        <v>100</v>
      </c>
      <c r="C1722" s="1" t="s">
        <v>20</v>
      </c>
      <c r="D1722" s="1" t="s">
        <v>1362</v>
      </c>
      <c r="E1722" s="5">
        <v>2</v>
      </c>
      <c r="F1722" s="5">
        <f t="shared" si="105"/>
        <v>2</v>
      </c>
      <c r="G1722" s="1" t="s">
        <v>1363</v>
      </c>
      <c r="H1722" s="8">
        <v>44080</v>
      </c>
      <c r="I1722" s="1" t="s">
        <v>25</v>
      </c>
      <c r="K1722" s="8">
        <v>44050.272175925929</v>
      </c>
      <c r="L1722" s="1" t="s">
        <v>28</v>
      </c>
      <c r="M1722" s="8">
        <v>44050</v>
      </c>
      <c r="N1722" s="8">
        <v>44080</v>
      </c>
      <c r="O1722" s="1" t="s">
        <v>3142</v>
      </c>
      <c r="P1722" s="1" t="s">
        <v>32</v>
      </c>
      <c r="T1722" s="1" t="s">
        <v>1045</v>
      </c>
      <c r="U1722" s="8">
        <v>44050</v>
      </c>
      <c r="V1722" s="1" t="s">
        <v>1368</v>
      </c>
      <c r="W1722" s="1" t="s">
        <v>3322</v>
      </c>
      <c r="X1722" s="1" t="s">
        <v>39</v>
      </c>
      <c r="Y1722" t="str">
        <f t="shared" si="106"/>
        <v>OnTime</v>
      </c>
      <c r="Z1722" t="str">
        <f t="shared" si="107"/>
        <v>Utilized</v>
      </c>
    </row>
    <row r="1723" spans="1:26" x14ac:dyDescent="0.2">
      <c r="A1723" s="15">
        <v>100</v>
      </c>
      <c r="B1723" s="7">
        <f t="shared" si="104"/>
        <v>100</v>
      </c>
      <c r="C1723" s="1" t="s">
        <v>20</v>
      </c>
      <c r="D1723" s="1" t="s">
        <v>1362</v>
      </c>
      <c r="E1723" s="5">
        <v>2</v>
      </c>
      <c r="F1723" s="5">
        <f t="shared" si="105"/>
        <v>2</v>
      </c>
      <c r="G1723" s="1" t="s">
        <v>1363</v>
      </c>
      <c r="H1723" s="8">
        <v>44080</v>
      </c>
      <c r="I1723" s="1" t="s">
        <v>25</v>
      </c>
      <c r="K1723" s="8">
        <v>44050.272106481483</v>
      </c>
      <c r="L1723" s="1" t="s">
        <v>28</v>
      </c>
      <c r="M1723" s="8">
        <v>44050</v>
      </c>
      <c r="N1723" s="8">
        <v>44080</v>
      </c>
      <c r="O1723" s="1" t="s">
        <v>3144</v>
      </c>
      <c r="P1723" s="1" t="s">
        <v>32</v>
      </c>
      <c r="T1723" s="1" t="s">
        <v>49</v>
      </c>
      <c r="U1723" s="8">
        <v>44050</v>
      </c>
      <c r="V1723" s="1" t="s">
        <v>1368</v>
      </c>
      <c r="W1723" s="1" t="s">
        <v>3322</v>
      </c>
      <c r="X1723" s="1" t="s">
        <v>39</v>
      </c>
      <c r="Y1723" t="str">
        <f t="shared" si="106"/>
        <v>OnTime</v>
      </c>
      <c r="Z1723" t="str">
        <f t="shared" si="107"/>
        <v>Utilized</v>
      </c>
    </row>
    <row r="1724" spans="1:26" x14ac:dyDescent="0.2">
      <c r="A1724" s="15">
        <v>182.63</v>
      </c>
      <c r="B1724" s="7">
        <f t="shared" si="104"/>
        <v>182.63</v>
      </c>
      <c r="C1724" s="1" t="s">
        <v>20</v>
      </c>
      <c r="D1724" s="1" t="s">
        <v>1362</v>
      </c>
      <c r="E1724" s="5">
        <v>3.65</v>
      </c>
      <c r="F1724" s="5">
        <f t="shared" si="105"/>
        <v>3.65</v>
      </c>
      <c r="G1724" s="1" t="s">
        <v>1363</v>
      </c>
      <c r="H1724" s="8">
        <v>44080</v>
      </c>
      <c r="I1724" s="1" t="s">
        <v>25</v>
      </c>
      <c r="K1724" s="8">
        <v>44050.272048611114</v>
      </c>
      <c r="L1724" s="1" t="s">
        <v>28</v>
      </c>
      <c r="M1724" s="8">
        <v>44050</v>
      </c>
      <c r="N1724" s="8">
        <v>44080</v>
      </c>
      <c r="O1724" s="1" t="s">
        <v>3147</v>
      </c>
      <c r="P1724" s="1" t="s">
        <v>46</v>
      </c>
      <c r="T1724" s="1" t="s">
        <v>193</v>
      </c>
      <c r="U1724" s="8">
        <v>44050</v>
      </c>
      <c r="V1724" s="1" t="s">
        <v>1368</v>
      </c>
      <c r="W1724" s="1" t="s">
        <v>3322</v>
      </c>
      <c r="X1724" s="1" t="s">
        <v>39</v>
      </c>
      <c r="Y1724" t="str">
        <f t="shared" si="106"/>
        <v>OnTime</v>
      </c>
      <c r="Z1724" t="str">
        <f t="shared" si="107"/>
        <v>Utilized</v>
      </c>
    </row>
    <row r="1725" spans="1:26" x14ac:dyDescent="0.2">
      <c r="A1725" s="15">
        <v>0</v>
      </c>
      <c r="B1725" s="7">
        <f t="shared" si="104"/>
        <v>0</v>
      </c>
      <c r="C1725" s="1" t="s">
        <v>20</v>
      </c>
      <c r="E1725" s="5">
        <v>0</v>
      </c>
      <c r="F1725" s="5">
        <f t="shared" si="105"/>
        <v>0</v>
      </c>
      <c r="I1725" s="1" t="s">
        <v>25</v>
      </c>
      <c r="K1725" s="8">
        <v>44050.271979166668</v>
      </c>
      <c r="M1725" s="8">
        <v>44050</v>
      </c>
      <c r="N1725" s="8">
        <v>44050</v>
      </c>
      <c r="P1725" s="1" t="s">
        <v>32</v>
      </c>
      <c r="T1725" s="1" t="s">
        <v>81</v>
      </c>
      <c r="U1725" s="8">
        <v>44050</v>
      </c>
      <c r="X1725" s="1" t="s">
        <v>39</v>
      </c>
      <c r="Y1725" t="str">
        <f t="shared" si="106"/>
        <v>NoPayment</v>
      </c>
      <c r="Z1725" t="str">
        <f t="shared" si="107"/>
        <v>No Discounts</v>
      </c>
    </row>
    <row r="1726" spans="1:26" x14ac:dyDescent="0.2">
      <c r="A1726" s="15">
        <v>0</v>
      </c>
      <c r="B1726" s="7">
        <f t="shared" si="104"/>
        <v>0</v>
      </c>
      <c r="C1726" s="1" t="s">
        <v>20</v>
      </c>
      <c r="E1726" s="5">
        <v>0</v>
      </c>
      <c r="F1726" s="5">
        <f t="shared" si="105"/>
        <v>0</v>
      </c>
      <c r="I1726" s="1" t="s">
        <v>25</v>
      </c>
      <c r="K1726" s="8">
        <v>44050.271909722222</v>
      </c>
      <c r="M1726" s="8">
        <v>44050</v>
      </c>
      <c r="N1726" s="8">
        <v>44050</v>
      </c>
      <c r="P1726" s="1" t="s">
        <v>32</v>
      </c>
      <c r="T1726" s="1" t="s">
        <v>81</v>
      </c>
      <c r="U1726" s="8">
        <v>44050</v>
      </c>
      <c r="X1726" s="1" t="s">
        <v>39</v>
      </c>
      <c r="Y1726" t="str">
        <f t="shared" si="106"/>
        <v>NoPayment</v>
      </c>
      <c r="Z1726" t="str">
        <f t="shared" si="107"/>
        <v>No Discounts</v>
      </c>
    </row>
    <row r="1727" spans="1:26" x14ac:dyDescent="0.2">
      <c r="A1727" s="15">
        <v>0</v>
      </c>
      <c r="B1727" s="7">
        <f t="shared" si="104"/>
        <v>0</v>
      </c>
      <c r="C1727" s="1" t="s">
        <v>20</v>
      </c>
      <c r="E1727" s="5">
        <v>0</v>
      </c>
      <c r="F1727" s="5">
        <f t="shared" si="105"/>
        <v>0</v>
      </c>
      <c r="I1727" s="1" t="s">
        <v>25</v>
      </c>
      <c r="K1727" s="8">
        <v>44050.271840277775</v>
      </c>
      <c r="M1727" s="8">
        <v>44050</v>
      </c>
      <c r="N1727" s="8">
        <v>44050</v>
      </c>
      <c r="P1727" s="1" t="s">
        <v>32</v>
      </c>
      <c r="T1727" s="1" t="s">
        <v>81</v>
      </c>
      <c r="U1727" s="8">
        <v>44050</v>
      </c>
      <c r="X1727" s="1" t="s">
        <v>39</v>
      </c>
      <c r="Y1727" t="str">
        <f t="shared" si="106"/>
        <v>NoPayment</v>
      </c>
      <c r="Z1727" t="str">
        <f t="shared" si="107"/>
        <v>No Discounts</v>
      </c>
    </row>
    <row r="1728" spans="1:26" x14ac:dyDescent="0.2">
      <c r="A1728" s="15">
        <v>0</v>
      </c>
      <c r="B1728" s="7">
        <f t="shared" si="104"/>
        <v>0</v>
      </c>
      <c r="C1728" s="1" t="s">
        <v>20</v>
      </c>
      <c r="E1728" s="5">
        <v>0</v>
      </c>
      <c r="F1728" s="5">
        <f t="shared" si="105"/>
        <v>0</v>
      </c>
      <c r="I1728" s="1" t="s">
        <v>25</v>
      </c>
      <c r="K1728" s="8">
        <v>44050.271782407406</v>
      </c>
      <c r="M1728" s="8">
        <v>44050</v>
      </c>
      <c r="N1728" s="8">
        <v>44050</v>
      </c>
      <c r="P1728" s="1" t="s">
        <v>32</v>
      </c>
      <c r="T1728" s="1" t="s">
        <v>81</v>
      </c>
      <c r="U1728" s="8">
        <v>44050</v>
      </c>
      <c r="X1728" s="1" t="s">
        <v>39</v>
      </c>
      <c r="Y1728" t="str">
        <f t="shared" si="106"/>
        <v>NoPayment</v>
      </c>
      <c r="Z1728" t="str">
        <f t="shared" si="107"/>
        <v>No Discounts</v>
      </c>
    </row>
    <row r="1729" spans="1:26" x14ac:dyDescent="0.2">
      <c r="A1729" s="15">
        <v>0</v>
      </c>
      <c r="B1729" s="7">
        <f t="shared" si="104"/>
        <v>0</v>
      </c>
      <c r="C1729" s="1" t="s">
        <v>20</v>
      </c>
      <c r="E1729" s="5">
        <v>0</v>
      </c>
      <c r="F1729" s="5">
        <f t="shared" si="105"/>
        <v>0</v>
      </c>
      <c r="I1729" s="1" t="s">
        <v>25</v>
      </c>
      <c r="K1729" s="8">
        <v>44050.27171296296</v>
      </c>
      <c r="M1729" s="8">
        <v>44050</v>
      </c>
      <c r="N1729" s="8">
        <v>44050</v>
      </c>
      <c r="P1729" s="1" t="s">
        <v>32</v>
      </c>
      <c r="T1729" s="1" t="s">
        <v>81</v>
      </c>
      <c r="U1729" s="8">
        <v>44050</v>
      </c>
      <c r="X1729" s="1" t="s">
        <v>39</v>
      </c>
      <c r="Y1729" t="str">
        <f t="shared" si="106"/>
        <v>NoPayment</v>
      </c>
      <c r="Z1729" t="str">
        <f t="shared" si="107"/>
        <v>No Discounts</v>
      </c>
    </row>
    <row r="1730" spans="1:26" x14ac:dyDescent="0.2">
      <c r="A1730" s="15">
        <v>0</v>
      </c>
      <c r="B1730" s="7">
        <f t="shared" si="104"/>
        <v>0</v>
      </c>
      <c r="C1730" s="1" t="s">
        <v>20</v>
      </c>
      <c r="E1730" s="5">
        <v>0</v>
      </c>
      <c r="F1730" s="5">
        <f t="shared" si="105"/>
        <v>0</v>
      </c>
      <c r="I1730" s="1" t="s">
        <v>25</v>
      </c>
      <c r="K1730" s="8">
        <v>44050.271643518521</v>
      </c>
      <c r="M1730" s="8">
        <v>44050</v>
      </c>
      <c r="N1730" s="8">
        <v>44050</v>
      </c>
      <c r="P1730" s="1" t="s">
        <v>32</v>
      </c>
      <c r="T1730" s="1" t="s">
        <v>81</v>
      </c>
      <c r="U1730" s="8">
        <v>44050</v>
      </c>
      <c r="X1730" s="1" t="s">
        <v>39</v>
      </c>
      <c r="Y1730" t="str">
        <f t="shared" si="106"/>
        <v>NoPayment</v>
      </c>
      <c r="Z1730" t="str">
        <f t="shared" si="107"/>
        <v>No Discounts</v>
      </c>
    </row>
    <row r="1731" spans="1:26" x14ac:dyDescent="0.2">
      <c r="A1731" s="15">
        <v>0</v>
      </c>
      <c r="B1731" s="7">
        <f t="shared" ref="B1731:B1794" si="108">A1731</f>
        <v>0</v>
      </c>
      <c r="C1731" s="1" t="s">
        <v>20</v>
      </c>
      <c r="E1731" s="5">
        <v>0</v>
      </c>
      <c r="F1731" s="5">
        <f t="shared" ref="F1731:F1794" si="109">E1731</f>
        <v>0</v>
      </c>
      <c r="I1731" s="1" t="s">
        <v>25</v>
      </c>
      <c r="K1731" s="8">
        <v>44050.271574074075</v>
      </c>
      <c r="M1731" s="8">
        <v>44050</v>
      </c>
      <c r="N1731" s="8">
        <v>44050</v>
      </c>
      <c r="P1731" s="1" t="s">
        <v>32</v>
      </c>
      <c r="T1731" s="1" t="s">
        <v>81</v>
      </c>
      <c r="U1731" s="8">
        <v>44050</v>
      </c>
      <c r="X1731" s="1" t="s">
        <v>39</v>
      </c>
      <c r="Y1731" t="str">
        <f t="shared" ref="Y1731:Y1794" si="110">IF(U1731&gt;N1731,"Late",IF(A1731=0,"NoPayment","OnTime"))</f>
        <v>NoPayment</v>
      </c>
      <c r="Z1731" t="str">
        <f t="shared" ref="Z1731:Z1794" si="111">IF(U1731&lt;H1731,"Utilized",IF(ISBLANK(H1731),"No Discounts","Lost"))</f>
        <v>No Discounts</v>
      </c>
    </row>
    <row r="1732" spans="1:26" x14ac:dyDescent="0.2">
      <c r="A1732" s="15">
        <v>121.75</v>
      </c>
      <c r="B1732" s="7">
        <f t="shared" si="108"/>
        <v>121.75</v>
      </c>
      <c r="C1732" s="1" t="s">
        <v>20</v>
      </c>
      <c r="D1732" s="1" t="s">
        <v>21</v>
      </c>
      <c r="E1732" s="5">
        <v>0</v>
      </c>
      <c r="F1732" s="5">
        <f t="shared" si="109"/>
        <v>0</v>
      </c>
      <c r="G1732" s="1" t="s">
        <v>23</v>
      </c>
      <c r="H1732" s="8">
        <v>44059</v>
      </c>
      <c r="I1732" s="1" t="s">
        <v>25</v>
      </c>
      <c r="K1732" s="8">
        <v>44049.382627314815</v>
      </c>
      <c r="L1732" s="1" t="s">
        <v>28</v>
      </c>
      <c r="M1732" s="8">
        <v>44049</v>
      </c>
      <c r="N1732" s="8">
        <v>44079</v>
      </c>
      <c r="O1732" s="1" t="s">
        <v>3158</v>
      </c>
      <c r="P1732" s="1" t="s">
        <v>1091</v>
      </c>
      <c r="Q1732" s="1" t="s">
        <v>33</v>
      </c>
      <c r="R1732" s="1" t="s">
        <v>124</v>
      </c>
      <c r="S1732" s="1" t="s">
        <v>35</v>
      </c>
      <c r="T1732" s="1" t="s">
        <v>193</v>
      </c>
      <c r="U1732" s="8">
        <v>44049</v>
      </c>
      <c r="V1732" s="1" t="s">
        <v>37</v>
      </c>
      <c r="W1732" s="1" t="s">
        <v>38</v>
      </c>
      <c r="X1732" s="1" t="s">
        <v>39</v>
      </c>
      <c r="Y1732" t="str">
        <f t="shared" si="110"/>
        <v>OnTime</v>
      </c>
      <c r="Z1732" t="str">
        <f t="shared" si="111"/>
        <v>Utilized</v>
      </c>
    </row>
    <row r="1733" spans="1:26" x14ac:dyDescent="0.2">
      <c r="A1733" s="15">
        <v>121.75</v>
      </c>
      <c r="B1733" s="7">
        <f t="shared" si="108"/>
        <v>121.75</v>
      </c>
      <c r="C1733" s="1" t="s">
        <v>20</v>
      </c>
      <c r="D1733" s="1" t="s">
        <v>21</v>
      </c>
      <c r="E1733" s="5">
        <v>0</v>
      </c>
      <c r="F1733" s="5">
        <f t="shared" si="109"/>
        <v>0</v>
      </c>
      <c r="G1733" s="1" t="s">
        <v>23</v>
      </c>
      <c r="H1733" s="8">
        <v>44059</v>
      </c>
      <c r="I1733" s="1" t="s">
        <v>25</v>
      </c>
      <c r="K1733" s="8">
        <v>44049.367847222224</v>
      </c>
      <c r="L1733" s="1" t="s">
        <v>28</v>
      </c>
      <c r="M1733" s="8">
        <v>44049</v>
      </c>
      <c r="N1733" s="8">
        <v>44079</v>
      </c>
      <c r="O1733" s="1" t="s">
        <v>3160</v>
      </c>
      <c r="P1733" s="1" t="s">
        <v>1091</v>
      </c>
      <c r="Q1733" s="1" t="s">
        <v>33</v>
      </c>
      <c r="R1733" s="1" t="s">
        <v>124</v>
      </c>
      <c r="S1733" s="1" t="s">
        <v>35</v>
      </c>
      <c r="T1733" s="1" t="s">
        <v>193</v>
      </c>
      <c r="U1733" s="8">
        <v>44049</v>
      </c>
      <c r="V1733" s="1" t="s">
        <v>37</v>
      </c>
      <c r="W1733" s="1" t="s">
        <v>38</v>
      </c>
      <c r="X1733" s="1" t="s">
        <v>39</v>
      </c>
      <c r="Y1733" t="str">
        <f t="shared" si="110"/>
        <v>OnTime</v>
      </c>
      <c r="Z1733" t="str">
        <f t="shared" si="111"/>
        <v>Utilized</v>
      </c>
    </row>
    <row r="1734" spans="1:26" x14ac:dyDescent="0.2">
      <c r="A1734" s="15">
        <v>100</v>
      </c>
      <c r="B1734" s="7">
        <f t="shared" si="108"/>
        <v>100</v>
      </c>
      <c r="C1734" s="1" t="s">
        <v>20</v>
      </c>
      <c r="E1734" s="5">
        <v>0</v>
      </c>
      <c r="F1734" s="5">
        <f t="shared" si="109"/>
        <v>0</v>
      </c>
      <c r="I1734" s="1" t="s">
        <v>25</v>
      </c>
      <c r="K1734" s="8">
        <v>44049.318425925929</v>
      </c>
      <c r="L1734" s="1" t="s">
        <v>28</v>
      </c>
      <c r="M1734" s="8">
        <v>44049</v>
      </c>
      <c r="N1734" s="8">
        <v>44058</v>
      </c>
      <c r="O1734" s="1" t="s">
        <v>3163</v>
      </c>
      <c r="P1734" s="1" t="s">
        <v>32</v>
      </c>
      <c r="Q1734" s="1" t="s">
        <v>33</v>
      </c>
      <c r="R1734" s="1" t="s">
        <v>3164</v>
      </c>
      <c r="T1734" s="1" t="s">
        <v>81</v>
      </c>
      <c r="U1734" s="8">
        <v>44049</v>
      </c>
      <c r="V1734" s="1" t="s">
        <v>3165</v>
      </c>
      <c r="W1734" s="1" t="s">
        <v>3166</v>
      </c>
      <c r="X1734" s="1" t="s">
        <v>39</v>
      </c>
      <c r="Y1734" t="str">
        <f t="shared" si="110"/>
        <v>OnTime</v>
      </c>
      <c r="Z1734" t="str">
        <f t="shared" si="111"/>
        <v>No Discounts</v>
      </c>
    </row>
    <row r="1735" spans="1:26" x14ac:dyDescent="0.2">
      <c r="A1735" s="15">
        <v>121.75</v>
      </c>
      <c r="B1735" s="7">
        <f t="shared" si="108"/>
        <v>121.75</v>
      </c>
      <c r="C1735" s="1" t="s">
        <v>20</v>
      </c>
      <c r="D1735" s="1" t="s">
        <v>21</v>
      </c>
      <c r="E1735" s="5">
        <v>0</v>
      </c>
      <c r="F1735" s="5">
        <f t="shared" si="109"/>
        <v>0</v>
      </c>
      <c r="G1735" s="1" t="s">
        <v>23</v>
      </c>
      <c r="H1735" s="8">
        <v>44059</v>
      </c>
      <c r="I1735" s="1" t="s">
        <v>25</v>
      </c>
      <c r="K1735" s="8">
        <v>44049.292951388888</v>
      </c>
      <c r="L1735" s="1" t="s">
        <v>28</v>
      </c>
      <c r="M1735" s="8">
        <v>44049</v>
      </c>
      <c r="N1735" s="8">
        <v>44079</v>
      </c>
      <c r="O1735" s="1" t="s">
        <v>3168</v>
      </c>
      <c r="P1735" s="1" t="s">
        <v>1091</v>
      </c>
      <c r="Q1735" s="1" t="s">
        <v>33</v>
      </c>
      <c r="R1735" s="1" t="s">
        <v>124</v>
      </c>
      <c r="S1735" s="1" t="s">
        <v>35</v>
      </c>
      <c r="T1735" s="1" t="s">
        <v>193</v>
      </c>
      <c r="U1735" s="8">
        <v>44049</v>
      </c>
      <c r="V1735" s="1" t="s">
        <v>37</v>
      </c>
      <c r="W1735" s="1" t="s">
        <v>38</v>
      </c>
      <c r="X1735" s="1" t="s">
        <v>39</v>
      </c>
      <c r="Y1735" t="str">
        <f t="shared" si="110"/>
        <v>OnTime</v>
      </c>
      <c r="Z1735" t="str">
        <f t="shared" si="111"/>
        <v>Utilized</v>
      </c>
    </row>
    <row r="1736" spans="1:26" x14ac:dyDescent="0.2">
      <c r="A1736" s="15">
        <v>121.75</v>
      </c>
      <c r="B1736" s="7">
        <f t="shared" si="108"/>
        <v>121.75</v>
      </c>
      <c r="C1736" s="1" t="s">
        <v>20</v>
      </c>
      <c r="D1736" s="1" t="s">
        <v>21</v>
      </c>
      <c r="E1736" s="5">
        <v>0</v>
      </c>
      <c r="F1736" s="5">
        <f t="shared" si="109"/>
        <v>0</v>
      </c>
      <c r="G1736" s="1" t="s">
        <v>23</v>
      </c>
      <c r="H1736" s="8">
        <v>44058</v>
      </c>
      <c r="I1736" s="1" t="s">
        <v>25</v>
      </c>
      <c r="K1736" s="8">
        <v>44048.549687500003</v>
      </c>
      <c r="L1736" s="1" t="s">
        <v>28</v>
      </c>
      <c r="M1736" s="8">
        <v>44048</v>
      </c>
      <c r="N1736" s="8">
        <v>44079</v>
      </c>
      <c r="O1736" s="1" t="s">
        <v>3171</v>
      </c>
      <c r="P1736" s="1" t="s">
        <v>1091</v>
      </c>
      <c r="Q1736" s="1" t="s">
        <v>33</v>
      </c>
      <c r="R1736" s="1" t="s">
        <v>124</v>
      </c>
      <c r="S1736" s="1" t="s">
        <v>35</v>
      </c>
      <c r="T1736" s="1" t="s">
        <v>193</v>
      </c>
      <c r="U1736" s="8">
        <v>44048</v>
      </c>
      <c r="V1736" s="1" t="s">
        <v>37</v>
      </c>
      <c r="W1736" s="1" t="s">
        <v>38</v>
      </c>
      <c r="X1736" s="1" t="s">
        <v>39</v>
      </c>
      <c r="Y1736" t="str">
        <f t="shared" si="110"/>
        <v>OnTime</v>
      </c>
      <c r="Z1736" t="str">
        <f t="shared" si="111"/>
        <v>Utilized</v>
      </c>
    </row>
    <row r="1737" spans="1:26" x14ac:dyDescent="0.2">
      <c r="A1737" s="15">
        <v>121.75</v>
      </c>
      <c r="B1737" s="7">
        <f t="shared" si="108"/>
        <v>121.75</v>
      </c>
      <c r="C1737" s="1" t="s">
        <v>20</v>
      </c>
      <c r="D1737" s="1" t="s">
        <v>21</v>
      </c>
      <c r="E1737" s="5">
        <v>0</v>
      </c>
      <c r="F1737" s="5">
        <f t="shared" si="109"/>
        <v>0</v>
      </c>
      <c r="G1737" s="1" t="s">
        <v>23</v>
      </c>
      <c r="H1737" s="8">
        <v>44058</v>
      </c>
      <c r="I1737" s="1" t="s">
        <v>25</v>
      </c>
      <c r="K1737" s="8">
        <v>44048.539050925923</v>
      </c>
      <c r="L1737" s="1" t="s">
        <v>28</v>
      </c>
      <c r="M1737" s="8">
        <v>44048</v>
      </c>
      <c r="N1737" s="8">
        <v>44079</v>
      </c>
      <c r="O1737" s="1" t="s">
        <v>3173</v>
      </c>
      <c r="P1737" s="1" t="s">
        <v>1091</v>
      </c>
      <c r="Q1737" s="1" t="s">
        <v>33</v>
      </c>
      <c r="R1737" s="1" t="s">
        <v>124</v>
      </c>
      <c r="S1737" s="1" t="s">
        <v>35</v>
      </c>
      <c r="T1737" s="1" t="s">
        <v>193</v>
      </c>
      <c r="U1737" s="8">
        <v>44048</v>
      </c>
      <c r="V1737" s="1" t="s">
        <v>37</v>
      </c>
      <c r="W1737" s="1" t="s">
        <v>38</v>
      </c>
      <c r="X1737" s="1" t="s">
        <v>39</v>
      </c>
      <c r="Y1737" t="str">
        <f t="shared" si="110"/>
        <v>OnTime</v>
      </c>
      <c r="Z1737" t="str">
        <f t="shared" si="111"/>
        <v>Utilized</v>
      </c>
    </row>
    <row r="1738" spans="1:26" x14ac:dyDescent="0.2">
      <c r="A1738" s="15">
        <v>121.75</v>
      </c>
      <c r="B1738" s="7">
        <f t="shared" si="108"/>
        <v>121.75</v>
      </c>
      <c r="C1738" s="1" t="s">
        <v>20</v>
      </c>
      <c r="D1738" s="1" t="s">
        <v>21</v>
      </c>
      <c r="E1738" s="5">
        <v>0</v>
      </c>
      <c r="F1738" s="5">
        <f t="shared" si="109"/>
        <v>0</v>
      </c>
      <c r="G1738" s="1" t="s">
        <v>23</v>
      </c>
      <c r="H1738" s="8">
        <v>44058</v>
      </c>
      <c r="I1738" s="1" t="s">
        <v>25</v>
      </c>
      <c r="K1738" s="8">
        <v>44048.516134259262</v>
      </c>
      <c r="L1738" s="1" t="s">
        <v>28</v>
      </c>
      <c r="M1738" s="8">
        <v>44048</v>
      </c>
      <c r="N1738" s="8">
        <v>44079</v>
      </c>
      <c r="O1738" s="1" t="s">
        <v>3175</v>
      </c>
      <c r="P1738" s="1" t="s">
        <v>1091</v>
      </c>
      <c r="Q1738" s="1" t="s">
        <v>33</v>
      </c>
      <c r="R1738" s="1" t="s">
        <v>124</v>
      </c>
      <c r="S1738" s="1" t="s">
        <v>35</v>
      </c>
      <c r="T1738" s="1" t="s">
        <v>193</v>
      </c>
      <c r="U1738" s="8">
        <v>44048</v>
      </c>
      <c r="V1738" s="1" t="s">
        <v>37</v>
      </c>
      <c r="W1738" s="1" t="s">
        <v>38</v>
      </c>
      <c r="X1738" s="1" t="s">
        <v>39</v>
      </c>
      <c r="Y1738" t="str">
        <f t="shared" si="110"/>
        <v>OnTime</v>
      </c>
      <c r="Z1738" t="str">
        <f t="shared" si="111"/>
        <v>Utilized</v>
      </c>
    </row>
    <row r="1739" spans="1:26" x14ac:dyDescent="0.2">
      <c r="A1739" s="15">
        <v>100</v>
      </c>
      <c r="B1739" s="7">
        <f t="shared" si="108"/>
        <v>100</v>
      </c>
      <c r="C1739" s="1" t="s">
        <v>20</v>
      </c>
      <c r="D1739" s="1" t="s">
        <v>2201</v>
      </c>
      <c r="E1739" s="5">
        <v>2</v>
      </c>
      <c r="F1739" s="5">
        <f t="shared" si="109"/>
        <v>2</v>
      </c>
      <c r="G1739" s="1" t="s">
        <v>2202</v>
      </c>
      <c r="H1739" s="8">
        <v>44108</v>
      </c>
      <c r="I1739" s="1" t="s">
        <v>25</v>
      </c>
      <c r="K1739" s="8">
        <v>44048.366527777776</v>
      </c>
      <c r="L1739" s="1" t="s">
        <v>28</v>
      </c>
      <c r="M1739" s="8">
        <v>44048</v>
      </c>
      <c r="N1739" s="8">
        <v>44078</v>
      </c>
      <c r="O1739" s="1" t="s">
        <v>3177</v>
      </c>
      <c r="P1739" s="1" t="s">
        <v>32</v>
      </c>
      <c r="Q1739" s="1" t="s">
        <v>33</v>
      </c>
      <c r="R1739" s="1" t="s">
        <v>124</v>
      </c>
      <c r="T1739" s="1" t="s">
        <v>81</v>
      </c>
      <c r="U1739" s="8">
        <v>44048</v>
      </c>
      <c r="V1739" s="1" t="s">
        <v>2205</v>
      </c>
      <c r="W1739" s="1" t="s">
        <v>2206</v>
      </c>
      <c r="X1739" s="1" t="s">
        <v>39</v>
      </c>
      <c r="Y1739" t="str">
        <f t="shared" si="110"/>
        <v>OnTime</v>
      </c>
      <c r="Z1739" t="str">
        <f t="shared" si="111"/>
        <v>Utilized</v>
      </c>
    </row>
    <row r="1740" spans="1:26" x14ac:dyDescent="0.2">
      <c r="A1740" s="15">
        <v>0</v>
      </c>
      <c r="B1740" s="7">
        <f t="shared" si="108"/>
        <v>0</v>
      </c>
      <c r="C1740" s="1" t="s">
        <v>20</v>
      </c>
      <c r="E1740" s="5">
        <v>0</v>
      </c>
      <c r="F1740" s="5">
        <f t="shared" si="109"/>
        <v>0</v>
      </c>
      <c r="I1740" s="1" t="s">
        <v>25</v>
      </c>
      <c r="K1740" s="8">
        <v>44048.36645833333</v>
      </c>
      <c r="M1740" s="8">
        <v>44048</v>
      </c>
      <c r="N1740" s="8">
        <v>44048</v>
      </c>
      <c r="P1740" s="1" t="s">
        <v>32</v>
      </c>
      <c r="T1740" s="1" t="s">
        <v>81</v>
      </c>
      <c r="U1740" s="8">
        <v>44048</v>
      </c>
      <c r="X1740" s="1" t="s">
        <v>39</v>
      </c>
      <c r="Y1740" t="str">
        <f t="shared" si="110"/>
        <v>NoPayment</v>
      </c>
      <c r="Z1740" t="str">
        <f t="shared" si="111"/>
        <v>No Discounts</v>
      </c>
    </row>
    <row r="1741" spans="1:26" x14ac:dyDescent="0.2">
      <c r="A1741" s="15">
        <v>0</v>
      </c>
      <c r="B1741" s="7">
        <f t="shared" si="108"/>
        <v>0</v>
      </c>
      <c r="C1741" s="1" t="s">
        <v>20</v>
      </c>
      <c r="E1741" s="5">
        <v>0</v>
      </c>
      <c r="F1741" s="5">
        <f t="shared" si="109"/>
        <v>0</v>
      </c>
      <c r="I1741" s="1" t="s">
        <v>25</v>
      </c>
      <c r="K1741" s="8">
        <v>44048.366400462961</v>
      </c>
      <c r="M1741" s="8">
        <v>44048</v>
      </c>
      <c r="N1741" s="8">
        <v>44048</v>
      </c>
      <c r="P1741" s="1" t="s">
        <v>32</v>
      </c>
      <c r="T1741" s="1" t="s">
        <v>81</v>
      </c>
      <c r="U1741" s="8">
        <v>44048</v>
      </c>
      <c r="X1741" s="1" t="s">
        <v>39</v>
      </c>
      <c r="Y1741" t="str">
        <f t="shared" si="110"/>
        <v>NoPayment</v>
      </c>
      <c r="Z1741" t="str">
        <f t="shared" si="111"/>
        <v>No Discounts</v>
      </c>
    </row>
    <row r="1742" spans="1:26" x14ac:dyDescent="0.2">
      <c r="A1742" s="15">
        <v>0</v>
      </c>
      <c r="B1742" s="7">
        <f t="shared" si="108"/>
        <v>0</v>
      </c>
      <c r="C1742" s="1" t="s">
        <v>20</v>
      </c>
      <c r="E1742" s="5">
        <v>0</v>
      </c>
      <c r="F1742" s="5">
        <f t="shared" si="109"/>
        <v>0</v>
      </c>
      <c r="I1742" s="1" t="s">
        <v>25</v>
      </c>
      <c r="K1742" s="8">
        <v>44048.366331018522</v>
      </c>
      <c r="M1742" s="8">
        <v>44048</v>
      </c>
      <c r="N1742" s="8">
        <v>44048</v>
      </c>
      <c r="P1742" s="1" t="s">
        <v>32</v>
      </c>
      <c r="T1742" s="1" t="s">
        <v>81</v>
      </c>
      <c r="U1742" s="8">
        <v>44048</v>
      </c>
      <c r="X1742" s="1" t="s">
        <v>39</v>
      </c>
      <c r="Y1742" t="str">
        <f t="shared" si="110"/>
        <v>NoPayment</v>
      </c>
      <c r="Z1742" t="str">
        <f t="shared" si="111"/>
        <v>No Discounts</v>
      </c>
    </row>
    <row r="1743" spans="1:26" x14ac:dyDescent="0.2">
      <c r="A1743" s="15">
        <v>0</v>
      </c>
      <c r="B1743" s="7">
        <f t="shared" si="108"/>
        <v>0</v>
      </c>
      <c r="C1743" s="1" t="s">
        <v>20</v>
      </c>
      <c r="E1743" s="5">
        <v>0</v>
      </c>
      <c r="F1743" s="5">
        <f t="shared" si="109"/>
        <v>0</v>
      </c>
      <c r="I1743" s="1" t="s">
        <v>25</v>
      </c>
      <c r="K1743" s="8">
        <v>44048.366261574076</v>
      </c>
      <c r="M1743" s="8">
        <v>44048</v>
      </c>
      <c r="N1743" s="8">
        <v>44048</v>
      </c>
      <c r="P1743" s="1" t="s">
        <v>32</v>
      </c>
      <c r="T1743" s="1" t="s">
        <v>81</v>
      </c>
      <c r="U1743" s="8">
        <v>44048</v>
      </c>
      <c r="X1743" s="1" t="s">
        <v>39</v>
      </c>
      <c r="Y1743" t="str">
        <f t="shared" si="110"/>
        <v>NoPayment</v>
      </c>
      <c r="Z1743" t="str">
        <f t="shared" si="111"/>
        <v>No Discounts</v>
      </c>
    </row>
    <row r="1744" spans="1:26" x14ac:dyDescent="0.2">
      <c r="A1744" s="15">
        <v>0</v>
      </c>
      <c r="B1744" s="7">
        <f t="shared" si="108"/>
        <v>0</v>
      </c>
      <c r="C1744" s="1" t="s">
        <v>20</v>
      </c>
      <c r="E1744" s="5">
        <v>0</v>
      </c>
      <c r="F1744" s="5">
        <f t="shared" si="109"/>
        <v>0</v>
      </c>
      <c r="I1744" s="1" t="s">
        <v>25</v>
      </c>
      <c r="K1744" s="8">
        <v>44048.366203703707</v>
      </c>
      <c r="M1744" s="8">
        <v>44048</v>
      </c>
      <c r="N1744" s="8">
        <v>44048</v>
      </c>
      <c r="P1744" s="1" t="s">
        <v>32</v>
      </c>
      <c r="T1744" s="1" t="s">
        <v>81</v>
      </c>
      <c r="U1744" s="8">
        <v>44048</v>
      </c>
      <c r="X1744" s="1" t="s">
        <v>39</v>
      </c>
      <c r="Y1744" t="str">
        <f t="shared" si="110"/>
        <v>NoPayment</v>
      </c>
      <c r="Z1744" t="str">
        <f t="shared" si="111"/>
        <v>No Discounts</v>
      </c>
    </row>
    <row r="1745" spans="1:26" x14ac:dyDescent="0.2">
      <c r="A1745" s="15">
        <v>0</v>
      </c>
      <c r="B1745" s="7">
        <f t="shared" si="108"/>
        <v>0</v>
      </c>
      <c r="C1745" s="1" t="s">
        <v>20</v>
      </c>
      <c r="E1745" s="5">
        <v>0</v>
      </c>
      <c r="F1745" s="5">
        <f t="shared" si="109"/>
        <v>0</v>
      </c>
      <c r="I1745" s="1" t="s">
        <v>25</v>
      </c>
      <c r="K1745" s="8">
        <v>44048.36613425926</v>
      </c>
      <c r="M1745" s="8">
        <v>44048</v>
      </c>
      <c r="N1745" s="8">
        <v>44048</v>
      </c>
      <c r="P1745" s="1" t="s">
        <v>32</v>
      </c>
      <c r="T1745" s="1" t="s">
        <v>81</v>
      </c>
      <c r="U1745" s="8">
        <v>44048</v>
      </c>
      <c r="X1745" s="1" t="s">
        <v>39</v>
      </c>
      <c r="Y1745" t="str">
        <f t="shared" si="110"/>
        <v>NoPayment</v>
      </c>
      <c r="Z1745" t="str">
        <f t="shared" si="111"/>
        <v>No Discounts</v>
      </c>
    </row>
    <row r="1746" spans="1:26" x14ac:dyDescent="0.2">
      <c r="A1746" s="15">
        <v>0</v>
      </c>
      <c r="B1746" s="7">
        <f t="shared" si="108"/>
        <v>0</v>
      </c>
      <c r="C1746" s="1" t="s">
        <v>20</v>
      </c>
      <c r="E1746" s="5">
        <v>0</v>
      </c>
      <c r="F1746" s="5">
        <f t="shared" si="109"/>
        <v>0</v>
      </c>
      <c r="I1746" s="1" t="s">
        <v>25</v>
      </c>
      <c r="K1746" s="8">
        <v>44048.366064814814</v>
      </c>
      <c r="M1746" s="8">
        <v>44048</v>
      </c>
      <c r="N1746" s="8">
        <v>44048</v>
      </c>
      <c r="P1746" s="1" t="s">
        <v>32</v>
      </c>
      <c r="T1746" s="1" t="s">
        <v>81</v>
      </c>
      <c r="U1746" s="8">
        <v>44048</v>
      </c>
      <c r="X1746" s="1" t="s">
        <v>39</v>
      </c>
      <c r="Y1746" t="str">
        <f t="shared" si="110"/>
        <v>NoPayment</v>
      </c>
      <c r="Z1746" t="str">
        <f t="shared" si="111"/>
        <v>No Discounts</v>
      </c>
    </row>
    <row r="1747" spans="1:26" x14ac:dyDescent="0.2">
      <c r="A1747" s="15">
        <v>0</v>
      </c>
      <c r="B1747" s="7">
        <f t="shared" si="108"/>
        <v>0</v>
      </c>
      <c r="C1747" s="1" t="s">
        <v>20</v>
      </c>
      <c r="E1747" s="5">
        <v>0</v>
      </c>
      <c r="F1747" s="5">
        <f t="shared" si="109"/>
        <v>0</v>
      </c>
      <c r="I1747" s="1" t="s">
        <v>25</v>
      </c>
      <c r="K1747" s="8">
        <v>44048.366006944445</v>
      </c>
      <c r="M1747" s="8">
        <v>44048</v>
      </c>
      <c r="N1747" s="8">
        <v>44048</v>
      </c>
      <c r="P1747" s="1" t="s">
        <v>32</v>
      </c>
      <c r="T1747" s="1" t="s">
        <v>81</v>
      </c>
      <c r="U1747" s="8">
        <v>44048</v>
      </c>
      <c r="X1747" s="1" t="s">
        <v>39</v>
      </c>
      <c r="Y1747" t="str">
        <f t="shared" si="110"/>
        <v>NoPayment</v>
      </c>
      <c r="Z1747" t="str">
        <f t="shared" si="111"/>
        <v>No Discounts</v>
      </c>
    </row>
    <row r="1748" spans="1:26" x14ac:dyDescent="0.2">
      <c r="A1748" s="15">
        <v>0</v>
      </c>
      <c r="B1748" s="7">
        <f t="shared" si="108"/>
        <v>0</v>
      </c>
      <c r="C1748" s="1" t="s">
        <v>20</v>
      </c>
      <c r="E1748" s="5">
        <v>0</v>
      </c>
      <c r="F1748" s="5">
        <f t="shared" si="109"/>
        <v>0</v>
      </c>
      <c r="I1748" s="1" t="s">
        <v>25</v>
      </c>
      <c r="K1748" s="8">
        <v>44048.365937499999</v>
      </c>
      <c r="M1748" s="8">
        <v>44048</v>
      </c>
      <c r="N1748" s="8">
        <v>44048</v>
      </c>
      <c r="P1748" s="1" t="s">
        <v>32</v>
      </c>
      <c r="T1748" s="1" t="s">
        <v>81</v>
      </c>
      <c r="U1748" s="8">
        <v>44048</v>
      </c>
      <c r="X1748" s="1" t="s">
        <v>39</v>
      </c>
      <c r="Y1748" t="str">
        <f t="shared" si="110"/>
        <v>NoPayment</v>
      </c>
      <c r="Z1748" t="str">
        <f t="shared" si="111"/>
        <v>No Discounts</v>
      </c>
    </row>
    <row r="1749" spans="1:26" x14ac:dyDescent="0.2">
      <c r="A1749" s="15">
        <v>0</v>
      </c>
      <c r="B1749" s="7">
        <f t="shared" si="108"/>
        <v>0</v>
      </c>
      <c r="C1749" s="1" t="s">
        <v>20</v>
      </c>
      <c r="E1749" s="5">
        <v>0</v>
      </c>
      <c r="F1749" s="5">
        <f t="shared" si="109"/>
        <v>0</v>
      </c>
      <c r="I1749" s="1" t="s">
        <v>25</v>
      </c>
      <c r="K1749" s="8">
        <v>44048.365868055553</v>
      </c>
      <c r="M1749" s="8">
        <v>44048</v>
      </c>
      <c r="N1749" s="8">
        <v>44048</v>
      </c>
      <c r="P1749" s="1" t="s">
        <v>32</v>
      </c>
      <c r="T1749" s="1" t="s">
        <v>81</v>
      </c>
      <c r="U1749" s="8">
        <v>44048</v>
      </c>
      <c r="X1749" s="1" t="s">
        <v>39</v>
      </c>
      <c r="Y1749" t="str">
        <f t="shared" si="110"/>
        <v>NoPayment</v>
      </c>
      <c r="Z1749" t="str">
        <f t="shared" si="111"/>
        <v>No Discounts</v>
      </c>
    </row>
    <row r="1750" spans="1:26" x14ac:dyDescent="0.2">
      <c r="A1750" s="15">
        <v>0</v>
      </c>
      <c r="B1750" s="7">
        <f t="shared" si="108"/>
        <v>0</v>
      </c>
      <c r="C1750" s="1" t="s">
        <v>20</v>
      </c>
      <c r="E1750" s="5">
        <v>0</v>
      </c>
      <c r="F1750" s="5">
        <f t="shared" si="109"/>
        <v>0</v>
      </c>
      <c r="I1750" s="1" t="s">
        <v>25</v>
      </c>
      <c r="K1750" s="8">
        <v>44048.365798611114</v>
      </c>
      <c r="M1750" s="8">
        <v>44048</v>
      </c>
      <c r="N1750" s="8">
        <v>44048</v>
      </c>
      <c r="P1750" s="1" t="s">
        <v>32</v>
      </c>
      <c r="T1750" s="1" t="s">
        <v>81</v>
      </c>
      <c r="U1750" s="8">
        <v>44048</v>
      </c>
      <c r="X1750" s="1" t="s">
        <v>39</v>
      </c>
      <c r="Y1750" t="str">
        <f t="shared" si="110"/>
        <v>NoPayment</v>
      </c>
      <c r="Z1750" t="str">
        <f t="shared" si="111"/>
        <v>No Discounts</v>
      </c>
    </row>
    <row r="1751" spans="1:26" x14ac:dyDescent="0.2">
      <c r="A1751" s="15">
        <v>121.75</v>
      </c>
      <c r="B1751" s="7">
        <f t="shared" si="108"/>
        <v>121.75</v>
      </c>
      <c r="C1751" s="1" t="s">
        <v>20</v>
      </c>
      <c r="D1751" s="1" t="s">
        <v>21</v>
      </c>
      <c r="E1751" s="5">
        <v>0</v>
      </c>
      <c r="F1751" s="5">
        <f t="shared" si="109"/>
        <v>0</v>
      </c>
      <c r="G1751" s="1" t="s">
        <v>23</v>
      </c>
      <c r="H1751" s="8">
        <v>44056</v>
      </c>
      <c r="I1751" s="1" t="s">
        <v>25</v>
      </c>
      <c r="K1751" s="8">
        <v>44046.401041666664</v>
      </c>
      <c r="L1751" s="1" t="s">
        <v>28</v>
      </c>
      <c r="M1751" s="8">
        <v>44046</v>
      </c>
      <c r="N1751" s="8">
        <v>44076</v>
      </c>
      <c r="O1751" s="1" t="s">
        <v>3192</v>
      </c>
      <c r="P1751" s="1" t="s">
        <v>1091</v>
      </c>
      <c r="Q1751" s="1" t="s">
        <v>33</v>
      </c>
      <c r="R1751" s="1" t="s">
        <v>124</v>
      </c>
      <c r="S1751" s="1" t="s">
        <v>35</v>
      </c>
      <c r="T1751" s="1" t="s">
        <v>193</v>
      </c>
      <c r="U1751" s="8">
        <v>44046</v>
      </c>
      <c r="V1751" s="1" t="s">
        <v>37</v>
      </c>
      <c r="W1751" s="1" t="s">
        <v>38</v>
      </c>
      <c r="X1751" s="1" t="s">
        <v>39</v>
      </c>
      <c r="Y1751" t="str">
        <f t="shared" si="110"/>
        <v>OnTime</v>
      </c>
      <c r="Z1751" t="str">
        <f t="shared" si="111"/>
        <v>Utilized</v>
      </c>
    </row>
    <row r="1752" spans="1:26" x14ac:dyDescent="0.2">
      <c r="A1752" s="15">
        <v>0</v>
      </c>
      <c r="B1752" s="7">
        <f t="shared" si="108"/>
        <v>0</v>
      </c>
      <c r="C1752" s="1" t="s">
        <v>20</v>
      </c>
      <c r="E1752" s="5">
        <v>0</v>
      </c>
      <c r="F1752" s="5">
        <f t="shared" si="109"/>
        <v>0</v>
      </c>
      <c r="I1752" s="1" t="s">
        <v>25</v>
      </c>
      <c r="K1752" s="8">
        <v>44046.368217592593</v>
      </c>
      <c r="M1752" s="8">
        <v>44046</v>
      </c>
      <c r="N1752" s="8">
        <v>44046</v>
      </c>
      <c r="P1752" s="1" t="s">
        <v>32</v>
      </c>
      <c r="T1752" s="1" t="s">
        <v>81</v>
      </c>
      <c r="U1752" s="8">
        <v>44046</v>
      </c>
      <c r="X1752" s="1" t="s">
        <v>39</v>
      </c>
      <c r="Y1752" t="str">
        <f t="shared" si="110"/>
        <v>NoPayment</v>
      </c>
      <c r="Z1752" t="str">
        <f t="shared" si="111"/>
        <v>No Discounts</v>
      </c>
    </row>
    <row r="1753" spans="1:26" x14ac:dyDescent="0.2">
      <c r="A1753" s="15">
        <v>0</v>
      </c>
      <c r="B1753" s="7">
        <f t="shared" si="108"/>
        <v>0</v>
      </c>
      <c r="C1753" s="1" t="s">
        <v>20</v>
      </c>
      <c r="E1753" s="5">
        <v>0</v>
      </c>
      <c r="F1753" s="5">
        <f t="shared" si="109"/>
        <v>0</v>
      </c>
      <c r="I1753" s="1" t="s">
        <v>25</v>
      </c>
      <c r="K1753" s="8">
        <v>44046.368148148147</v>
      </c>
      <c r="M1753" s="8">
        <v>44046</v>
      </c>
      <c r="N1753" s="8">
        <v>44046</v>
      </c>
      <c r="P1753" s="1" t="s">
        <v>32</v>
      </c>
      <c r="T1753" s="1" t="s">
        <v>81</v>
      </c>
      <c r="U1753" s="8">
        <v>44046</v>
      </c>
      <c r="X1753" s="1" t="s">
        <v>39</v>
      </c>
      <c r="Y1753" t="str">
        <f t="shared" si="110"/>
        <v>NoPayment</v>
      </c>
      <c r="Z1753" t="str">
        <f t="shared" si="111"/>
        <v>No Discounts</v>
      </c>
    </row>
    <row r="1754" spans="1:26" x14ac:dyDescent="0.2">
      <c r="A1754" s="15">
        <v>1417.5</v>
      </c>
      <c r="B1754" s="7">
        <f t="shared" si="108"/>
        <v>1417.5</v>
      </c>
      <c r="C1754" s="1" t="s">
        <v>20</v>
      </c>
      <c r="D1754" s="1" t="s">
        <v>1362</v>
      </c>
      <c r="E1754" s="5">
        <v>28.35</v>
      </c>
      <c r="F1754" s="5">
        <f t="shared" si="109"/>
        <v>28.35</v>
      </c>
      <c r="G1754" s="1" t="s">
        <v>1363</v>
      </c>
      <c r="H1754" s="8">
        <v>44076</v>
      </c>
      <c r="I1754" s="1" t="s">
        <v>25</v>
      </c>
      <c r="K1754" s="8">
        <v>44046.368078703701</v>
      </c>
      <c r="L1754" s="1" t="s">
        <v>28</v>
      </c>
      <c r="M1754" s="8">
        <v>44046</v>
      </c>
      <c r="N1754" s="8">
        <v>44076</v>
      </c>
      <c r="O1754" s="1" t="s">
        <v>3197</v>
      </c>
      <c r="P1754" s="1" t="s">
        <v>46</v>
      </c>
      <c r="T1754" s="1" t="s">
        <v>193</v>
      </c>
      <c r="U1754" s="8">
        <v>44046</v>
      </c>
      <c r="V1754" s="1" t="s">
        <v>1368</v>
      </c>
      <c r="W1754" s="1" t="s">
        <v>3322</v>
      </c>
      <c r="X1754" s="1" t="s">
        <v>39</v>
      </c>
      <c r="Y1754" t="str">
        <f t="shared" si="110"/>
        <v>OnTime</v>
      </c>
      <c r="Z1754" t="str">
        <f t="shared" si="111"/>
        <v>Utilized</v>
      </c>
    </row>
    <row r="1755" spans="1:26" x14ac:dyDescent="0.2">
      <c r="A1755" s="15">
        <v>0</v>
      </c>
      <c r="B1755" s="7">
        <f t="shared" si="108"/>
        <v>0</v>
      </c>
      <c r="C1755" s="1" t="s">
        <v>20</v>
      </c>
      <c r="E1755" s="5">
        <v>0</v>
      </c>
      <c r="F1755" s="5">
        <f t="shared" si="109"/>
        <v>0</v>
      </c>
      <c r="I1755" s="1" t="s">
        <v>25</v>
      </c>
      <c r="K1755" s="8">
        <v>44046.368020833332</v>
      </c>
      <c r="M1755" s="8">
        <v>44046</v>
      </c>
      <c r="N1755" s="8">
        <v>44046</v>
      </c>
      <c r="P1755" s="1" t="s">
        <v>32</v>
      </c>
      <c r="T1755" s="1" t="s">
        <v>81</v>
      </c>
      <c r="U1755" s="8">
        <v>44046</v>
      </c>
      <c r="X1755" s="1" t="s">
        <v>39</v>
      </c>
      <c r="Y1755" t="str">
        <f t="shared" si="110"/>
        <v>NoPayment</v>
      </c>
      <c r="Z1755" t="str">
        <f t="shared" si="111"/>
        <v>No Discounts</v>
      </c>
    </row>
    <row r="1756" spans="1:26" x14ac:dyDescent="0.2">
      <c r="A1756" s="15">
        <v>0</v>
      </c>
      <c r="B1756" s="7">
        <f t="shared" si="108"/>
        <v>0</v>
      </c>
      <c r="C1756" s="1" t="s">
        <v>20</v>
      </c>
      <c r="E1756" s="5">
        <v>0</v>
      </c>
      <c r="F1756" s="5">
        <f t="shared" si="109"/>
        <v>0</v>
      </c>
      <c r="I1756" s="1" t="s">
        <v>25</v>
      </c>
      <c r="K1756" s="8">
        <v>44046.367951388886</v>
      </c>
      <c r="M1756" s="8">
        <v>44046</v>
      </c>
      <c r="N1756" s="8">
        <v>44046</v>
      </c>
      <c r="P1756" s="1" t="s">
        <v>32</v>
      </c>
      <c r="T1756" s="1" t="s">
        <v>81</v>
      </c>
      <c r="U1756" s="8">
        <v>44046</v>
      </c>
      <c r="X1756" s="1" t="s">
        <v>39</v>
      </c>
      <c r="Y1756" t="str">
        <f t="shared" si="110"/>
        <v>NoPayment</v>
      </c>
      <c r="Z1756" t="str">
        <f t="shared" si="111"/>
        <v>No Discounts</v>
      </c>
    </row>
    <row r="1757" spans="1:26" x14ac:dyDescent="0.2">
      <c r="A1757" s="15">
        <v>0</v>
      </c>
      <c r="B1757" s="7">
        <f t="shared" si="108"/>
        <v>0</v>
      </c>
      <c r="C1757" s="1" t="s">
        <v>20</v>
      </c>
      <c r="E1757" s="5">
        <v>0</v>
      </c>
      <c r="F1757" s="5">
        <f t="shared" si="109"/>
        <v>0</v>
      </c>
      <c r="I1757" s="1" t="s">
        <v>25</v>
      </c>
      <c r="K1757" s="8">
        <v>44046.367881944447</v>
      </c>
      <c r="M1757" s="8">
        <v>44046</v>
      </c>
      <c r="N1757" s="8">
        <v>44046</v>
      </c>
      <c r="P1757" s="1" t="s">
        <v>32</v>
      </c>
      <c r="T1757" s="1" t="s">
        <v>81</v>
      </c>
      <c r="U1757" s="8">
        <v>44046</v>
      </c>
      <c r="X1757" s="1" t="s">
        <v>39</v>
      </c>
      <c r="Y1757" t="str">
        <f t="shared" si="110"/>
        <v>NoPayment</v>
      </c>
      <c r="Z1757" t="str">
        <f t="shared" si="111"/>
        <v>No Discounts</v>
      </c>
    </row>
    <row r="1758" spans="1:26" x14ac:dyDescent="0.2">
      <c r="A1758" s="15">
        <v>0</v>
      </c>
      <c r="B1758" s="7">
        <f t="shared" si="108"/>
        <v>0</v>
      </c>
      <c r="C1758" s="1" t="s">
        <v>20</v>
      </c>
      <c r="E1758" s="5">
        <v>0</v>
      </c>
      <c r="F1758" s="5">
        <f t="shared" si="109"/>
        <v>0</v>
      </c>
      <c r="I1758" s="1" t="s">
        <v>25</v>
      </c>
      <c r="K1758" s="8">
        <v>44046.367824074077</v>
      </c>
      <c r="M1758" s="8">
        <v>44046</v>
      </c>
      <c r="N1758" s="8">
        <v>44046</v>
      </c>
      <c r="P1758" s="1" t="s">
        <v>32</v>
      </c>
      <c r="T1758" s="1" t="s">
        <v>81</v>
      </c>
      <c r="U1758" s="8">
        <v>44046</v>
      </c>
      <c r="X1758" s="1" t="s">
        <v>39</v>
      </c>
      <c r="Y1758" t="str">
        <f t="shared" si="110"/>
        <v>NoPayment</v>
      </c>
      <c r="Z1758" t="str">
        <f t="shared" si="111"/>
        <v>No Discounts</v>
      </c>
    </row>
    <row r="1759" spans="1:26" x14ac:dyDescent="0.2">
      <c r="A1759" s="15">
        <v>0</v>
      </c>
      <c r="B1759" s="7">
        <f t="shared" si="108"/>
        <v>0</v>
      </c>
      <c r="C1759" s="1" t="s">
        <v>20</v>
      </c>
      <c r="E1759" s="5">
        <v>0</v>
      </c>
      <c r="F1759" s="5">
        <f t="shared" si="109"/>
        <v>0</v>
      </c>
      <c r="I1759" s="1" t="s">
        <v>25</v>
      </c>
      <c r="K1759" s="8">
        <v>44046.367754629631</v>
      </c>
      <c r="M1759" s="8">
        <v>44046</v>
      </c>
      <c r="N1759" s="8">
        <v>44046</v>
      </c>
      <c r="P1759" s="1" t="s">
        <v>32</v>
      </c>
      <c r="T1759" s="1" t="s">
        <v>81</v>
      </c>
      <c r="U1759" s="8">
        <v>44046</v>
      </c>
      <c r="X1759" s="1" t="s">
        <v>39</v>
      </c>
      <c r="Y1759" t="str">
        <f t="shared" si="110"/>
        <v>NoPayment</v>
      </c>
      <c r="Z1759" t="str">
        <f t="shared" si="111"/>
        <v>No Discounts</v>
      </c>
    </row>
    <row r="1760" spans="1:26" x14ac:dyDescent="0.2">
      <c r="A1760" s="15">
        <v>0</v>
      </c>
      <c r="B1760" s="7">
        <f t="shared" si="108"/>
        <v>0</v>
      </c>
      <c r="C1760" s="1" t="s">
        <v>20</v>
      </c>
      <c r="E1760" s="5">
        <v>0</v>
      </c>
      <c r="F1760" s="5">
        <f t="shared" si="109"/>
        <v>0</v>
      </c>
      <c r="I1760" s="1" t="s">
        <v>25</v>
      </c>
      <c r="K1760" s="8">
        <v>44046.367685185185</v>
      </c>
      <c r="M1760" s="8">
        <v>44046</v>
      </c>
      <c r="N1760" s="8">
        <v>44046</v>
      </c>
      <c r="P1760" s="1" t="s">
        <v>32</v>
      </c>
      <c r="T1760" s="1" t="s">
        <v>81</v>
      </c>
      <c r="U1760" s="8">
        <v>44046</v>
      </c>
      <c r="X1760" s="1" t="s">
        <v>39</v>
      </c>
      <c r="Y1760" t="str">
        <f t="shared" si="110"/>
        <v>NoPayment</v>
      </c>
      <c r="Z1760" t="str">
        <f t="shared" si="111"/>
        <v>No Discounts</v>
      </c>
    </row>
    <row r="1761" spans="1:26" x14ac:dyDescent="0.2">
      <c r="A1761" s="15">
        <v>0</v>
      </c>
      <c r="B1761" s="7">
        <f t="shared" si="108"/>
        <v>0</v>
      </c>
      <c r="C1761" s="1" t="s">
        <v>20</v>
      </c>
      <c r="E1761" s="5">
        <v>0</v>
      </c>
      <c r="F1761" s="5">
        <f t="shared" si="109"/>
        <v>0</v>
      </c>
      <c r="I1761" s="1" t="s">
        <v>25</v>
      </c>
      <c r="K1761" s="8">
        <v>44046.367627314816</v>
      </c>
      <c r="M1761" s="8">
        <v>44046</v>
      </c>
      <c r="N1761" s="8">
        <v>44046</v>
      </c>
      <c r="P1761" s="1" t="s">
        <v>32</v>
      </c>
      <c r="T1761" s="1" t="s">
        <v>81</v>
      </c>
      <c r="U1761" s="8">
        <v>44046</v>
      </c>
      <c r="X1761" s="1" t="s">
        <v>39</v>
      </c>
      <c r="Y1761" t="str">
        <f t="shared" si="110"/>
        <v>NoPayment</v>
      </c>
      <c r="Z1761" t="str">
        <f t="shared" si="111"/>
        <v>No Discounts</v>
      </c>
    </row>
    <row r="1762" spans="1:26" x14ac:dyDescent="0.2">
      <c r="A1762" s="15">
        <v>0</v>
      </c>
      <c r="B1762" s="7">
        <f t="shared" si="108"/>
        <v>0</v>
      </c>
      <c r="C1762" s="1" t="s">
        <v>20</v>
      </c>
      <c r="E1762" s="5">
        <v>0</v>
      </c>
      <c r="F1762" s="5">
        <f t="shared" si="109"/>
        <v>0</v>
      </c>
      <c r="I1762" s="1" t="s">
        <v>25</v>
      </c>
      <c r="K1762" s="8">
        <v>44046.36755787037</v>
      </c>
      <c r="M1762" s="8">
        <v>44046</v>
      </c>
      <c r="N1762" s="8">
        <v>44046</v>
      </c>
      <c r="P1762" s="1" t="s">
        <v>32</v>
      </c>
      <c r="T1762" s="1" t="s">
        <v>81</v>
      </c>
      <c r="U1762" s="8">
        <v>44046</v>
      </c>
      <c r="X1762" s="1" t="s">
        <v>39</v>
      </c>
      <c r="Y1762" t="str">
        <f t="shared" si="110"/>
        <v>NoPayment</v>
      </c>
      <c r="Z1762" t="str">
        <f t="shared" si="111"/>
        <v>No Discounts</v>
      </c>
    </row>
    <row r="1763" spans="1:26" x14ac:dyDescent="0.2">
      <c r="A1763" s="15">
        <v>0</v>
      </c>
      <c r="B1763" s="7">
        <f t="shared" si="108"/>
        <v>0</v>
      </c>
      <c r="C1763" s="1" t="s">
        <v>20</v>
      </c>
      <c r="E1763" s="5">
        <v>0</v>
      </c>
      <c r="F1763" s="5">
        <f t="shared" si="109"/>
        <v>0</v>
      </c>
      <c r="I1763" s="1" t="s">
        <v>25</v>
      </c>
      <c r="K1763" s="8">
        <v>44046.367488425924</v>
      </c>
      <c r="M1763" s="8">
        <v>44046</v>
      </c>
      <c r="N1763" s="8">
        <v>44046</v>
      </c>
      <c r="P1763" s="1" t="s">
        <v>32</v>
      </c>
      <c r="T1763" s="1" t="s">
        <v>81</v>
      </c>
      <c r="U1763" s="8">
        <v>44046</v>
      </c>
      <c r="X1763" s="1" t="s">
        <v>39</v>
      </c>
      <c r="Y1763" t="str">
        <f t="shared" si="110"/>
        <v>NoPayment</v>
      </c>
      <c r="Z1763" t="str">
        <f t="shared" si="111"/>
        <v>No Discounts</v>
      </c>
    </row>
    <row r="1764" spans="1:26" x14ac:dyDescent="0.2">
      <c r="A1764" s="15">
        <v>121.75</v>
      </c>
      <c r="B1764" s="7">
        <f t="shared" si="108"/>
        <v>121.75</v>
      </c>
      <c r="C1764" s="1" t="s">
        <v>20</v>
      </c>
      <c r="D1764" s="1" t="s">
        <v>21</v>
      </c>
      <c r="E1764" s="5">
        <v>0</v>
      </c>
      <c r="F1764" s="5">
        <f t="shared" si="109"/>
        <v>0</v>
      </c>
      <c r="G1764" s="1" t="s">
        <v>23</v>
      </c>
      <c r="H1764" s="8">
        <v>44054</v>
      </c>
      <c r="I1764" s="1" t="s">
        <v>25</v>
      </c>
      <c r="K1764" s="8">
        <v>44044.485625000001</v>
      </c>
      <c r="L1764" s="1" t="s">
        <v>28</v>
      </c>
      <c r="M1764" s="8">
        <v>44044</v>
      </c>
      <c r="N1764" s="8">
        <v>44074</v>
      </c>
      <c r="O1764" s="1" t="s">
        <v>3210</v>
      </c>
      <c r="P1764" s="1" t="s">
        <v>1091</v>
      </c>
      <c r="Q1764" s="1" t="s">
        <v>33</v>
      </c>
      <c r="R1764" s="1" t="s">
        <v>124</v>
      </c>
      <c r="S1764" s="1" t="s">
        <v>35</v>
      </c>
      <c r="T1764" s="1" t="s">
        <v>193</v>
      </c>
      <c r="U1764" s="8">
        <v>44044</v>
      </c>
      <c r="V1764" s="1" t="s">
        <v>37</v>
      </c>
      <c r="W1764" s="1" t="s">
        <v>38</v>
      </c>
      <c r="X1764" s="1" t="s">
        <v>39</v>
      </c>
      <c r="Y1764" t="str">
        <f t="shared" si="110"/>
        <v>OnTime</v>
      </c>
      <c r="Z1764" t="str">
        <f t="shared" si="111"/>
        <v>Utilized</v>
      </c>
    </row>
    <row r="1765" spans="1:26" x14ac:dyDescent="0.2">
      <c r="A1765" s="15">
        <v>500</v>
      </c>
      <c r="B1765" s="7">
        <f t="shared" si="108"/>
        <v>500</v>
      </c>
      <c r="C1765" s="1" t="s">
        <v>20</v>
      </c>
      <c r="E1765" s="5">
        <v>0</v>
      </c>
      <c r="F1765" s="5">
        <f t="shared" si="109"/>
        <v>0</v>
      </c>
      <c r="I1765" s="1" t="s">
        <v>25</v>
      </c>
      <c r="K1765" s="8">
        <v>44043.766226851854</v>
      </c>
      <c r="L1765" s="1" t="s">
        <v>28</v>
      </c>
      <c r="M1765" s="8">
        <v>44043</v>
      </c>
      <c r="N1765" s="8">
        <v>44089</v>
      </c>
      <c r="O1765" s="1" t="s">
        <v>3213</v>
      </c>
      <c r="P1765" s="1" t="s">
        <v>1091</v>
      </c>
      <c r="Q1765" s="1" t="s">
        <v>33</v>
      </c>
      <c r="R1765" s="1" t="s">
        <v>3164</v>
      </c>
      <c r="T1765" s="1" t="s">
        <v>81</v>
      </c>
      <c r="U1765" s="8">
        <v>44043</v>
      </c>
      <c r="V1765" s="1" t="s">
        <v>3214</v>
      </c>
      <c r="W1765" s="1" t="s">
        <v>3215</v>
      </c>
      <c r="X1765" s="1" t="s">
        <v>39</v>
      </c>
      <c r="Y1765" t="str">
        <f t="shared" si="110"/>
        <v>OnTime</v>
      </c>
      <c r="Z1765" t="str">
        <f t="shared" si="111"/>
        <v>No Discounts</v>
      </c>
    </row>
    <row r="1766" spans="1:26" x14ac:dyDescent="0.2">
      <c r="A1766" s="15">
        <v>121.75</v>
      </c>
      <c r="B1766" s="7">
        <f t="shared" si="108"/>
        <v>121.75</v>
      </c>
      <c r="C1766" s="1" t="s">
        <v>20</v>
      </c>
      <c r="D1766" s="1" t="s">
        <v>21</v>
      </c>
      <c r="E1766" s="5">
        <v>0</v>
      </c>
      <c r="F1766" s="5">
        <f t="shared" si="109"/>
        <v>0</v>
      </c>
      <c r="G1766" s="1" t="s">
        <v>23</v>
      </c>
      <c r="H1766" s="8">
        <v>44052</v>
      </c>
      <c r="I1766" s="1" t="s">
        <v>25</v>
      </c>
      <c r="K1766" s="8">
        <v>44042.303310185183</v>
      </c>
      <c r="L1766" s="1" t="s">
        <v>28</v>
      </c>
      <c r="M1766" s="8">
        <v>44042</v>
      </c>
      <c r="N1766" s="8">
        <v>44072</v>
      </c>
      <c r="O1766" s="1" t="s">
        <v>3219</v>
      </c>
      <c r="P1766" s="1" t="s">
        <v>1091</v>
      </c>
      <c r="Q1766" s="1" t="s">
        <v>33</v>
      </c>
      <c r="R1766" s="1" t="s">
        <v>124</v>
      </c>
      <c r="S1766" s="1" t="s">
        <v>35</v>
      </c>
      <c r="T1766" s="1" t="s">
        <v>81</v>
      </c>
      <c r="U1766" s="8">
        <v>44042</v>
      </c>
      <c r="V1766" s="1" t="s">
        <v>37</v>
      </c>
      <c r="W1766" s="1" t="s">
        <v>38</v>
      </c>
      <c r="X1766" s="1" t="s">
        <v>39</v>
      </c>
      <c r="Y1766" t="str">
        <f t="shared" si="110"/>
        <v>OnTime</v>
      </c>
      <c r="Z1766" t="str">
        <f t="shared" si="111"/>
        <v>Utilized</v>
      </c>
    </row>
    <row r="1767" spans="1:26" x14ac:dyDescent="0.2">
      <c r="A1767" s="15">
        <v>121.75</v>
      </c>
      <c r="B1767" s="7">
        <f t="shared" si="108"/>
        <v>121.75</v>
      </c>
      <c r="C1767" s="1" t="s">
        <v>20</v>
      </c>
      <c r="D1767" s="1" t="s">
        <v>21</v>
      </c>
      <c r="E1767" s="5">
        <v>0</v>
      </c>
      <c r="F1767" s="5">
        <f t="shared" si="109"/>
        <v>0</v>
      </c>
      <c r="G1767" s="1" t="s">
        <v>23</v>
      </c>
      <c r="H1767" s="8">
        <v>44052</v>
      </c>
      <c r="I1767" s="1" t="s">
        <v>25</v>
      </c>
      <c r="K1767" s="8">
        <v>44042.278981481482</v>
      </c>
      <c r="L1767" s="1" t="s">
        <v>28</v>
      </c>
      <c r="M1767" s="8">
        <v>44042</v>
      </c>
      <c r="N1767" s="8">
        <v>44072</v>
      </c>
      <c r="O1767" s="1" t="s">
        <v>3221</v>
      </c>
      <c r="P1767" s="1" t="s">
        <v>1091</v>
      </c>
      <c r="Q1767" s="1" t="s">
        <v>33</v>
      </c>
      <c r="R1767" s="1" t="s">
        <v>124</v>
      </c>
      <c r="S1767" s="1" t="s">
        <v>35</v>
      </c>
      <c r="T1767" s="1" t="s">
        <v>81</v>
      </c>
      <c r="U1767" s="8">
        <v>44042</v>
      </c>
      <c r="V1767" s="1" t="s">
        <v>37</v>
      </c>
      <c r="W1767" s="1" t="s">
        <v>38</v>
      </c>
      <c r="X1767" s="1" t="s">
        <v>39</v>
      </c>
      <c r="Y1767" t="str">
        <f t="shared" si="110"/>
        <v>OnTime</v>
      </c>
      <c r="Z1767" t="str">
        <f t="shared" si="111"/>
        <v>Utilized</v>
      </c>
    </row>
    <row r="1768" spans="1:26" x14ac:dyDescent="0.2">
      <c r="A1768" s="15">
        <v>121.75</v>
      </c>
      <c r="B1768" s="7">
        <f t="shared" si="108"/>
        <v>121.75</v>
      </c>
      <c r="C1768" s="1" t="s">
        <v>20</v>
      </c>
      <c r="D1768" s="1" t="s">
        <v>21</v>
      </c>
      <c r="E1768" s="5">
        <v>0</v>
      </c>
      <c r="F1768" s="5">
        <f t="shared" si="109"/>
        <v>0</v>
      </c>
      <c r="G1768" s="1" t="s">
        <v>23</v>
      </c>
      <c r="H1768" s="8">
        <v>44052</v>
      </c>
      <c r="I1768" s="1" t="s">
        <v>25</v>
      </c>
      <c r="K1768" s="8">
        <v>44042.265775462962</v>
      </c>
      <c r="L1768" s="1" t="s">
        <v>28</v>
      </c>
      <c r="M1768" s="8">
        <v>44042</v>
      </c>
      <c r="N1768" s="8">
        <v>44072</v>
      </c>
      <c r="O1768" s="1" t="s">
        <v>3223</v>
      </c>
      <c r="P1768" s="1" t="s">
        <v>1091</v>
      </c>
      <c r="Q1768" s="1" t="s">
        <v>33</v>
      </c>
      <c r="R1768" s="1" t="s">
        <v>124</v>
      </c>
      <c r="S1768" s="1" t="s">
        <v>35</v>
      </c>
      <c r="T1768" s="1" t="s">
        <v>81</v>
      </c>
      <c r="U1768" s="8">
        <v>44042</v>
      </c>
      <c r="V1768" s="1" t="s">
        <v>37</v>
      </c>
      <c r="W1768" s="1" t="s">
        <v>38</v>
      </c>
      <c r="X1768" s="1" t="s">
        <v>39</v>
      </c>
      <c r="Y1768" t="str">
        <f t="shared" si="110"/>
        <v>OnTime</v>
      </c>
      <c r="Z1768" t="str">
        <f t="shared" si="111"/>
        <v>Utilized</v>
      </c>
    </row>
    <row r="1769" spans="1:26" x14ac:dyDescent="0.2">
      <c r="A1769" s="15">
        <v>121.75</v>
      </c>
      <c r="B1769" s="7">
        <f t="shared" si="108"/>
        <v>121.75</v>
      </c>
      <c r="C1769" s="1" t="s">
        <v>20</v>
      </c>
      <c r="D1769" s="1" t="s">
        <v>21</v>
      </c>
      <c r="E1769" s="5">
        <v>0</v>
      </c>
      <c r="F1769" s="5">
        <f t="shared" si="109"/>
        <v>0</v>
      </c>
      <c r="G1769" s="1" t="s">
        <v>23</v>
      </c>
      <c r="H1769" s="8">
        <v>44051</v>
      </c>
      <c r="I1769" s="1" t="s">
        <v>25</v>
      </c>
      <c r="K1769" s="8">
        <v>44041.605914351851</v>
      </c>
      <c r="L1769" s="1" t="s">
        <v>28</v>
      </c>
      <c r="M1769" s="8">
        <v>44041</v>
      </c>
      <c r="N1769" s="8">
        <v>44071</v>
      </c>
      <c r="O1769" s="1" t="s">
        <v>3227</v>
      </c>
      <c r="P1769" s="1" t="s">
        <v>1091</v>
      </c>
      <c r="Q1769" s="1" t="s">
        <v>33</v>
      </c>
      <c r="R1769" s="1" t="s">
        <v>124</v>
      </c>
      <c r="S1769" s="1" t="s">
        <v>35</v>
      </c>
      <c r="T1769" s="1" t="s">
        <v>81</v>
      </c>
      <c r="U1769" s="8">
        <v>44041</v>
      </c>
      <c r="V1769" s="1" t="s">
        <v>37</v>
      </c>
      <c r="W1769" s="1" t="s">
        <v>38</v>
      </c>
      <c r="X1769" s="1" t="s">
        <v>39</v>
      </c>
      <c r="Y1769" t="str">
        <f t="shared" si="110"/>
        <v>OnTime</v>
      </c>
      <c r="Z1769" t="str">
        <f t="shared" si="111"/>
        <v>Utilized</v>
      </c>
    </row>
    <row r="1770" spans="1:26" x14ac:dyDescent="0.2">
      <c r="A1770" s="15">
        <v>121.75</v>
      </c>
      <c r="B1770" s="7">
        <f t="shared" si="108"/>
        <v>121.75</v>
      </c>
      <c r="C1770" s="1" t="s">
        <v>20</v>
      </c>
      <c r="D1770" s="1" t="s">
        <v>21</v>
      </c>
      <c r="E1770" s="5">
        <v>0</v>
      </c>
      <c r="F1770" s="5">
        <f t="shared" si="109"/>
        <v>0</v>
      </c>
      <c r="G1770" s="1" t="s">
        <v>23</v>
      </c>
      <c r="H1770" s="8">
        <v>44051</v>
      </c>
      <c r="I1770" s="1" t="s">
        <v>25</v>
      </c>
      <c r="K1770" s="8">
        <v>44041.603541666664</v>
      </c>
      <c r="L1770" s="1" t="s">
        <v>28</v>
      </c>
      <c r="M1770" s="8">
        <v>44041</v>
      </c>
      <c r="N1770" s="8">
        <v>44071</v>
      </c>
      <c r="O1770" s="1" t="s">
        <v>3229</v>
      </c>
      <c r="P1770" s="1" t="s">
        <v>1091</v>
      </c>
      <c r="Q1770" s="1" t="s">
        <v>33</v>
      </c>
      <c r="R1770" s="1" t="s">
        <v>124</v>
      </c>
      <c r="S1770" s="1" t="s">
        <v>35</v>
      </c>
      <c r="T1770" s="1" t="s">
        <v>81</v>
      </c>
      <c r="U1770" s="8">
        <v>44041</v>
      </c>
      <c r="V1770" s="1" t="s">
        <v>37</v>
      </c>
      <c r="W1770" s="1" t="s">
        <v>38</v>
      </c>
      <c r="X1770" s="1" t="s">
        <v>39</v>
      </c>
      <c r="Y1770" t="str">
        <f t="shared" si="110"/>
        <v>OnTime</v>
      </c>
      <c r="Z1770" t="str">
        <f t="shared" si="111"/>
        <v>Utilized</v>
      </c>
    </row>
    <row r="1771" spans="1:26" x14ac:dyDescent="0.2">
      <c r="A1771" s="15">
        <v>121.75</v>
      </c>
      <c r="B1771" s="7">
        <f t="shared" si="108"/>
        <v>121.75</v>
      </c>
      <c r="C1771" s="1" t="s">
        <v>20</v>
      </c>
      <c r="D1771" s="1" t="s">
        <v>21</v>
      </c>
      <c r="E1771" s="5">
        <v>0</v>
      </c>
      <c r="F1771" s="5">
        <f t="shared" si="109"/>
        <v>0</v>
      </c>
      <c r="G1771" s="1" t="s">
        <v>23</v>
      </c>
      <c r="H1771" s="8">
        <v>44051</v>
      </c>
      <c r="I1771" s="1" t="s">
        <v>25</v>
      </c>
      <c r="K1771" s="8">
        <v>44041.589571759258</v>
      </c>
      <c r="L1771" s="1" t="s">
        <v>28</v>
      </c>
      <c r="M1771" s="8">
        <v>44041</v>
      </c>
      <c r="N1771" s="8">
        <v>44071</v>
      </c>
      <c r="O1771" s="1" t="s">
        <v>3231</v>
      </c>
      <c r="P1771" s="1" t="s">
        <v>1091</v>
      </c>
      <c r="Q1771" s="1" t="s">
        <v>33</v>
      </c>
      <c r="R1771" s="1" t="s">
        <v>124</v>
      </c>
      <c r="S1771" s="1" t="s">
        <v>35</v>
      </c>
      <c r="T1771" s="1" t="s">
        <v>81</v>
      </c>
      <c r="U1771" s="8">
        <v>44041</v>
      </c>
      <c r="V1771" s="1" t="s">
        <v>37</v>
      </c>
      <c r="W1771" s="1" t="s">
        <v>38</v>
      </c>
      <c r="X1771" s="1" t="s">
        <v>39</v>
      </c>
      <c r="Y1771" t="str">
        <f t="shared" si="110"/>
        <v>OnTime</v>
      </c>
      <c r="Z1771" t="str">
        <f t="shared" si="111"/>
        <v>Utilized</v>
      </c>
    </row>
    <row r="1772" spans="1:26" x14ac:dyDescent="0.2">
      <c r="A1772" s="15">
        <v>0</v>
      </c>
      <c r="B1772" s="7">
        <f t="shared" si="108"/>
        <v>0</v>
      </c>
      <c r="C1772" s="1" t="s">
        <v>20</v>
      </c>
      <c r="D1772" s="1" t="s">
        <v>21</v>
      </c>
      <c r="E1772" s="5">
        <v>0</v>
      </c>
      <c r="F1772" s="5">
        <f t="shared" si="109"/>
        <v>0</v>
      </c>
      <c r="G1772" s="1" t="s">
        <v>23</v>
      </c>
      <c r="H1772" s="8">
        <v>44051</v>
      </c>
      <c r="I1772" s="1" t="s">
        <v>25</v>
      </c>
      <c r="K1772" s="8">
        <v>44041.374745370369</v>
      </c>
      <c r="M1772" s="8">
        <v>44041</v>
      </c>
      <c r="N1772" s="8">
        <v>44071</v>
      </c>
      <c r="P1772" s="1" t="s">
        <v>32</v>
      </c>
      <c r="Q1772" s="1" t="s">
        <v>33</v>
      </c>
      <c r="R1772" s="1" t="s">
        <v>124</v>
      </c>
      <c r="T1772" s="1" t="s">
        <v>81</v>
      </c>
      <c r="U1772" s="8">
        <v>44041</v>
      </c>
      <c r="V1772" s="1" t="s">
        <v>37</v>
      </c>
      <c r="W1772" s="1" t="s">
        <v>38</v>
      </c>
      <c r="X1772" s="1" t="s">
        <v>39</v>
      </c>
      <c r="Y1772" t="str">
        <f t="shared" si="110"/>
        <v>NoPayment</v>
      </c>
      <c r="Z1772" t="str">
        <f t="shared" si="111"/>
        <v>Utilized</v>
      </c>
    </row>
    <row r="1773" spans="1:26" x14ac:dyDescent="0.2">
      <c r="A1773" s="15">
        <v>0</v>
      </c>
      <c r="B1773" s="7">
        <f t="shared" si="108"/>
        <v>0</v>
      </c>
      <c r="C1773" s="1" t="s">
        <v>20</v>
      </c>
      <c r="E1773" s="5">
        <v>0</v>
      </c>
      <c r="F1773" s="5">
        <f t="shared" si="109"/>
        <v>0</v>
      </c>
      <c r="I1773" s="1" t="s">
        <v>25</v>
      </c>
      <c r="K1773" s="8">
        <v>44041.374675925923</v>
      </c>
      <c r="M1773" s="8">
        <v>44041</v>
      </c>
      <c r="N1773" s="8">
        <v>44041</v>
      </c>
      <c r="P1773" s="1" t="s">
        <v>32</v>
      </c>
      <c r="T1773" s="1" t="s">
        <v>81</v>
      </c>
      <c r="U1773" s="8">
        <v>44041</v>
      </c>
      <c r="X1773" s="1" t="s">
        <v>39</v>
      </c>
      <c r="Y1773" t="str">
        <f t="shared" si="110"/>
        <v>NoPayment</v>
      </c>
      <c r="Z1773" t="str">
        <f t="shared" si="111"/>
        <v>No Discounts</v>
      </c>
    </row>
    <row r="1774" spans="1:26" x14ac:dyDescent="0.2">
      <c r="A1774" s="15">
        <v>0</v>
      </c>
      <c r="B1774" s="7">
        <f t="shared" si="108"/>
        <v>0</v>
      </c>
      <c r="C1774" s="1" t="s">
        <v>20</v>
      </c>
      <c r="D1774" s="1" t="s">
        <v>21</v>
      </c>
      <c r="E1774" s="5">
        <v>0</v>
      </c>
      <c r="F1774" s="5">
        <f t="shared" si="109"/>
        <v>0</v>
      </c>
      <c r="G1774" s="1" t="s">
        <v>1574</v>
      </c>
      <c r="H1774" s="8">
        <v>44049</v>
      </c>
      <c r="I1774" s="1" t="s">
        <v>25</v>
      </c>
      <c r="K1774" s="8">
        <v>44039.432256944441</v>
      </c>
      <c r="M1774" s="8">
        <v>44039</v>
      </c>
      <c r="N1774" s="8">
        <v>44069</v>
      </c>
      <c r="O1774" s="1" t="s">
        <v>3236</v>
      </c>
      <c r="P1774" s="1" t="s">
        <v>32</v>
      </c>
      <c r="Q1774" s="1" t="s">
        <v>33</v>
      </c>
      <c r="R1774" s="1" t="s">
        <v>124</v>
      </c>
      <c r="T1774" s="1" t="s">
        <v>81</v>
      </c>
      <c r="U1774" s="8">
        <v>44039</v>
      </c>
      <c r="V1774" s="1" t="s">
        <v>1578</v>
      </c>
      <c r="W1774" s="1" t="s">
        <v>4594</v>
      </c>
      <c r="X1774" s="1" t="s">
        <v>39</v>
      </c>
      <c r="Y1774" t="str">
        <f t="shared" si="110"/>
        <v>NoPayment</v>
      </c>
      <c r="Z1774" t="str">
        <f t="shared" si="111"/>
        <v>Utilized</v>
      </c>
    </row>
    <row r="1775" spans="1:26" x14ac:dyDescent="0.2">
      <c r="A1775" s="15">
        <v>0</v>
      </c>
      <c r="B1775" s="7">
        <f t="shared" si="108"/>
        <v>0</v>
      </c>
      <c r="C1775" s="1" t="s">
        <v>20</v>
      </c>
      <c r="E1775" s="5">
        <v>0</v>
      </c>
      <c r="F1775" s="5">
        <f t="shared" si="109"/>
        <v>0</v>
      </c>
      <c r="I1775" s="1" t="s">
        <v>25</v>
      </c>
      <c r="K1775" s="8">
        <v>44039.408680555556</v>
      </c>
      <c r="M1775" s="8">
        <v>44039</v>
      </c>
      <c r="N1775" s="8">
        <v>44039</v>
      </c>
      <c r="P1775" s="1" t="s">
        <v>1091</v>
      </c>
      <c r="T1775" s="1" t="s">
        <v>1516</v>
      </c>
      <c r="U1775" s="8">
        <v>44039</v>
      </c>
      <c r="X1775" s="1" t="s">
        <v>39</v>
      </c>
      <c r="Y1775" t="str">
        <f t="shared" si="110"/>
        <v>NoPayment</v>
      </c>
      <c r="Z1775" t="str">
        <f t="shared" si="111"/>
        <v>No Discounts</v>
      </c>
    </row>
    <row r="1776" spans="1:26" x14ac:dyDescent="0.2">
      <c r="A1776" s="15">
        <v>1000</v>
      </c>
      <c r="B1776" s="7">
        <f t="shared" si="108"/>
        <v>1000</v>
      </c>
      <c r="C1776" s="1" t="s">
        <v>20</v>
      </c>
      <c r="D1776" s="1" t="s">
        <v>1362</v>
      </c>
      <c r="E1776" s="5">
        <v>5</v>
      </c>
      <c r="F1776" s="5">
        <f t="shared" si="109"/>
        <v>5</v>
      </c>
      <c r="G1776" s="1" t="s">
        <v>3239</v>
      </c>
      <c r="H1776" s="8">
        <v>44065</v>
      </c>
      <c r="I1776" s="1" t="s">
        <v>25</v>
      </c>
      <c r="K1776" s="8">
        <v>44035.226099537038</v>
      </c>
      <c r="L1776" s="1" t="s">
        <v>28</v>
      </c>
      <c r="M1776" s="8">
        <v>44035</v>
      </c>
      <c r="N1776" s="8">
        <v>44058</v>
      </c>
      <c r="O1776" s="1" t="s">
        <v>3243</v>
      </c>
      <c r="P1776" s="1" t="s">
        <v>1091</v>
      </c>
      <c r="Q1776" s="1" t="s">
        <v>156</v>
      </c>
      <c r="R1776" s="1" t="s">
        <v>3164</v>
      </c>
      <c r="T1776" s="1" t="s">
        <v>49</v>
      </c>
      <c r="U1776" s="8">
        <v>44035</v>
      </c>
      <c r="V1776" s="1" t="s">
        <v>1368</v>
      </c>
      <c r="W1776" s="1" t="s">
        <v>3322</v>
      </c>
      <c r="X1776" s="1" t="s">
        <v>39</v>
      </c>
      <c r="Y1776" t="str">
        <f t="shared" si="110"/>
        <v>OnTime</v>
      </c>
      <c r="Z1776" t="str">
        <f t="shared" si="111"/>
        <v>Utilized</v>
      </c>
    </row>
    <row r="1777" spans="1:26" x14ac:dyDescent="0.2">
      <c r="A1777" s="15">
        <v>0</v>
      </c>
      <c r="B1777" s="7">
        <f t="shared" si="108"/>
        <v>0</v>
      </c>
      <c r="C1777" s="1" t="s">
        <v>20</v>
      </c>
      <c r="E1777" s="5">
        <v>0</v>
      </c>
      <c r="F1777" s="5">
        <f t="shared" si="109"/>
        <v>0</v>
      </c>
      <c r="I1777" s="1" t="s">
        <v>25</v>
      </c>
      <c r="K1777" s="8">
        <v>44021.632557870369</v>
      </c>
      <c r="M1777" s="8">
        <v>44021</v>
      </c>
      <c r="N1777" s="8">
        <v>44021</v>
      </c>
      <c r="P1777" s="1" t="s">
        <v>32</v>
      </c>
      <c r="T1777" s="1" t="s">
        <v>81</v>
      </c>
      <c r="U1777" s="8">
        <v>44021</v>
      </c>
      <c r="X1777" s="1" t="s">
        <v>39</v>
      </c>
      <c r="Y1777" t="str">
        <f t="shared" si="110"/>
        <v>NoPayment</v>
      </c>
      <c r="Z1777" t="str">
        <f t="shared" si="111"/>
        <v>No Discounts</v>
      </c>
    </row>
    <row r="1778" spans="1:26" x14ac:dyDescent="0.2">
      <c r="A1778" s="15">
        <v>0</v>
      </c>
      <c r="B1778" s="7">
        <f t="shared" si="108"/>
        <v>0</v>
      </c>
      <c r="C1778" s="1" t="s">
        <v>20</v>
      </c>
      <c r="E1778" s="5">
        <v>0</v>
      </c>
      <c r="F1778" s="5">
        <f t="shared" si="109"/>
        <v>0</v>
      </c>
      <c r="I1778" s="1" t="s">
        <v>25</v>
      </c>
      <c r="K1778" s="8">
        <v>44021.630995370368</v>
      </c>
      <c r="M1778" s="8">
        <v>44021</v>
      </c>
      <c r="N1778" s="8">
        <v>44021</v>
      </c>
      <c r="P1778" s="1" t="s">
        <v>32</v>
      </c>
      <c r="T1778" s="1" t="s">
        <v>81</v>
      </c>
      <c r="U1778" s="8">
        <v>44021</v>
      </c>
      <c r="X1778" s="1" t="s">
        <v>39</v>
      </c>
      <c r="Y1778" t="str">
        <f t="shared" si="110"/>
        <v>NoPayment</v>
      </c>
      <c r="Z1778" t="str">
        <f t="shared" si="111"/>
        <v>No Discounts</v>
      </c>
    </row>
    <row r="1779" spans="1:26" x14ac:dyDescent="0.2">
      <c r="A1779" s="15">
        <v>0</v>
      </c>
      <c r="B1779" s="7">
        <f t="shared" si="108"/>
        <v>0</v>
      </c>
      <c r="C1779" s="1" t="s">
        <v>20</v>
      </c>
      <c r="E1779" s="5">
        <v>0</v>
      </c>
      <c r="F1779" s="5">
        <f t="shared" si="109"/>
        <v>0</v>
      </c>
      <c r="I1779" s="1" t="s">
        <v>25</v>
      </c>
      <c r="K1779" s="8">
        <v>44021.627696759257</v>
      </c>
      <c r="M1779" s="8">
        <v>44021</v>
      </c>
      <c r="N1779" s="8">
        <v>44021</v>
      </c>
      <c r="P1779" s="1" t="s">
        <v>32</v>
      </c>
      <c r="T1779" s="1" t="s">
        <v>81</v>
      </c>
      <c r="U1779" s="8">
        <v>44021</v>
      </c>
      <c r="X1779" s="1" t="s">
        <v>39</v>
      </c>
      <c r="Y1779" t="str">
        <f t="shared" si="110"/>
        <v>NoPayment</v>
      </c>
      <c r="Z1779" t="str">
        <f t="shared" si="111"/>
        <v>No Discounts</v>
      </c>
    </row>
    <row r="1780" spans="1:26" x14ac:dyDescent="0.2">
      <c r="A1780" s="15">
        <v>0</v>
      </c>
      <c r="B1780" s="7">
        <f t="shared" si="108"/>
        <v>0</v>
      </c>
      <c r="C1780" s="1" t="s">
        <v>20</v>
      </c>
      <c r="E1780" s="5">
        <v>0</v>
      </c>
      <c r="F1780" s="5">
        <f t="shared" si="109"/>
        <v>0</v>
      </c>
      <c r="I1780" s="1" t="s">
        <v>25</v>
      </c>
      <c r="K1780" s="8">
        <v>44021.627349537041</v>
      </c>
      <c r="M1780" s="8">
        <v>44021</v>
      </c>
      <c r="N1780" s="8">
        <v>44021</v>
      </c>
      <c r="P1780" s="1" t="s">
        <v>32</v>
      </c>
      <c r="T1780" s="1" t="s">
        <v>81</v>
      </c>
      <c r="U1780" s="8">
        <v>44021</v>
      </c>
      <c r="X1780" s="1" t="s">
        <v>39</v>
      </c>
      <c r="Y1780" t="str">
        <f t="shared" si="110"/>
        <v>NoPayment</v>
      </c>
      <c r="Z1780" t="str">
        <f t="shared" si="111"/>
        <v>No Discounts</v>
      </c>
    </row>
    <row r="1781" spans="1:26" x14ac:dyDescent="0.2">
      <c r="A1781" s="15">
        <v>0</v>
      </c>
      <c r="B1781" s="7">
        <f t="shared" si="108"/>
        <v>0</v>
      </c>
      <c r="C1781" s="1" t="s">
        <v>20</v>
      </c>
      <c r="E1781" s="5">
        <v>0</v>
      </c>
      <c r="F1781" s="5">
        <f t="shared" si="109"/>
        <v>0</v>
      </c>
      <c r="I1781" s="1" t="s">
        <v>25</v>
      </c>
      <c r="K1781" s="8">
        <v>44021.61917824074</v>
      </c>
      <c r="M1781" s="8">
        <v>44021</v>
      </c>
      <c r="N1781" s="8">
        <v>44021</v>
      </c>
      <c r="P1781" s="1" t="s">
        <v>32</v>
      </c>
      <c r="T1781" s="1" t="s">
        <v>81</v>
      </c>
      <c r="U1781" s="8">
        <v>44021</v>
      </c>
      <c r="X1781" s="1" t="s">
        <v>39</v>
      </c>
      <c r="Y1781" t="str">
        <f t="shared" si="110"/>
        <v>NoPayment</v>
      </c>
      <c r="Z1781" t="str">
        <f t="shared" si="111"/>
        <v>No Discounts</v>
      </c>
    </row>
    <row r="1782" spans="1:26" x14ac:dyDescent="0.2">
      <c r="A1782" s="15">
        <v>0</v>
      </c>
      <c r="B1782" s="7">
        <f t="shared" si="108"/>
        <v>0</v>
      </c>
      <c r="C1782" s="1" t="s">
        <v>20</v>
      </c>
      <c r="E1782" s="5">
        <v>0</v>
      </c>
      <c r="F1782" s="5">
        <f t="shared" si="109"/>
        <v>0</v>
      </c>
      <c r="I1782" s="1" t="s">
        <v>25</v>
      </c>
      <c r="K1782" s="8">
        <v>44021.618657407409</v>
      </c>
      <c r="M1782" s="8">
        <v>44021</v>
      </c>
      <c r="N1782" s="8">
        <v>44021</v>
      </c>
      <c r="P1782" s="1" t="s">
        <v>32</v>
      </c>
      <c r="T1782" s="1" t="s">
        <v>81</v>
      </c>
      <c r="U1782" s="8">
        <v>44021</v>
      </c>
      <c r="X1782" s="1" t="s">
        <v>39</v>
      </c>
      <c r="Y1782" t="str">
        <f t="shared" si="110"/>
        <v>NoPayment</v>
      </c>
      <c r="Z1782" t="str">
        <f t="shared" si="111"/>
        <v>No Discounts</v>
      </c>
    </row>
    <row r="1783" spans="1:26" x14ac:dyDescent="0.2">
      <c r="A1783" s="15">
        <v>0</v>
      </c>
      <c r="B1783" s="7">
        <f t="shared" si="108"/>
        <v>0</v>
      </c>
      <c r="C1783" s="1" t="s">
        <v>20</v>
      </c>
      <c r="E1783" s="5">
        <v>0</v>
      </c>
      <c r="F1783" s="5">
        <f t="shared" si="109"/>
        <v>0</v>
      </c>
      <c r="I1783" s="1" t="s">
        <v>25</v>
      </c>
      <c r="K1783" s="8">
        <v>44021.609803240739</v>
      </c>
      <c r="M1783" s="8">
        <v>44021</v>
      </c>
      <c r="N1783" s="8">
        <v>44021</v>
      </c>
      <c r="P1783" s="1" t="s">
        <v>32</v>
      </c>
      <c r="T1783" s="1" t="s">
        <v>81</v>
      </c>
      <c r="U1783" s="8">
        <v>44021</v>
      </c>
      <c r="X1783" s="1" t="s">
        <v>39</v>
      </c>
      <c r="Y1783" t="str">
        <f t="shared" si="110"/>
        <v>NoPayment</v>
      </c>
      <c r="Z1783" t="str">
        <f t="shared" si="111"/>
        <v>No Discounts</v>
      </c>
    </row>
    <row r="1784" spans="1:26" x14ac:dyDescent="0.2">
      <c r="A1784" s="15">
        <v>0</v>
      </c>
      <c r="B1784" s="7">
        <f t="shared" si="108"/>
        <v>0</v>
      </c>
      <c r="C1784" s="1" t="s">
        <v>20</v>
      </c>
      <c r="E1784" s="5">
        <v>0</v>
      </c>
      <c r="F1784" s="5">
        <f t="shared" si="109"/>
        <v>0</v>
      </c>
      <c r="I1784" s="1" t="s">
        <v>25</v>
      </c>
      <c r="K1784" s="8">
        <v>44021.608587962961</v>
      </c>
      <c r="M1784" s="8">
        <v>44021</v>
      </c>
      <c r="N1784" s="8">
        <v>44021</v>
      </c>
      <c r="P1784" s="1" t="s">
        <v>32</v>
      </c>
      <c r="T1784" s="1" t="s">
        <v>81</v>
      </c>
      <c r="U1784" s="8">
        <v>44021</v>
      </c>
      <c r="X1784" s="1" t="s">
        <v>39</v>
      </c>
      <c r="Y1784" t="str">
        <f t="shared" si="110"/>
        <v>NoPayment</v>
      </c>
      <c r="Z1784" t="str">
        <f t="shared" si="111"/>
        <v>No Discounts</v>
      </c>
    </row>
    <row r="1785" spans="1:26" x14ac:dyDescent="0.2">
      <c r="A1785" s="15">
        <v>0</v>
      </c>
      <c r="B1785" s="7">
        <f t="shared" si="108"/>
        <v>0</v>
      </c>
      <c r="C1785" s="1" t="s">
        <v>20</v>
      </c>
      <c r="E1785" s="5">
        <v>0</v>
      </c>
      <c r="F1785" s="5">
        <f t="shared" si="109"/>
        <v>0</v>
      </c>
      <c r="I1785" s="1" t="s">
        <v>25</v>
      </c>
      <c r="K1785" s="8">
        <v>44021.608240740738</v>
      </c>
      <c r="M1785" s="8">
        <v>44021</v>
      </c>
      <c r="N1785" s="8">
        <v>44021</v>
      </c>
      <c r="P1785" s="1" t="s">
        <v>32</v>
      </c>
      <c r="T1785" s="1" t="s">
        <v>81</v>
      </c>
      <c r="U1785" s="8">
        <v>44021</v>
      </c>
      <c r="X1785" s="1" t="s">
        <v>39</v>
      </c>
      <c r="Y1785" t="str">
        <f t="shared" si="110"/>
        <v>NoPayment</v>
      </c>
      <c r="Z1785" t="str">
        <f t="shared" si="111"/>
        <v>No Discounts</v>
      </c>
    </row>
    <row r="1786" spans="1:26" x14ac:dyDescent="0.2">
      <c r="A1786" s="15">
        <v>0</v>
      </c>
      <c r="B1786" s="7">
        <f t="shared" si="108"/>
        <v>0</v>
      </c>
      <c r="C1786" s="1" t="s">
        <v>20</v>
      </c>
      <c r="E1786" s="5">
        <v>0</v>
      </c>
      <c r="F1786" s="5">
        <f t="shared" si="109"/>
        <v>0</v>
      </c>
      <c r="I1786" s="1" t="s">
        <v>25</v>
      </c>
      <c r="K1786" s="8">
        <v>44021.608067129629</v>
      </c>
      <c r="M1786" s="8">
        <v>44021</v>
      </c>
      <c r="N1786" s="8">
        <v>44021</v>
      </c>
      <c r="P1786" s="1" t="s">
        <v>32</v>
      </c>
      <c r="T1786" s="1" t="s">
        <v>81</v>
      </c>
      <c r="U1786" s="8">
        <v>44021</v>
      </c>
      <c r="X1786" s="1" t="s">
        <v>39</v>
      </c>
      <c r="Y1786" t="str">
        <f t="shared" si="110"/>
        <v>NoPayment</v>
      </c>
      <c r="Z1786" t="str">
        <f t="shared" si="111"/>
        <v>No Discounts</v>
      </c>
    </row>
    <row r="1787" spans="1:26" x14ac:dyDescent="0.2">
      <c r="A1787" s="15">
        <v>0</v>
      </c>
      <c r="B1787" s="7">
        <f t="shared" si="108"/>
        <v>0</v>
      </c>
      <c r="C1787" s="1" t="s">
        <v>20</v>
      </c>
      <c r="E1787" s="5">
        <v>0</v>
      </c>
      <c r="F1787" s="5">
        <f t="shared" si="109"/>
        <v>0</v>
      </c>
      <c r="I1787" s="1" t="s">
        <v>25</v>
      </c>
      <c r="K1787" s="8">
        <v>44021.607199074075</v>
      </c>
      <c r="M1787" s="8">
        <v>44021</v>
      </c>
      <c r="N1787" s="8">
        <v>44021</v>
      </c>
      <c r="P1787" s="1" t="s">
        <v>32</v>
      </c>
      <c r="T1787" s="1" t="s">
        <v>81</v>
      </c>
      <c r="U1787" s="8">
        <v>44021</v>
      </c>
      <c r="X1787" s="1" t="s">
        <v>39</v>
      </c>
      <c r="Y1787" t="str">
        <f t="shared" si="110"/>
        <v>NoPayment</v>
      </c>
      <c r="Z1787" t="str">
        <f t="shared" si="111"/>
        <v>No Discounts</v>
      </c>
    </row>
    <row r="1788" spans="1:26" x14ac:dyDescent="0.2">
      <c r="A1788" s="15">
        <v>0</v>
      </c>
      <c r="B1788" s="7">
        <f t="shared" si="108"/>
        <v>0</v>
      </c>
      <c r="C1788" s="1" t="s">
        <v>20</v>
      </c>
      <c r="E1788" s="5">
        <v>0</v>
      </c>
      <c r="F1788" s="5">
        <f t="shared" si="109"/>
        <v>0</v>
      </c>
      <c r="I1788" s="1" t="s">
        <v>25</v>
      </c>
      <c r="K1788" s="8">
        <v>44021.603726851848</v>
      </c>
      <c r="M1788" s="8">
        <v>44021</v>
      </c>
      <c r="N1788" s="8">
        <v>44021</v>
      </c>
      <c r="P1788" s="1" t="s">
        <v>32</v>
      </c>
      <c r="T1788" s="1" t="s">
        <v>81</v>
      </c>
      <c r="U1788" s="8">
        <v>44021</v>
      </c>
      <c r="X1788" s="1" t="s">
        <v>39</v>
      </c>
      <c r="Y1788" t="str">
        <f t="shared" si="110"/>
        <v>NoPayment</v>
      </c>
      <c r="Z1788" t="str">
        <f t="shared" si="111"/>
        <v>No Discounts</v>
      </c>
    </row>
    <row r="1789" spans="1:26" x14ac:dyDescent="0.2">
      <c r="A1789" s="15">
        <v>0</v>
      </c>
      <c r="B1789" s="7">
        <f t="shared" si="108"/>
        <v>0</v>
      </c>
      <c r="C1789" s="1" t="s">
        <v>20</v>
      </c>
      <c r="E1789" s="5">
        <v>0</v>
      </c>
      <c r="F1789" s="5">
        <f t="shared" si="109"/>
        <v>0</v>
      </c>
      <c r="I1789" s="1" t="s">
        <v>25</v>
      </c>
      <c r="K1789" s="8">
        <v>44021.600601851853</v>
      </c>
      <c r="M1789" s="8">
        <v>44021</v>
      </c>
      <c r="N1789" s="8">
        <v>44021</v>
      </c>
      <c r="P1789" s="1" t="s">
        <v>32</v>
      </c>
      <c r="T1789" s="1" t="s">
        <v>81</v>
      </c>
      <c r="U1789" s="8">
        <v>44021</v>
      </c>
      <c r="X1789" s="1" t="s">
        <v>39</v>
      </c>
      <c r="Y1789" t="str">
        <f t="shared" si="110"/>
        <v>NoPayment</v>
      </c>
      <c r="Z1789" t="str">
        <f t="shared" si="111"/>
        <v>No Discounts</v>
      </c>
    </row>
    <row r="1790" spans="1:26" x14ac:dyDescent="0.2">
      <c r="A1790" s="15">
        <v>0</v>
      </c>
      <c r="B1790" s="7">
        <f t="shared" si="108"/>
        <v>0</v>
      </c>
      <c r="C1790" s="1" t="s">
        <v>20</v>
      </c>
      <c r="E1790" s="5">
        <v>0</v>
      </c>
      <c r="F1790" s="5">
        <f t="shared" si="109"/>
        <v>0</v>
      </c>
      <c r="I1790" s="1" t="s">
        <v>25</v>
      </c>
      <c r="K1790" s="8">
        <v>44020.506354166668</v>
      </c>
      <c r="M1790" s="8">
        <v>44020</v>
      </c>
      <c r="N1790" s="8">
        <v>44020</v>
      </c>
      <c r="P1790" s="1" t="s">
        <v>1091</v>
      </c>
      <c r="T1790" s="1" t="s">
        <v>1516</v>
      </c>
      <c r="U1790" s="8">
        <v>44020</v>
      </c>
      <c r="X1790" s="1" t="s">
        <v>39</v>
      </c>
      <c r="Y1790" t="str">
        <f t="shared" si="110"/>
        <v>NoPayment</v>
      </c>
      <c r="Z1790" t="str">
        <f t="shared" si="111"/>
        <v>No Discounts</v>
      </c>
    </row>
    <row r="1791" spans="1:26" x14ac:dyDescent="0.2">
      <c r="A1791" s="15">
        <v>100</v>
      </c>
      <c r="B1791" s="7">
        <f t="shared" si="108"/>
        <v>100</v>
      </c>
      <c r="C1791" s="1" t="s">
        <v>20</v>
      </c>
      <c r="D1791" s="1" t="s">
        <v>1362</v>
      </c>
      <c r="E1791" s="5">
        <v>0</v>
      </c>
      <c r="F1791" s="5">
        <f t="shared" si="109"/>
        <v>0</v>
      </c>
      <c r="G1791" s="1" t="s">
        <v>1363</v>
      </c>
      <c r="H1791" s="8">
        <v>44050</v>
      </c>
      <c r="I1791" s="1" t="s">
        <v>25</v>
      </c>
      <c r="K1791" s="8">
        <v>44020.505891203706</v>
      </c>
      <c r="L1791" s="1" t="s">
        <v>28</v>
      </c>
      <c r="M1791" s="8">
        <v>44020</v>
      </c>
      <c r="N1791" s="8">
        <v>44050</v>
      </c>
      <c r="O1791" s="1" t="s">
        <v>3261</v>
      </c>
      <c r="P1791" s="1" t="s">
        <v>1091</v>
      </c>
      <c r="T1791" s="1" t="s">
        <v>81</v>
      </c>
      <c r="U1791" s="8">
        <v>44020</v>
      </c>
      <c r="V1791" s="1" t="s">
        <v>1368</v>
      </c>
      <c r="W1791" s="1" t="s">
        <v>3322</v>
      </c>
      <c r="X1791" s="1" t="s">
        <v>39</v>
      </c>
      <c r="Y1791" t="str">
        <f t="shared" si="110"/>
        <v>OnTime</v>
      </c>
      <c r="Z1791" t="str">
        <f t="shared" si="111"/>
        <v>Utilized</v>
      </c>
    </row>
    <row r="1792" spans="1:26" x14ac:dyDescent="0.2">
      <c r="A1792" s="15">
        <v>100</v>
      </c>
      <c r="B1792" s="7">
        <f t="shared" si="108"/>
        <v>100</v>
      </c>
      <c r="C1792" s="1" t="s">
        <v>20</v>
      </c>
      <c r="D1792" s="1" t="s">
        <v>3262</v>
      </c>
      <c r="E1792" s="5">
        <v>0</v>
      </c>
      <c r="F1792" s="5">
        <f t="shared" si="109"/>
        <v>0</v>
      </c>
      <c r="G1792" s="1" t="s">
        <v>3263</v>
      </c>
      <c r="H1792" s="8">
        <v>44030</v>
      </c>
      <c r="I1792" s="1" t="s">
        <v>25</v>
      </c>
      <c r="K1792" s="8">
        <v>44020.436249999999</v>
      </c>
      <c r="L1792" s="1" t="s">
        <v>28</v>
      </c>
      <c r="M1792" s="8">
        <v>44020</v>
      </c>
      <c r="N1792" s="8">
        <v>44050</v>
      </c>
      <c r="O1792" s="1" t="s">
        <v>3266</v>
      </c>
      <c r="P1792" s="1" t="s">
        <v>1091</v>
      </c>
      <c r="Q1792" s="1" t="s">
        <v>123</v>
      </c>
      <c r="R1792" s="1" t="s">
        <v>124</v>
      </c>
      <c r="T1792" s="1" t="s">
        <v>1045</v>
      </c>
      <c r="U1792" s="8">
        <v>44020</v>
      </c>
      <c r="V1792" s="1" t="s">
        <v>3267</v>
      </c>
      <c r="W1792" s="1" t="s">
        <v>3268</v>
      </c>
      <c r="X1792" s="1" t="s">
        <v>39</v>
      </c>
      <c r="Y1792" t="str">
        <f t="shared" si="110"/>
        <v>OnTime</v>
      </c>
      <c r="Z1792" t="str">
        <f t="shared" si="111"/>
        <v>Utilized</v>
      </c>
    </row>
    <row r="1793" spans="1:26" x14ac:dyDescent="0.2">
      <c r="A1793" s="15">
        <v>100</v>
      </c>
      <c r="B1793" s="7">
        <f t="shared" si="108"/>
        <v>100</v>
      </c>
      <c r="C1793" s="1" t="s">
        <v>20</v>
      </c>
      <c r="D1793" s="1" t="s">
        <v>2201</v>
      </c>
      <c r="E1793" s="5">
        <v>0</v>
      </c>
      <c r="F1793" s="5">
        <f t="shared" si="109"/>
        <v>0</v>
      </c>
      <c r="G1793" s="1" t="s">
        <v>2202</v>
      </c>
      <c r="H1793" s="8">
        <v>44080</v>
      </c>
      <c r="I1793" s="1" t="s">
        <v>25</v>
      </c>
      <c r="K1793" s="8">
        <v>44020.435219907406</v>
      </c>
      <c r="L1793" s="1" t="s">
        <v>28</v>
      </c>
      <c r="M1793" s="8">
        <v>44020</v>
      </c>
      <c r="N1793" s="8">
        <v>44050</v>
      </c>
      <c r="O1793" s="1" t="s">
        <v>3270</v>
      </c>
      <c r="P1793" s="1" t="s">
        <v>1091</v>
      </c>
      <c r="Q1793" s="1" t="s">
        <v>33</v>
      </c>
      <c r="R1793" s="1" t="s">
        <v>124</v>
      </c>
      <c r="T1793" s="1" t="s">
        <v>193</v>
      </c>
      <c r="U1793" s="8">
        <v>44020</v>
      </c>
      <c r="V1793" s="1" t="s">
        <v>2205</v>
      </c>
      <c r="W1793" s="1" t="s">
        <v>2206</v>
      </c>
      <c r="X1793" s="1" t="s">
        <v>39</v>
      </c>
      <c r="Y1793" t="str">
        <f t="shared" si="110"/>
        <v>OnTime</v>
      </c>
      <c r="Z1793" t="str">
        <f t="shared" si="111"/>
        <v>Utilized</v>
      </c>
    </row>
    <row r="1794" spans="1:26" x14ac:dyDescent="0.2">
      <c r="A1794" s="15">
        <v>0</v>
      </c>
      <c r="B1794" s="7">
        <f t="shared" si="108"/>
        <v>0</v>
      </c>
      <c r="C1794" s="1" t="s">
        <v>20</v>
      </c>
      <c r="D1794" s="1" t="s">
        <v>2201</v>
      </c>
      <c r="E1794" s="5">
        <v>0</v>
      </c>
      <c r="F1794" s="5">
        <f t="shared" si="109"/>
        <v>0</v>
      </c>
      <c r="G1794" s="1" t="s">
        <v>2202</v>
      </c>
      <c r="H1794" s="8">
        <v>44080</v>
      </c>
      <c r="I1794" s="1" t="s">
        <v>25</v>
      </c>
      <c r="K1794" s="8">
        <v>44020.434733796297</v>
      </c>
      <c r="M1794" s="8">
        <v>44020</v>
      </c>
      <c r="N1794" s="8">
        <v>44020</v>
      </c>
      <c r="O1794" s="1" t="s">
        <v>3272</v>
      </c>
      <c r="P1794" s="1" t="s">
        <v>1091</v>
      </c>
      <c r="Q1794" s="1" t="s">
        <v>33</v>
      </c>
      <c r="R1794" s="1" t="s">
        <v>124</v>
      </c>
      <c r="T1794" s="1" t="s">
        <v>81</v>
      </c>
      <c r="U1794" s="8">
        <v>44020</v>
      </c>
      <c r="V1794" s="1" t="s">
        <v>2205</v>
      </c>
      <c r="W1794" s="1" t="s">
        <v>2206</v>
      </c>
      <c r="X1794" s="1" t="s">
        <v>39</v>
      </c>
      <c r="Y1794" t="str">
        <f t="shared" si="110"/>
        <v>NoPayment</v>
      </c>
      <c r="Z1794" t="str">
        <f t="shared" si="111"/>
        <v>Utilized</v>
      </c>
    </row>
    <row r="1795" spans="1:26" x14ac:dyDescent="0.2">
      <c r="A1795" s="15">
        <v>100</v>
      </c>
      <c r="B1795" s="7">
        <f t="shared" ref="B1795:B1858" si="112">A1795</f>
        <v>100</v>
      </c>
      <c r="C1795" s="1" t="s">
        <v>20</v>
      </c>
      <c r="D1795" s="1" t="s">
        <v>2201</v>
      </c>
      <c r="E1795" s="5">
        <v>2</v>
      </c>
      <c r="F1795" s="5">
        <f t="shared" ref="F1795:F1858" si="113">E1795</f>
        <v>2</v>
      </c>
      <c r="G1795" s="1" t="s">
        <v>2202</v>
      </c>
      <c r="H1795" s="8">
        <v>44079</v>
      </c>
      <c r="I1795" s="1" t="s">
        <v>25</v>
      </c>
      <c r="K1795" s="8">
        <v>44019.498159722221</v>
      </c>
      <c r="L1795" s="1" t="s">
        <v>28</v>
      </c>
      <c r="M1795" s="8">
        <v>44019</v>
      </c>
      <c r="N1795" s="8">
        <v>44049</v>
      </c>
      <c r="O1795" s="1" t="s">
        <v>3275</v>
      </c>
      <c r="P1795" s="1" t="s">
        <v>1091</v>
      </c>
      <c r="Q1795" s="1" t="s">
        <v>33</v>
      </c>
      <c r="R1795" s="1" t="s">
        <v>124</v>
      </c>
      <c r="T1795" s="1" t="s">
        <v>193</v>
      </c>
      <c r="U1795" s="8">
        <v>44019</v>
      </c>
      <c r="V1795" s="1" t="s">
        <v>2205</v>
      </c>
      <c r="W1795" s="1" t="s">
        <v>2206</v>
      </c>
      <c r="X1795" s="1" t="s">
        <v>39</v>
      </c>
      <c r="Y1795" t="str">
        <f t="shared" ref="Y1795:Y1858" si="114">IF(U1795&gt;N1795,"Late",IF(A1795=0,"NoPayment","OnTime"))</f>
        <v>OnTime</v>
      </c>
      <c r="Z1795" t="str">
        <f t="shared" ref="Z1795:Z1858" si="115">IF(U1795&lt;H1795,"Utilized",IF(ISBLANK(H1795),"No Discounts","Lost"))</f>
        <v>Utilized</v>
      </c>
    </row>
    <row r="1796" spans="1:26" x14ac:dyDescent="0.2">
      <c r="A1796" s="15">
        <v>100</v>
      </c>
      <c r="B1796" s="7">
        <f t="shared" si="112"/>
        <v>100</v>
      </c>
      <c r="C1796" s="1" t="s">
        <v>20</v>
      </c>
      <c r="D1796" s="1" t="s">
        <v>3262</v>
      </c>
      <c r="E1796" s="5">
        <v>0</v>
      </c>
      <c r="F1796" s="5">
        <f t="shared" si="113"/>
        <v>0</v>
      </c>
      <c r="G1796" s="1" t="s">
        <v>3263</v>
      </c>
      <c r="H1796" s="8">
        <v>44029</v>
      </c>
      <c r="I1796" s="1" t="s">
        <v>25</v>
      </c>
      <c r="K1796" s="8">
        <v>44019.497071759259</v>
      </c>
      <c r="L1796" s="1" t="s">
        <v>28</v>
      </c>
      <c r="M1796" s="8">
        <v>44019</v>
      </c>
      <c r="N1796" s="8">
        <v>44049</v>
      </c>
      <c r="O1796" s="1" t="s">
        <v>3278</v>
      </c>
      <c r="P1796" s="1" t="s">
        <v>1091</v>
      </c>
      <c r="Q1796" s="1" t="s">
        <v>123</v>
      </c>
      <c r="R1796" s="1" t="s">
        <v>124</v>
      </c>
      <c r="T1796" s="1" t="s">
        <v>49</v>
      </c>
      <c r="U1796" s="8">
        <v>44019</v>
      </c>
      <c r="V1796" s="1" t="s">
        <v>3267</v>
      </c>
      <c r="W1796" s="1" t="s">
        <v>3268</v>
      </c>
      <c r="X1796" s="1" t="s">
        <v>4650</v>
      </c>
      <c r="Y1796" t="str">
        <f t="shared" si="114"/>
        <v>OnTime</v>
      </c>
      <c r="Z1796" t="str">
        <f t="shared" si="115"/>
        <v>Utilized</v>
      </c>
    </row>
    <row r="1797" spans="1:26" x14ac:dyDescent="0.2">
      <c r="A1797" s="15">
        <v>100</v>
      </c>
      <c r="B1797" s="7">
        <f t="shared" si="112"/>
        <v>100</v>
      </c>
      <c r="C1797" s="1" t="s">
        <v>20</v>
      </c>
      <c r="D1797" s="1" t="s">
        <v>1362</v>
      </c>
      <c r="E1797" s="5">
        <v>0</v>
      </c>
      <c r="F1797" s="5">
        <f t="shared" si="113"/>
        <v>0</v>
      </c>
      <c r="G1797" s="1" t="s">
        <v>1363</v>
      </c>
      <c r="H1797" s="8">
        <v>44048</v>
      </c>
      <c r="I1797" s="1" t="s">
        <v>25</v>
      </c>
      <c r="K1797" s="8">
        <v>44018.256145833337</v>
      </c>
      <c r="L1797" s="1" t="s">
        <v>28</v>
      </c>
      <c r="M1797" s="8">
        <v>44018</v>
      </c>
      <c r="N1797" s="8">
        <v>44048</v>
      </c>
      <c r="O1797" s="1" t="s">
        <v>3282</v>
      </c>
      <c r="P1797" s="1" t="s">
        <v>1091</v>
      </c>
      <c r="Q1797" s="1" t="s">
        <v>156</v>
      </c>
      <c r="R1797" s="1" t="s">
        <v>3283</v>
      </c>
      <c r="T1797" s="1" t="s">
        <v>193</v>
      </c>
      <c r="U1797" s="8">
        <v>44018</v>
      </c>
      <c r="V1797" s="1" t="s">
        <v>1368</v>
      </c>
      <c r="W1797" s="1" t="s">
        <v>3322</v>
      </c>
      <c r="X1797" s="1" t="s">
        <v>39</v>
      </c>
      <c r="Y1797" t="str">
        <f t="shared" si="114"/>
        <v>OnTime</v>
      </c>
      <c r="Z1797" t="str">
        <f t="shared" si="115"/>
        <v>Utilized</v>
      </c>
    </row>
    <row r="1798" spans="1:26" x14ac:dyDescent="0.2">
      <c r="A1798" s="15">
        <v>100</v>
      </c>
      <c r="B1798" s="7">
        <f t="shared" si="112"/>
        <v>100</v>
      </c>
      <c r="C1798" s="1" t="s">
        <v>20</v>
      </c>
      <c r="D1798" s="1" t="s">
        <v>1362</v>
      </c>
      <c r="E1798" s="5">
        <v>0</v>
      </c>
      <c r="F1798" s="5">
        <f t="shared" si="113"/>
        <v>0</v>
      </c>
      <c r="G1798" s="1" t="s">
        <v>1363</v>
      </c>
      <c r="H1798" s="8">
        <v>44048</v>
      </c>
      <c r="I1798" s="1" t="s">
        <v>25</v>
      </c>
      <c r="K1798" s="8">
        <v>44018.206435185188</v>
      </c>
      <c r="L1798" s="1" t="s">
        <v>28</v>
      </c>
      <c r="M1798" s="8">
        <v>44018</v>
      </c>
      <c r="N1798" s="8">
        <v>44048</v>
      </c>
      <c r="O1798" s="1" t="s">
        <v>3285</v>
      </c>
      <c r="P1798" s="1" t="s">
        <v>1091</v>
      </c>
      <c r="Q1798" s="1" t="s">
        <v>33</v>
      </c>
      <c r="T1798" s="1" t="s">
        <v>81</v>
      </c>
      <c r="U1798" s="8">
        <v>44018</v>
      </c>
      <c r="V1798" s="1" t="s">
        <v>1368</v>
      </c>
      <c r="W1798" s="1" t="s">
        <v>3322</v>
      </c>
      <c r="X1798" s="1" t="s">
        <v>39</v>
      </c>
      <c r="Y1798" t="str">
        <f t="shared" si="114"/>
        <v>OnTime</v>
      </c>
      <c r="Z1798" t="str">
        <f t="shared" si="115"/>
        <v>Utilized</v>
      </c>
    </row>
    <row r="1799" spans="1:26" x14ac:dyDescent="0.2">
      <c r="A1799" s="15">
        <v>121.75</v>
      </c>
      <c r="B1799" s="7">
        <f t="shared" si="112"/>
        <v>121.75</v>
      </c>
      <c r="C1799" s="1" t="s">
        <v>20</v>
      </c>
      <c r="D1799" s="1" t="s">
        <v>1362</v>
      </c>
      <c r="E1799" s="5">
        <v>2.44</v>
      </c>
      <c r="F1799" s="5">
        <f t="shared" si="113"/>
        <v>2.44</v>
      </c>
      <c r="G1799" s="1" t="s">
        <v>1363</v>
      </c>
      <c r="H1799" s="8">
        <v>44045</v>
      </c>
      <c r="I1799" s="1" t="s">
        <v>25</v>
      </c>
      <c r="K1799" s="8">
        <v>44015.27175925926</v>
      </c>
      <c r="L1799" s="1" t="s">
        <v>28</v>
      </c>
      <c r="M1799" s="8">
        <v>44015</v>
      </c>
      <c r="N1799" s="8">
        <v>44045</v>
      </c>
      <c r="O1799" s="1" t="s">
        <v>3289</v>
      </c>
      <c r="P1799" s="1" t="s">
        <v>46</v>
      </c>
      <c r="T1799" s="1" t="s">
        <v>193</v>
      </c>
      <c r="U1799" s="8">
        <v>44015</v>
      </c>
      <c r="V1799" s="1" t="s">
        <v>1368</v>
      </c>
      <c r="W1799" s="1" t="s">
        <v>3322</v>
      </c>
      <c r="X1799" s="1" t="s">
        <v>39</v>
      </c>
      <c r="Y1799" t="str">
        <f t="shared" si="114"/>
        <v>OnTime</v>
      </c>
      <c r="Z1799" t="str">
        <f t="shared" si="115"/>
        <v>Utilized</v>
      </c>
    </row>
    <row r="1800" spans="1:26" x14ac:dyDescent="0.2">
      <c r="A1800" s="15">
        <v>146.1</v>
      </c>
      <c r="B1800" s="7">
        <f t="shared" si="112"/>
        <v>146.1</v>
      </c>
      <c r="C1800" s="1" t="s">
        <v>20</v>
      </c>
      <c r="D1800" s="1" t="s">
        <v>1362</v>
      </c>
      <c r="E1800" s="5">
        <v>2.92</v>
      </c>
      <c r="F1800" s="5">
        <f t="shared" si="113"/>
        <v>2.92</v>
      </c>
      <c r="G1800" s="1" t="s">
        <v>1363</v>
      </c>
      <c r="H1800" s="8">
        <v>44045</v>
      </c>
      <c r="I1800" s="1" t="s">
        <v>25</v>
      </c>
      <c r="K1800" s="8">
        <v>44015.271689814814</v>
      </c>
      <c r="L1800" s="1" t="s">
        <v>28</v>
      </c>
      <c r="M1800" s="8">
        <v>44015</v>
      </c>
      <c r="N1800" s="8">
        <v>44045</v>
      </c>
      <c r="O1800" s="1" t="s">
        <v>3292</v>
      </c>
      <c r="P1800" s="1" t="s">
        <v>46</v>
      </c>
      <c r="T1800" s="1" t="s">
        <v>193</v>
      </c>
      <c r="U1800" s="8">
        <v>44015</v>
      </c>
      <c r="V1800" s="1" t="s">
        <v>1368</v>
      </c>
      <c r="W1800" s="1" t="s">
        <v>3322</v>
      </c>
      <c r="X1800" s="1" t="s">
        <v>39</v>
      </c>
      <c r="Y1800" t="str">
        <f t="shared" si="114"/>
        <v>OnTime</v>
      </c>
      <c r="Z1800" t="str">
        <f t="shared" si="115"/>
        <v>Utilized</v>
      </c>
    </row>
    <row r="1801" spans="1:26" x14ac:dyDescent="0.2">
      <c r="A1801" s="15">
        <v>292.2</v>
      </c>
      <c r="B1801" s="7">
        <f t="shared" si="112"/>
        <v>292.2</v>
      </c>
      <c r="C1801" s="1" t="s">
        <v>42</v>
      </c>
      <c r="D1801" s="1" t="s">
        <v>1362</v>
      </c>
      <c r="E1801" s="5">
        <v>5.84</v>
      </c>
      <c r="F1801" s="5">
        <f t="shared" si="113"/>
        <v>5.84</v>
      </c>
      <c r="G1801" s="1" t="s">
        <v>1363</v>
      </c>
      <c r="H1801" s="8">
        <v>44045</v>
      </c>
      <c r="I1801" s="1" t="s">
        <v>25</v>
      </c>
      <c r="K1801" s="8">
        <v>44015.271620370368</v>
      </c>
      <c r="L1801" s="1" t="s">
        <v>28</v>
      </c>
      <c r="M1801" s="8">
        <v>44015</v>
      </c>
      <c r="N1801" s="8">
        <v>44045</v>
      </c>
      <c r="O1801" s="1" t="s">
        <v>3295</v>
      </c>
      <c r="P1801" s="1" t="s">
        <v>46</v>
      </c>
      <c r="T1801" s="1" t="s">
        <v>193</v>
      </c>
      <c r="U1801" s="8">
        <v>44015</v>
      </c>
      <c r="V1801" s="1" t="s">
        <v>1368</v>
      </c>
      <c r="W1801" s="1" t="s">
        <v>3322</v>
      </c>
      <c r="X1801" s="1" t="s">
        <v>39</v>
      </c>
      <c r="Y1801" t="str">
        <f t="shared" si="114"/>
        <v>OnTime</v>
      </c>
      <c r="Z1801" t="str">
        <f t="shared" si="115"/>
        <v>Utilized</v>
      </c>
    </row>
    <row r="1802" spans="1:26" x14ac:dyDescent="0.2">
      <c r="A1802" s="15">
        <v>0</v>
      </c>
      <c r="B1802" s="7">
        <f t="shared" si="112"/>
        <v>0</v>
      </c>
      <c r="C1802" s="1" t="s">
        <v>20</v>
      </c>
      <c r="D1802" s="1" t="s">
        <v>21</v>
      </c>
      <c r="E1802" s="5">
        <v>0</v>
      </c>
      <c r="F1802" s="5">
        <f t="shared" si="113"/>
        <v>0</v>
      </c>
      <c r="G1802" s="1" t="s">
        <v>1574</v>
      </c>
      <c r="H1802" s="8">
        <v>44025</v>
      </c>
      <c r="I1802" s="1" t="s">
        <v>25</v>
      </c>
      <c r="K1802" s="8">
        <v>44015.271539351852</v>
      </c>
      <c r="M1802" s="8">
        <v>44015</v>
      </c>
      <c r="N1802" s="8">
        <v>44045</v>
      </c>
      <c r="P1802" s="1" t="s">
        <v>32</v>
      </c>
      <c r="Q1802" s="1" t="s">
        <v>33</v>
      </c>
      <c r="R1802" s="1" t="s">
        <v>124</v>
      </c>
      <c r="T1802" s="1" t="s">
        <v>81</v>
      </c>
      <c r="U1802" s="8">
        <v>44015</v>
      </c>
      <c r="V1802" s="1" t="s">
        <v>1578</v>
      </c>
      <c r="W1802" s="1" t="s">
        <v>4594</v>
      </c>
      <c r="X1802" s="1" t="s">
        <v>39</v>
      </c>
      <c r="Y1802" t="str">
        <f t="shared" si="114"/>
        <v>NoPayment</v>
      </c>
      <c r="Z1802" t="str">
        <f t="shared" si="115"/>
        <v>Utilized</v>
      </c>
    </row>
    <row r="1803" spans="1:26" x14ac:dyDescent="0.2">
      <c r="A1803" s="15">
        <v>292.2</v>
      </c>
      <c r="B1803" s="7">
        <f t="shared" si="112"/>
        <v>292.2</v>
      </c>
      <c r="C1803" s="1" t="s">
        <v>20</v>
      </c>
      <c r="D1803" s="1" t="s">
        <v>1362</v>
      </c>
      <c r="E1803" s="5">
        <v>5.84</v>
      </c>
      <c r="F1803" s="5">
        <f t="shared" si="113"/>
        <v>5.84</v>
      </c>
      <c r="G1803" s="1" t="s">
        <v>1363</v>
      </c>
      <c r="H1803" s="8">
        <v>44045</v>
      </c>
      <c r="I1803" s="1" t="s">
        <v>25</v>
      </c>
      <c r="K1803" s="8">
        <v>44015.271469907406</v>
      </c>
      <c r="L1803" s="1" t="s">
        <v>28</v>
      </c>
      <c r="M1803" s="8">
        <v>44015</v>
      </c>
      <c r="N1803" s="8">
        <v>44045</v>
      </c>
      <c r="O1803" s="1" t="s">
        <v>3299</v>
      </c>
      <c r="P1803" s="1" t="s">
        <v>46</v>
      </c>
      <c r="T1803" s="1" t="s">
        <v>193</v>
      </c>
      <c r="U1803" s="8">
        <v>44015</v>
      </c>
      <c r="V1803" s="1" t="s">
        <v>1368</v>
      </c>
      <c r="W1803" s="1" t="s">
        <v>3322</v>
      </c>
      <c r="X1803" s="1" t="s">
        <v>39</v>
      </c>
      <c r="Y1803" t="str">
        <f t="shared" si="114"/>
        <v>OnTime</v>
      </c>
      <c r="Z1803" t="str">
        <f t="shared" si="115"/>
        <v>Utilized</v>
      </c>
    </row>
    <row r="1804" spans="1:26" x14ac:dyDescent="0.2">
      <c r="A1804" s="15">
        <v>0</v>
      </c>
      <c r="B1804" s="7">
        <f t="shared" si="112"/>
        <v>0</v>
      </c>
      <c r="C1804" s="1" t="s">
        <v>20</v>
      </c>
      <c r="E1804" s="5">
        <v>0</v>
      </c>
      <c r="F1804" s="5">
        <f t="shared" si="113"/>
        <v>0</v>
      </c>
      <c r="I1804" s="1" t="s">
        <v>25</v>
      </c>
      <c r="K1804" s="8">
        <v>44015.27140046296</v>
      </c>
      <c r="M1804" s="8">
        <v>44015</v>
      </c>
      <c r="N1804" s="8">
        <v>44015</v>
      </c>
      <c r="P1804" s="1" t="s">
        <v>32</v>
      </c>
      <c r="T1804" s="1" t="s">
        <v>81</v>
      </c>
      <c r="U1804" s="8">
        <v>44015</v>
      </c>
      <c r="X1804" s="1" t="s">
        <v>39</v>
      </c>
      <c r="Y1804" t="str">
        <f t="shared" si="114"/>
        <v>NoPayment</v>
      </c>
      <c r="Z1804" t="str">
        <f t="shared" si="115"/>
        <v>No Discounts</v>
      </c>
    </row>
    <row r="1805" spans="1:26" x14ac:dyDescent="0.2">
      <c r="A1805" s="15">
        <v>0</v>
      </c>
      <c r="B1805" s="7">
        <f t="shared" si="112"/>
        <v>0</v>
      </c>
      <c r="C1805" s="1" t="s">
        <v>20</v>
      </c>
      <c r="E1805" s="5">
        <v>0</v>
      </c>
      <c r="F1805" s="5">
        <f t="shared" si="113"/>
        <v>0</v>
      </c>
      <c r="I1805" s="1" t="s">
        <v>25</v>
      </c>
      <c r="K1805" s="8">
        <v>44015.271331018521</v>
      </c>
      <c r="M1805" s="8">
        <v>44015</v>
      </c>
      <c r="N1805" s="8">
        <v>44015</v>
      </c>
      <c r="P1805" s="1" t="s">
        <v>32</v>
      </c>
      <c r="T1805" s="1" t="s">
        <v>81</v>
      </c>
      <c r="U1805" s="8">
        <v>44015</v>
      </c>
      <c r="X1805" s="1" t="s">
        <v>39</v>
      </c>
      <c r="Y1805" t="str">
        <f t="shared" si="114"/>
        <v>NoPayment</v>
      </c>
      <c r="Z1805" t="str">
        <f t="shared" si="115"/>
        <v>No Discounts</v>
      </c>
    </row>
    <row r="1806" spans="1:26" x14ac:dyDescent="0.2">
      <c r="A1806" s="15">
        <v>0</v>
      </c>
      <c r="B1806" s="7">
        <f t="shared" si="112"/>
        <v>0</v>
      </c>
      <c r="C1806" s="1" t="s">
        <v>20</v>
      </c>
      <c r="E1806" s="5">
        <v>0</v>
      </c>
      <c r="F1806" s="5">
        <f t="shared" si="113"/>
        <v>0</v>
      </c>
      <c r="I1806" s="1" t="s">
        <v>25</v>
      </c>
      <c r="K1806" s="8">
        <v>44015.271261574075</v>
      </c>
      <c r="M1806" s="8">
        <v>44015</v>
      </c>
      <c r="N1806" s="8">
        <v>44015</v>
      </c>
      <c r="P1806" s="1" t="s">
        <v>32</v>
      </c>
      <c r="T1806" s="1" t="s">
        <v>81</v>
      </c>
      <c r="U1806" s="8">
        <v>44015</v>
      </c>
      <c r="X1806" s="1" t="s">
        <v>39</v>
      </c>
      <c r="Y1806" t="str">
        <f t="shared" si="114"/>
        <v>NoPayment</v>
      </c>
      <c r="Z1806" t="str">
        <f t="shared" si="115"/>
        <v>No Discounts</v>
      </c>
    </row>
    <row r="1807" spans="1:26" x14ac:dyDescent="0.2">
      <c r="A1807" s="15">
        <v>0</v>
      </c>
      <c r="B1807" s="7">
        <f t="shared" si="112"/>
        <v>0</v>
      </c>
      <c r="C1807" s="1" t="s">
        <v>20</v>
      </c>
      <c r="E1807" s="5">
        <v>0</v>
      </c>
      <c r="F1807" s="5">
        <f t="shared" si="113"/>
        <v>0</v>
      </c>
      <c r="I1807" s="1" t="s">
        <v>25</v>
      </c>
      <c r="K1807" s="8">
        <v>44015.271192129629</v>
      </c>
      <c r="M1807" s="8">
        <v>44015</v>
      </c>
      <c r="N1807" s="8">
        <v>44015</v>
      </c>
      <c r="P1807" s="1" t="s">
        <v>32</v>
      </c>
      <c r="T1807" s="1" t="s">
        <v>81</v>
      </c>
      <c r="U1807" s="8">
        <v>44015</v>
      </c>
      <c r="X1807" s="1" t="s">
        <v>39</v>
      </c>
      <c r="Y1807" t="str">
        <f t="shared" si="114"/>
        <v>NoPayment</v>
      </c>
      <c r="Z1807" t="str">
        <f t="shared" si="115"/>
        <v>No Discounts</v>
      </c>
    </row>
    <row r="1808" spans="1:26" x14ac:dyDescent="0.2">
      <c r="A1808" s="15">
        <v>0</v>
      </c>
      <c r="B1808" s="7">
        <f t="shared" si="112"/>
        <v>0</v>
      </c>
      <c r="C1808" s="1" t="s">
        <v>20</v>
      </c>
      <c r="E1808" s="5">
        <v>0</v>
      </c>
      <c r="F1808" s="5">
        <f t="shared" si="113"/>
        <v>0</v>
      </c>
      <c r="I1808" s="1" t="s">
        <v>25</v>
      </c>
      <c r="K1808" s="8">
        <v>44015.271122685182</v>
      </c>
      <c r="M1808" s="8">
        <v>44015</v>
      </c>
      <c r="N1808" s="8">
        <v>44015</v>
      </c>
      <c r="P1808" s="1" t="s">
        <v>32</v>
      </c>
      <c r="T1808" s="1" t="s">
        <v>81</v>
      </c>
      <c r="U1808" s="8">
        <v>44015</v>
      </c>
      <c r="X1808" s="1" t="s">
        <v>39</v>
      </c>
      <c r="Y1808" t="str">
        <f t="shared" si="114"/>
        <v>NoPayment</v>
      </c>
      <c r="Z1808" t="str">
        <f t="shared" si="115"/>
        <v>No Discounts</v>
      </c>
    </row>
    <row r="1809" spans="1:26" x14ac:dyDescent="0.2">
      <c r="A1809" s="15">
        <v>0</v>
      </c>
      <c r="B1809" s="7">
        <f t="shared" si="112"/>
        <v>0</v>
      </c>
      <c r="C1809" s="1" t="s">
        <v>20</v>
      </c>
      <c r="E1809" s="5">
        <v>0</v>
      </c>
      <c r="F1809" s="5">
        <f t="shared" si="113"/>
        <v>0</v>
      </c>
      <c r="I1809" s="1" t="s">
        <v>25</v>
      </c>
      <c r="K1809" s="8">
        <v>44015.271053240744</v>
      </c>
      <c r="M1809" s="8">
        <v>44015</v>
      </c>
      <c r="N1809" s="8">
        <v>44015</v>
      </c>
      <c r="P1809" s="1" t="s">
        <v>32</v>
      </c>
      <c r="T1809" s="1" t="s">
        <v>81</v>
      </c>
      <c r="U1809" s="8">
        <v>44015</v>
      </c>
      <c r="X1809" s="1" t="s">
        <v>39</v>
      </c>
      <c r="Y1809" t="str">
        <f t="shared" si="114"/>
        <v>NoPayment</v>
      </c>
      <c r="Z1809" t="str">
        <f t="shared" si="115"/>
        <v>No Discounts</v>
      </c>
    </row>
    <row r="1810" spans="1:26" x14ac:dyDescent="0.2">
      <c r="A1810" s="15">
        <v>87.66</v>
      </c>
      <c r="B1810" s="7">
        <f t="shared" si="112"/>
        <v>87.66</v>
      </c>
      <c r="C1810" s="1" t="s">
        <v>20</v>
      </c>
      <c r="D1810" s="1" t="s">
        <v>1362</v>
      </c>
      <c r="E1810" s="5">
        <v>1.75</v>
      </c>
      <c r="F1810" s="5">
        <f t="shared" si="113"/>
        <v>1.75</v>
      </c>
      <c r="G1810" s="1" t="s">
        <v>1363</v>
      </c>
      <c r="H1810" s="8">
        <v>44045</v>
      </c>
      <c r="I1810" s="1" t="s">
        <v>25</v>
      </c>
      <c r="K1810" s="8">
        <v>44015.270972222221</v>
      </c>
      <c r="L1810" s="1" t="s">
        <v>28</v>
      </c>
      <c r="M1810" s="8">
        <v>44015</v>
      </c>
      <c r="N1810" s="8">
        <v>44015</v>
      </c>
      <c r="O1810" s="1" t="s">
        <v>3309</v>
      </c>
      <c r="P1810" s="1" t="s">
        <v>46</v>
      </c>
      <c r="T1810" s="1" t="s">
        <v>193</v>
      </c>
      <c r="U1810" s="8">
        <v>44015</v>
      </c>
      <c r="V1810" s="1" t="s">
        <v>1368</v>
      </c>
      <c r="W1810" s="1" t="s">
        <v>3322</v>
      </c>
      <c r="X1810" s="1" t="s">
        <v>39</v>
      </c>
      <c r="Y1810" t="str">
        <f t="shared" si="114"/>
        <v>OnTime</v>
      </c>
      <c r="Z1810" t="str">
        <f t="shared" si="115"/>
        <v>Utilized</v>
      </c>
    </row>
    <row r="1811" spans="1:26" x14ac:dyDescent="0.2">
      <c r="A1811" s="15">
        <v>12</v>
      </c>
      <c r="B1811" s="7">
        <f t="shared" si="112"/>
        <v>12</v>
      </c>
      <c r="C1811" s="1" t="s">
        <v>42</v>
      </c>
      <c r="D1811" s="1" t="s">
        <v>1362</v>
      </c>
      <c r="E1811" s="5">
        <v>0.24</v>
      </c>
      <c r="F1811" s="5">
        <f t="shared" si="113"/>
        <v>0.24</v>
      </c>
      <c r="G1811" s="1" t="s">
        <v>1363</v>
      </c>
      <c r="H1811" s="8">
        <v>43921</v>
      </c>
      <c r="I1811" s="1" t="s">
        <v>25</v>
      </c>
      <c r="K1811" s="8">
        <v>44015.253576388888</v>
      </c>
      <c r="L1811" s="1" t="s">
        <v>28</v>
      </c>
      <c r="M1811" s="8">
        <v>43891</v>
      </c>
      <c r="N1811" s="8">
        <v>43891</v>
      </c>
      <c r="O1811" s="1" t="s">
        <v>3313</v>
      </c>
      <c r="P1811" s="1" t="s">
        <v>46</v>
      </c>
      <c r="T1811" s="1" t="s">
        <v>193</v>
      </c>
      <c r="U1811" s="8">
        <v>43891</v>
      </c>
      <c r="V1811" s="1" t="s">
        <v>1368</v>
      </c>
      <c r="W1811" s="1" t="s">
        <v>3322</v>
      </c>
      <c r="X1811" s="1" t="s">
        <v>39</v>
      </c>
      <c r="Y1811" t="str">
        <f t="shared" si="114"/>
        <v>OnTime</v>
      </c>
      <c r="Z1811" t="str">
        <f t="shared" si="115"/>
        <v>Utilized</v>
      </c>
    </row>
    <row r="1812" spans="1:26" x14ac:dyDescent="0.2">
      <c r="A1812" s="15">
        <v>100</v>
      </c>
      <c r="B1812" s="7">
        <f t="shared" si="112"/>
        <v>100</v>
      </c>
      <c r="C1812" s="1" t="s">
        <v>20</v>
      </c>
      <c r="D1812" s="1" t="s">
        <v>1362</v>
      </c>
      <c r="E1812" s="5">
        <v>0</v>
      </c>
      <c r="F1812" s="5">
        <f t="shared" si="113"/>
        <v>0</v>
      </c>
      <c r="I1812" s="1" t="s">
        <v>25</v>
      </c>
      <c r="K1812" s="8">
        <v>44015.190081018518</v>
      </c>
      <c r="L1812" s="1" t="s">
        <v>28</v>
      </c>
      <c r="M1812" s="8">
        <v>44015</v>
      </c>
      <c r="N1812" s="8">
        <v>44015</v>
      </c>
      <c r="O1812" s="1" t="s">
        <v>3315</v>
      </c>
      <c r="P1812" s="1" t="s">
        <v>1091</v>
      </c>
      <c r="T1812" s="1" t="s">
        <v>81</v>
      </c>
      <c r="U1812" s="8">
        <v>44015</v>
      </c>
      <c r="V1812" s="1" t="s">
        <v>1368</v>
      </c>
      <c r="W1812" s="1" t="s">
        <v>3322</v>
      </c>
      <c r="X1812" s="1" t="s">
        <v>4632</v>
      </c>
      <c r="Y1812" t="str">
        <f t="shared" si="114"/>
        <v>OnTime</v>
      </c>
      <c r="Z1812" t="str">
        <f t="shared" si="115"/>
        <v>No Discounts</v>
      </c>
    </row>
    <row r="1813" spans="1:26" x14ac:dyDescent="0.2">
      <c r="A1813" s="15">
        <v>100</v>
      </c>
      <c r="B1813" s="7">
        <f t="shared" si="112"/>
        <v>100</v>
      </c>
      <c r="C1813" s="1" t="s">
        <v>20</v>
      </c>
      <c r="D1813" s="1" t="s">
        <v>1362</v>
      </c>
      <c r="E1813" s="5">
        <v>2</v>
      </c>
      <c r="F1813" s="5">
        <f t="shared" si="113"/>
        <v>2</v>
      </c>
      <c r="H1813" s="8">
        <v>44043</v>
      </c>
      <c r="I1813" s="1" t="s">
        <v>25</v>
      </c>
      <c r="K1813" s="8">
        <v>44013.43540509259</v>
      </c>
      <c r="L1813" s="1" t="s">
        <v>28</v>
      </c>
      <c r="M1813" s="8">
        <v>44013</v>
      </c>
      <c r="N1813" s="8">
        <v>44013</v>
      </c>
      <c r="O1813" s="1" t="s">
        <v>3319</v>
      </c>
      <c r="P1813" s="1" t="s">
        <v>1091</v>
      </c>
      <c r="T1813" s="1" t="s">
        <v>81</v>
      </c>
      <c r="U1813" s="8">
        <v>44013</v>
      </c>
      <c r="V1813" s="1" t="s">
        <v>1368</v>
      </c>
      <c r="W1813" s="1" t="s">
        <v>3322</v>
      </c>
      <c r="X1813" s="1" t="s">
        <v>39</v>
      </c>
      <c r="Y1813" t="str">
        <f t="shared" si="114"/>
        <v>OnTime</v>
      </c>
      <c r="Z1813" t="str">
        <f t="shared" si="115"/>
        <v>Utilized</v>
      </c>
    </row>
    <row r="1814" spans="1:26" x14ac:dyDescent="0.2">
      <c r="A1814" s="15">
        <v>100</v>
      </c>
      <c r="B1814" s="7">
        <f t="shared" si="112"/>
        <v>100</v>
      </c>
      <c r="C1814" s="1" t="s">
        <v>20</v>
      </c>
      <c r="D1814" s="1" t="s">
        <v>1362</v>
      </c>
      <c r="E1814" s="5">
        <v>2</v>
      </c>
      <c r="F1814" s="5">
        <f t="shared" si="113"/>
        <v>2</v>
      </c>
      <c r="G1814" s="1" t="s">
        <v>1363</v>
      </c>
      <c r="H1814" s="8">
        <v>44043</v>
      </c>
      <c r="I1814" s="1" t="s">
        <v>25</v>
      </c>
      <c r="K1814" s="8">
        <v>44013.434687499997</v>
      </c>
      <c r="L1814" s="1" t="s">
        <v>28</v>
      </c>
      <c r="M1814" s="8">
        <v>44013</v>
      </c>
      <c r="N1814" s="8">
        <v>44013</v>
      </c>
      <c r="O1814" s="1" t="s">
        <v>3321</v>
      </c>
      <c r="P1814" s="1" t="s">
        <v>1091</v>
      </c>
      <c r="T1814" s="1" t="s">
        <v>81</v>
      </c>
      <c r="U1814" s="8">
        <v>44013</v>
      </c>
      <c r="V1814" s="1" t="s">
        <v>1368</v>
      </c>
      <c r="W1814" s="1" t="s">
        <v>3322</v>
      </c>
      <c r="X1814" s="1" t="s">
        <v>39</v>
      </c>
      <c r="Y1814" t="str">
        <f t="shared" si="114"/>
        <v>OnTime</v>
      </c>
      <c r="Z1814" t="str">
        <f t="shared" si="115"/>
        <v>Utilized</v>
      </c>
    </row>
    <row r="1815" spans="1:26" x14ac:dyDescent="0.2">
      <c r="A1815" s="15">
        <v>100</v>
      </c>
      <c r="B1815" s="7">
        <f t="shared" si="112"/>
        <v>100</v>
      </c>
      <c r="C1815" s="1" t="s">
        <v>42</v>
      </c>
      <c r="D1815" s="1" t="s">
        <v>1362</v>
      </c>
      <c r="E1815" s="5">
        <v>2</v>
      </c>
      <c r="F1815" s="5">
        <f t="shared" si="113"/>
        <v>2</v>
      </c>
      <c r="G1815" s="1" t="s">
        <v>1363</v>
      </c>
      <c r="H1815" s="8">
        <v>44043</v>
      </c>
      <c r="I1815" s="1" t="s">
        <v>25</v>
      </c>
      <c r="K1815" s="8">
        <v>44013.359548611108</v>
      </c>
      <c r="L1815" s="1" t="s">
        <v>28</v>
      </c>
      <c r="M1815" s="8">
        <v>44013</v>
      </c>
      <c r="N1815" s="8">
        <v>44013</v>
      </c>
      <c r="O1815" s="1" t="s">
        <v>3324</v>
      </c>
      <c r="P1815" s="1" t="s">
        <v>32</v>
      </c>
      <c r="T1815" s="1" t="s">
        <v>193</v>
      </c>
      <c r="U1815" s="8">
        <v>44013</v>
      </c>
      <c r="V1815" s="1" t="s">
        <v>1368</v>
      </c>
      <c r="W1815" s="1" t="s">
        <v>3322</v>
      </c>
      <c r="X1815" s="1" t="s">
        <v>39</v>
      </c>
      <c r="Y1815" t="str">
        <f t="shared" si="114"/>
        <v>OnTime</v>
      </c>
      <c r="Z1815" t="str">
        <f t="shared" si="115"/>
        <v>Utilized</v>
      </c>
    </row>
    <row r="1816" spans="1:26" x14ac:dyDescent="0.2">
      <c r="A1816" s="15">
        <v>100</v>
      </c>
      <c r="B1816" s="7">
        <f t="shared" si="112"/>
        <v>100</v>
      </c>
      <c r="C1816" s="1" t="s">
        <v>20</v>
      </c>
      <c r="D1816" s="1" t="s">
        <v>1362</v>
      </c>
      <c r="E1816" s="5">
        <v>2</v>
      </c>
      <c r="F1816" s="5">
        <f t="shared" si="113"/>
        <v>2</v>
      </c>
      <c r="G1816" s="1" t="s">
        <v>1363</v>
      </c>
      <c r="H1816" s="8">
        <v>44043</v>
      </c>
      <c r="I1816" s="1" t="s">
        <v>25</v>
      </c>
      <c r="K1816" s="8">
        <v>44013.359479166669</v>
      </c>
      <c r="L1816" s="1" t="s">
        <v>28</v>
      </c>
      <c r="M1816" s="8">
        <v>44013</v>
      </c>
      <c r="N1816" s="8">
        <v>44013</v>
      </c>
      <c r="O1816" s="1" t="s">
        <v>3326</v>
      </c>
      <c r="P1816" s="1" t="s">
        <v>32</v>
      </c>
      <c r="T1816" s="1" t="s">
        <v>1045</v>
      </c>
      <c r="U1816" s="8">
        <v>44013</v>
      </c>
      <c r="V1816" s="1" t="s">
        <v>1368</v>
      </c>
      <c r="W1816" s="1" t="s">
        <v>3322</v>
      </c>
      <c r="X1816" s="1" t="s">
        <v>39</v>
      </c>
      <c r="Y1816" t="str">
        <f t="shared" si="114"/>
        <v>OnTime</v>
      </c>
      <c r="Z1816" t="str">
        <f t="shared" si="115"/>
        <v>Utilized</v>
      </c>
    </row>
    <row r="1817" spans="1:26" x14ac:dyDescent="0.2">
      <c r="A1817" s="15">
        <v>100</v>
      </c>
      <c r="B1817" s="7">
        <f t="shared" si="112"/>
        <v>100</v>
      </c>
      <c r="C1817" s="1" t="s">
        <v>20</v>
      </c>
      <c r="D1817" s="1" t="s">
        <v>2201</v>
      </c>
      <c r="E1817" s="5">
        <v>2</v>
      </c>
      <c r="F1817" s="5">
        <f t="shared" si="113"/>
        <v>2</v>
      </c>
      <c r="G1817" s="1" t="s">
        <v>2202</v>
      </c>
      <c r="H1817" s="8">
        <v>44073</v>
      </c>
      <c r="I1817" s="1" t="s">
        <v>25</v>
      </c>
      <c r="K1817" s="8">
        <v>44013.359409722223</v>
      </c>
      <c r="L1817" s="1" t="s">
        <v>28</v>
      </c>
      <c r="M1817" s="8">
        <v>44013</v>
      </c>
      <c r="N1817" s="8">
        <v>44043</v>
      </c>
      <c r="O1817" s="1" t="s">
        <v>3328</v>
      </c>
      <c r="P1817" s="1" t="s">
        <v>32</v>
      </c>
      <c r="Q1817" s="1" t="s">
        <v>33</v>
      </c>
      <c r="R1817" s="1" t="s">
        <v>124</v>
      </c>
      <c r="T1817" s="1" t="s">
        <v>1045</v>
      </c>
      <c r="U1817" s="8">
        <v>44013</v>
      </c>
      <c r="V1817" s="1" t="s">
        <v>2205</v>
      </c>
      <c r="W1817" s="1" t="s">
        <v>2206</v>
      </c>
      <c r="X1817" s="1" t="s">
        <v>39</v>
      </c>
      <c r="Y1817" t="str">
        <f t="shared" si="114"/>
        <v>OnTime</v>
      </c>
      <c r="Z1817" t="str">
        <f t="shared" si="115"/>
        <v>Utilized</v>
      </c>
    </row>
    <row r="1818" spans="1:26" x14ac:dyDescent="0.2">
      <c r="A1818" s="15">
        <v>100</v>
      </c>
      <c r="B1818" s="7">
        <f t="shared" si="112"/>
        <v>100</v>
      </c>
      <c r="C1818" s="1" t="s">
        <v>20</v>
      </c>
      <c r="D1818" s="1" t="s">
        <v>1362</v>
      </c>
      <c r="E1818" s="5">
        <v>2</v>
      </c>
      <c r="F1818" s="5">
        <f t="shared" si="113"/>
        <v>2</v>
      </c>
      <c r="G1818" s="1" t="s">
        <v>1363</v>
      </c>
      <c r="H1818" s="8">
        <v>44043</v>
      </c>
      <c r="I1818" s="1" t="s">
        <v>25</v>
      </c>
      <c r="K1818" s="8">
        <v>44013.359340277777</v>
      </c>
      <c r="L1818" s="1" t="s">
        <v>28</v>
      </c>
      <c r="M1818" s="8">
        <v>44013</v>
      </c>
      <c r="N1818" s="8">
        <v>44013</v>
      </c>
      <c r="O1818" s="1" t="s">
        <v>3330</v>
      </c>
      <c r="P1818" s="1" t="s">
        <v>32</v>
      </c>
      <c r="T1818" s="1" t="s">
        <v>1045</v>
      </c>
      <c r="U1818" s="8">
        <v>44013</v>
      </c>
      <c r="V1818" s="1" t="s">
        <v>1368</v>
      </c>
      <c r="W1818" s="1" t="s">
        <v>3322</v>
      </c>
      <c r="X1818" s="1" t="s">
        <v>4651</v>
      </c>
      <c r="Y1818" t="str">
        <f t="shared" si="114"/>
        <v>OnTime</v>
      </c>
      <c r="Z1818" t="str">
        <f t="shared" si="115"/>
        <v>Utilized</v>
      </c>
    </row>
    <row r="1819" spans="1:26" x14ac:dyDescent="0.2">
      <c r="A1819" s="15">
        <v>100</v>
      </c>
      <c r="B1819" s="7">
        <f t="shared" si="112"/>
        <v>100</v>
      </c>
      <c r="C1819" s="1" t="s">
        <v>20</v>
      </c>
      <c r="D1819" s="1" t="s">
        <v>1362</v>
      </c>
      <c r="E1819" s="5">
        <v>2</v>
      </c>
      <c r="F1819" s="5">
        <f t="shared" si="113"/>
        <v>2</v>
      </c>
      <c r="G1819" s="1" t="s">
        <v>1363</v>
      </c>
      <c r="H1819" s="8">
        <v>44043</v>
      </c>
      <c r="I1819" s="1" t="s">
        <v>25</v>
      </c>
      <c r="K1819" s="8">
        <v>44013.359270833331</v>
      </c>
      <c r="L1819" s="1" t="s">
        <v>28</v>
      </c>
      <c r="M1819" s="8">
        <v>44013</v>
      </c>
      <c r="N1819" s="8">
        <v>44013</v>
      </c>
      <c r="O1819" s="1" t="s">
        <v>3333</v>
      </c>
      <c r="P1819" s="1" t="s">
        <v>32</v>
      </c>
      <c r="T1819" s="1" t="s">
        <v>81</v>
      </c>
      <c r="U1819" s="8">
        <v>44013</v>
      </c>
      <c r="V1819" s="1" t="s">
        <v>1368</v>
      </c>
      <c r="W1819" s="1" t="s">
        <v>3322</v>
      </c>
      <c r="X1819" s="1" t="s">
        <v>4633</v>
      </c>
      <c r="Y1819" t="str">
        <f t="shared" si="114"/>
        <v>OnTime</v>
      </c>
      <c r="Z1819" t="str">
        <f t="shared" si="115"/>
        <v>Utilized</v>
      </c>
    </row>
    <row r="1820" spans="1:26" x14ac:dyDescent="0.2">
      <c r="A1820" s="15">
        <v>100</v>
      </c>
      <c r="B1820" s="7">
        <f t="shared" si="112"/>
        <v>100</v>
      </c>
      <c r="C1820" s="1" t="s">
        <v>20</v>
      </c>
      <c r="D1820" s="1" t="s">
        <v>1362</v>
      </c>
      <c r="E1820" s="5">
        <v>2</v>
      </c>
      <c r="F1820" s="5">
        <f t="shared" si="113"/>
        <v>2</v>
      </c>
      <c r="G1820" s="1" t="s">
        <v>1363</v>
      </c>
      <c r="H1820" s="8">
        <v>44043</v>
      </c>
      <c r="I1820" s="1" t="s">
        <v>25</v>
      </c>
      <c r="K1820" s="8">
        <v>44013.359201388892</v>
      </c>
      <c r="L1820" s="1" t="s">
        <v>28</v>
      </c>
      <c r="M1820" s="8">
        <v>44013</v>
      </c>
      <c r="N1820" s="8">
        <v>44013</v>
      </c>
      <c r="O1820" s="1" t="s">
        <v>3336</v>
      </c>
      <c r="P1820" s="1" t="s">
        <v>32</v>
      </c>
      <c r="T1820" s="1" t="s">
        <v>1045</v>
      </c>
      <c r="U1820" s="8">
        <v>44013</v>
      </c>
      <c r="V1820" s="1" t="s">
        <v>1368</v>
      </c>
      <c r="W1820" s="1" t="s">
        <v>3322</v>
      </c>
      <c r="X1820" s="1" t="s">
        <v>39</v>
      </c>
      <c r="Y1820" t="str">
        <f t="shared" si="114"/>
        <v>OnTime</v>
      </c>
      <c r="Z1820" t="str">
        <f t="shared" si="115"/>
        <v>Utilized</v>
      </c>
    </row>
    <row r="1821" spans="1:26" x14ac:dyDescent="0.2">
      <c r="A1821" s="15">
        <v>100</v>
      </c>
      <c r="B1821" s="7">
        <f t="shared" si="112"/>
        <v>100</v>
      </c>
      <c r="C1821" s="1" t="s">
        <v>20</v>
      </c>
      <c r="D1821" s="1" t="s">
        <v>1362</v>
      </c>
      <c r="E1821" s="5">
        <v>2</v>
      </c>
      <c r="F1821" s="5">
        <f t="shared" si="113"/>
        <v>2</v>
      </c>
      <c r="G1821" s="1" t="s">
        <v>1363</v>
      </c>
      <c r="H1821" s="8">
        <v>44043</v>
      </c>
      <c r="I1821" s="1" t="s">
        <v>25</v>
      </c>
      <c r="K1821" s="8">
        <v>44013.359131944446</v>
      </c>
      <c r="L1821" s="1" t="s">
        <v>28</v>
      </c>
      <c r="M1821" s="8">
        <v>44013</v>
      </c>
      <c r="N1821" s="8">
        <v>44013</v>
      </c>
      <c r="O1821" s="1" t="s">
        <v>3338</v>
      </c>
      <c r="P1821" s="1" t="s">
        <v>32</v>
      </c>
      <c r="T1821" s="1" t="s">
        <v>1045</v>
      </c>
      <c r="U1821" s="8">
        <v>44013</v>
      </c>
      <c r="V1821" s="1" t="s">
        <v>1368</v>
      </c>
      <c r="W1821" s="1" t="s">
        <v>3322</v>
      </c>
      <c r="X1821" s="1" t="s">
        <v>39</v>
      </c>
      <c r="Y1821" t="str">
        <f t="shared" si="114"/>
        <v>OnTime</v>
      </c>
      <c r="Z1821" t="str">
        <f t="shared" si="115"/>
        <v>Utilized</v>
      </c>
    </row>
    <row r="1822" spans="1:26" x14ac:dyDescent="0.2">
      <c r="A1822" s="15">
        <v>0</v>
      </c>
      <c r="B1822" s="7">
        <f t="shared" si="112"/>
        <v>0</v>
      </c>
      <c r="C1822" s="1" t="s">
        <v>20</v>
      </c>
      <c r="E1822" s="5">
        <v>0</v>
      </c>
      <c r="F1822" s="5">
        <f t="shared" si="113"/>
        <v>0</v>
      </c>
      <c r="I1822" s="1" t="s">
        <v>25</v>
      </c>
      <c r="K1822" s="8">
        <v>44013.3590625</v>
      </c>
      <c r="M1822" s="8">
        <v>44013</v>
      </c>
      <c r="N1822" s="8">
        <v>44013</v>
      </c>
      <c r="P1822" s="1" t="s">
        <v>32</v>
      </c>
      <c r="T1822" s="1" t="s">
        <v>81</v>
      </c>
      <c r="U1822" s="8">
        <v>44013</v>
      </c>
      <c r="X1822" s="1" t="s">
        <v>39</v>
      </c>
      <c r="Y1822" t="str">
        <f t="shared" si="114"/>
        <v>NoPayment</v>
      </c>
      <c r="Z1822" t="str">
        <f t="shared" si="115"/>
        <v>No Discounts</v>
      </c>
    </row>
    <row r="1823" spans="1:26" x14ac:dyDescent="0.2">
      <c r="A1823" s="15">
        <v>0</v>
      </c>
      <c r="B1823" s="7">
        <f t="shared" si="112"/>
        <v>0</v>
      </c>
      <c r="C1823" s="1" t="s">
        <v>20</v>
      </c>
      <c r="E1823" s="5">
        <v>0</v>
      </c>
      <c r="F1823" s="5">
        <f t="shared" si="113"/>
        <v>0</v>
      </c>
      <c r="I1823" s="1" t="s">
        <v>25</v>
      </c>
      <c r="K1823" s="8">
        <v>44013.358993055554</v>
      </c>
      <c r="M1823" s="8">
        <v>44013</v>
      </c>
      <c r="N1823" s="8">
        <v>44013</v>
      </c>
      <c r="P1823" s="1" t="s">
        <v>32</v>
      </c>
      <c r="T1823" s="1" t="s">
        <v>81</v>
      </c>
      <c r="U1823" s="8">
        <v>44013</v>
      </c>
      <c r="X1823" s="1" t="s">
        <v>39</v>
      </c>
      <c r="Y1823" t="str">
        <f t="shared" si="114"/>
        <v>NoPayment</v>
      </c>
      <c r="Z1823" t="str">
        <f t="shared" si="115"/>
        <v>No Discounts</v>
      </c>
    </row>
    <row r="1824" spans="1:26" x14ac:dyDescent="0.2">
      <c r="A1824" s="15">
        <v>0</v>
      </c>
      <c r="B1824" s="7">
        <f t="shared" si="112"/>
        <v>0</v>
      </c>
      <c r="C1824" s="1" t="s">
        <v>20</v>
      </c>
      <c r="E1824" s="5">
        <v>0</v>
      </c>
      <c r="F1824" s="5">
        <f t="shared" si="113"/>
        <v>0</v>
      </c>
      <c r="I1824" s="1" t="s">
        <v>25</v>
      </c>
      <c r="K1824" s="8">
        <v>44013.358923611115</v>
      </c>
      <c r="M1824" s="8">
        <v>44013</v>
      </c>
      <c r="N1824" s="8">
        <v>44013</v>
      </c>
      <c r="P1824" s="1" t="s">
        <v>32</v>
      </c>
      <c r="T1824" s="1" t="s">
        <v>81</v>
      </c>
      <c r="U1824" s="8">
        <v>44013</v>
      </c>
      <c r="X1824" s="1" t="s">
        <v>39</v>
      </c>
      <c r="Y1824" t="str">
        <f t="shared" si="114"/>
        <v>NoPayment</v>
      </c>
      <c r="Z1824" t="str">
        <f t="shared" si="115"/>
        <v>No Discounts</v>
      </c>
    </row>
    <row r="1825" spans="1:26" x14ac:dyDescent="0.2">
      <c r="A1825" s="15">
        <v>0</v>
      </c>
      <c r="B1825" s="7">
        <f t="shared" si="112"/>
        <v>0</v>
      </c>
      <c r="C1825" s="1" t="s">
        <v>20</v>
      </c>
      <c r="E1825" s="5">
        <v>0</v>
      </c>
      <c r="F1825" s="5">
        <f t="shared" si="113"/>
        <v>0</v>
      </c>
      <c r="I1825" s="1" t="s">
        <v>25</v>
      </c>
      <c r="K1825" s="8">
        <v>44013.358854166669</v>
      </c>
      <c r="M1825" s="8">
        <v>44013</v>
      </c>
      <c r="N1825" s="8">
        <v>44013</v>
      </c>
      <c r="P1825" s="1" t="s">
        <v>32</v>
      </c>
      <c r="T1825" s="1" t="s">
        <v>81</v>
      </c>
      <c r="U1825" s="8">
        <v>44013</v>
      </c>
      <c r="X1825" s="1" t="s">
        <v>39</v>
      </c>
      <c r="Y1825" t="str">
        <f t="shared" si="114"/>
        <v>NoPayment</v>
      </c>
      <c r="Z1825" t="str">
        <f t="shared" si="115"/>
        <v>No Discounts</v>
      </c>
    </row>
    <row r="1826" spans="1:26" x14ac:dyDescent="0.2">
      <c r="A1826" s="15">
        <v>0</v>
      </c>
      <c r="B1826" s="7">
        <f t="shared" si="112"/>
        <v>0</v>
      </c>
      <c r="C1826" s="1" t="s">
        <v>20</v>
      </c>
      <c r="E1826" s="5">
        <v>0</v>
      </c>
      <c r="F1826" s="5">
        <f t="shared" si="113"/>
        <v>0</v>
      </c>
      <c r="I1826" s="1" t="s">
        <v>25</v>
      </c>
      <c r="K1826" s="8">
        <v>44013.358784722222</v>
      </c>
      <c r="M1826" s="8">
        <v>44013</v>
      </c>
      <c r="N1826" s="8">
        <v>44013</v>
      </c>
      <c r="P1826" s="1" t="s">
        <v>32</v>
      </c>
      <c r="T1826" s="1" t="s">
        <v>81</v>
      </c>
      <c r="U1826" s="8">
        <v>44013</v>
      </c>
      <c r="X1826" s="1" t="s">
        <v>39</v>
      </c>
      <c r="Y1826" t="str">
        <f t="shared" si="114"/>
        <v>NoPayment</v>
      </c>
      <c r="Z1826" t="str">
        <f t="shared" si="115"/>
        <v>No Discounts</v>
      </c>
    </row>
    <row r="1827" spans="1:26" x14ac:dyDescent="0.2">
      <c r="A1827" s="15">
        <v>0</v>
      </c>
      <c r="B1827" s="7">
        <f t="shared" si="112"/>
        <v>0</v>
      </c>
      <c r="C1827" s="1" t="s">
        <v>20</v>
      </c>
      <c r="D1827" s="1" t="s">
        <v>1362</v>
      </c>
      <c r="E1827" s="5">
        <v>0</v>
      </c>
      <c r="F1827" s="5">
        <f t="shared" si="113"/>
        <v>0</v>
      </c>
      <c r="G1827" s="1" t="s">
        <v>1363</v>
      </c>
      <c r="H1827" s="8">
        <v>44043</v>
      </c>
      <c r="I1827" s="1" t="s">
        <v>25</v>
      </c>
      <c r="K1827" s="8">
        <v>44013.35</v>
      </c>
      <c r="M1827" s="8">
        <v>44013</v>
      </c>
      <c r="N1827" s="8">
        <v>44013</v>
      </c>
      <c r="P1827" s="1" t="s">
        <v>1091</v>
      </c>
      <c r="T1827" s="1" t="s">
        <v>1516</v>
      </c>
      <c r="U1827" s="8">
        <v>44013</v>
      </c>
      <c r="V1827" s="1" t="s">
        <v>1368</v>
      </c>
      <c r="W1827" s="1" t="s">
        <v>3322</v>
      </c>
      <c r="X1827" s="1" t="s">
        <v>39</v>
      </c>
      <c r="Y1827" t="str">
        <f t="shared" si="114"/>
        <v>NoPayment</v>
      </c>
      <c r="Z1827" t="str">
        <f t="shared" si="115"/>
        <v>Utilized</v>
      </c>
    </row>
    <row r="1828" spans="1:26" x14ac:dyDescent="0.2">
      <c r="A1828" s="15">
        <v>100</v>
      </c>
      <c r="B1828" s="7">
        <f t="shared" si="112"/>
        <v>100</v>
      </c>
      <c r="C1828" s="1" t="s">
        <v>20</v>
      </c>
      <c r="D1828" s="1" t="s">
        <v>1362</v>
      </c>
      <c r="E1828" s="5">
        <v>2</v>
      </c>
      <c r="F1828" s="5">
        <f t="shared" si="113"/>
        <v>2</v>
      </c>
      <c r="G1828" s="1" t="s">
        <v>1363</v>
      </c>
      <c r="H1828" s="8">
        <v>44043</v>
      </c>
      <c r="I1828" s="1" t="s">
        <v>25</v>
      </c>
      <c r="K1828" s="8">
        <v>44013.342118055552</v>
      </c>
      <c r="L1828" s="1" t="s">
        <v>28</v>
      </c>
      <c r="M1828" s="8">
        <v>44013</v>
      </c>
      <c r="N1828" s="8">
        <v>44013</v>
      </c>
      <c r="O1828" s="1" t="s">
        <v>3346</v>
      </c>
      <c r="P1828" s="1" t="s">
        <v>1091</v>
      </c>
      <c r="T1828" s="1" t="s">
        <v>49</v>
      </c>
      <c r="U1828" s="8">
        <v>44013</v>
      </c>
      <c r="V1828" s="1" t="s">
        <v>1368</v>
      </c>
      <c r="W1828" s="1" t="s">
        <v>3322</v>
      </c>
      <c r="X1828" s="1" t="s">
        <v>39</v>
      </c>
      <c r="Y1828" t="str">
        <f t="shared" si="114"/>
        <v>OnTime</v>
      </c>
      <c r="Z1828" t="str">
        <f t="shared" si="115"/>
        <v>Utilized</v>
      </c>
    </row>
    <row r="1829" spans="1:26" x14ac:dyDescent="0.2">
      <c r="A1829" s="15">
        <v>100</v>
      </c>
      <c r="B1829" s="7">
        <f t="shared" si="112"/>
        <v>100</v>
      </c>
      <c r="C1829" s="1" t="s">
        <v>20</v>
      </c>
      <c r="D1829" s="1" t="s">
        <v>2201</v>
      </c>
      <c r="E1829" s="5">
        <v>0</v>
      </c>
      <c r="F1829" s="5">
        <f t="shared" si="113"/>
        <v>0</v>
      </c>
      <c r="I1829" s="1" t="s">
        <v>25</v>
      </c>
      <c r="K1829" s="8">
        <v>44013.338379629633</v>
      </c>
      <c r="L1829" s="1" t="s">
        <v>28</v>
      </c>
      <c r="M1829" s="8">
        <v>44013</v>
      </c>
      <c r="N1829" s="8">
        <v>44043</v>
      </c>
      <c r="O1829" s="1" t="s">
        <v>3348</v>
      </c>
      <c r="P1829" s="1" t="s">
        <v>1091</v>
      </c>
      <c r="Q1829" s="1" t="s">
        <v>33</v>
      </c>
      <c r="R1829" s="1" t="s">
        <v>124</v>
      </c>
      <c r="T1829" s="1" t="s">
        <v>81</v>
      </c>
      <c r="U1829" s="8">
        <v>44013</v>
      </c>
      <c r="V1829" s="1" t="s">
        <v>2205</v>
      </c>
      <c r="W1829" s="1" t="s">
        <v>2206</v>
      </c>
      <c r="X1829" s="1" t="s">
        <v>39</v>
      </c>
      <c r="Y1829" t="str">
        <f t="shared" si="114"/>
        <v>OnTime</v>
      </c>
      <c r="Z1829" t="str">
        <f t="shared" si="115"/>
        <v>No Discounts</v>
      </c>
    </row>
    <row r="1830" spans="1:26" x14ac:dyDescent="0.2">
      <c r="A1830" s="15">
        <v>20.9</v>
      </c>
      <c r="B1830" s="7">
        <f t="shared" si="112"/>
        <v>20.9</v>
      </c>
      <c r="C1830" s="1" t="s">
        <v>20</v>
      </c>
      <c r="D1830" s="1" t="s">
        <v>21</v>
      </c>
      <c r="E1830" s="5">
        <v>0.42</v>
      </c>
      <c r="F1830" s="5">
        <f t="shared" si="113"/>
        <v>0.42</v>
      </c>
      <c r="G1830" s="1" t="s">
        <v>23</v>
      </c>
      <c r="H1830" s="8">
        <v>43897</v>
      </c>
      <c r="I1830" s="1" t="s">
        <v>25</v>
      </c>
      <c r="J1830" s="1" t="s">
        <v>26</v>
      </c>
      <c r="K1830" s="8">
        <v>44013.33798611111</v>
      </c>
      <c r="L1830" s="1" t="s">
        <v>136</v>
      </c>
      <c r="M1830" s="8">
        <v>43887</v>
      </c>
      <c r="N1830" s="8">
        <v>43905</v>
      </c>
      <c r="O1830" s="1" t="s">
        <v>3354</v>
      </c>
      <c r="P1830" s="1" t="s">
        <v>32</v>
      </c>
      <c r="Q1830" s="1" t="s">
        <v>33</v>
      </c>
      <c r="R1830" s="1" t="s">
        <v>124</v>
      </c>
      <c r="S1830" s="1" t="s">
        <v>3355</v>
      </c>
      <c r="T1830" s="1" t="s">
        <v>81</v>
      </c>
      <c r="U1830" s="8">
        <v>43887</v>
      </c>
      <c r="V1830" s="1" t="s">
        <v>37</v>
      </c>
      <c r="W1830" s="1" t="s">
        <v>38</v>
      </c>
      <c r="X1830" s="1" t="s">
        <v>39</v>
      </c>
      <c r="Y1830" t="str">
        <f t="shared" si="114"/>
        <v>OnTime</v>
      </c>
      <c r="Z1830" t="str">
        <f t="shared" si="115"/>
        <v>Utilized</v>
      </c>
    </row>
    <row r="1831" spans="1:26" x14ac:dyDescent="0.2">
      <c r="A1831" s="15">
        <v>100</v>
      </c>
      <c r="B1831" s="7">
        <f t="shared" si="112"/>
        <v>100</v>
      </c>
      <c r="C1831" s="1" t="s">
        <v>20</v>
      </c>
      <c r="D1831" s="1" t="s">
        <v>1362</v>
      </c>
      <c r="E1831" s="5">
        <v>2</v>
      </c>
      <c r="F1831" s="5">
        <f t="shared" si="113"/>
        <v>2</v>
      </c>
      <c r="G1831" s="1" t="s">
        <v>1363</v>
      </c>
      <c r="H1831" s="8">
        <v>44043</v>
      </c>
      <c r="I1831" s="1" t="s">
        <v>25</v>
      </c>
      <c r="K1831" s="8">
        <v>44013.287986111114</v>
      </c>
      <c r="L1831" s="1" t="s">
        <v>28</v>
      </c>
      <c r="M1831" s="8">
        <v>44013</v>
      </c>
      <c r="N1831" s="8">
        <v>44013</v>
      </c>
      <c r="O1831" s="1" t="s">
        <v>3357</v>
      </c>
      <c r="P1831" s="1" t="s">
        <v>1091</v>
      </c>
      <c r="T1831" s="1" t="s">
        <v>1045</v>
      </c>
      <c r="U1831" s="8">
        <v>44013</v>
      </c>
      <c r="V1831" s="1" t="s">
        <v>1368</v>
      </c>
      <c r="W1831" s="1" t="s">
        <v>3322</v>
      </c>
      <c r="X1831" s="1" t="s">
        <v>4634</v>
      </c>
      <c r="Y1831" t="str">
        <f t="shared" si="114"/>
        <v>OnTime</v>
      </c>
      <c r="Z1831" t="str">
        <f t="shared" si="115"/>
        <v>Utilized</v>
      </c>
    </row>
    <row r="1832" spans="1:26" x14ac:dyDescent="0.2">
      <c r="A1832" s="15">
        <v>100</v>
      </c>
      <c r="B1832" s="7">
        <f t="shared" si="112"/>
        <v>100</v>
      </c>
      <c r="C1832" s="1" t="s">
        <v>20</v>
      </c>
      <c r="D1832" s="1" t="s">
        <v>1362</v>
      </c>
      <c r="E1832" s="5">
        <v>0</v>
      </c>
      <c r="F1832" s="5">
        <f t="shared" si="113"/>
        <v>0</v>
      </c>
      <c r="I1832" s="1" t="s">
        <v>25</v>
      </c>
      <c r="K1832" s="8">
        <v>44013.267916666664</v>
      </c>
      <c r="L1832" s="1" t="s">
        <v>28</v>
      </c>
      <c r="M1832" s="8">
        <v>44013</v>
      </c>
      <c r="N1832" s="8">
        <v>44013</v>
      </c>
      <c r="O1832" s="1" t="s">
        <v>3360</v>
      </c>
      <c r="P1832" s="1" t="s">
        <v>1091</v>
      </c>
      <c r="Q1832" s="1" t="s">
        <v>33</v>
      </c>
      <c r="T1832" s="1" t="s">
        <v>49</v>
      </c>
      <c r="U1832" s="8">
        <v>44013</v>
      </c>
      <c r="V1832" s="1" t="s">
        <v>1368</v>
      </c>
      <c r="W1832" s="1" t="s">
        <v>3322</v>
      </c>
      <c r="X1832" s="1" t="s">
        <v>39</v>
      </c>
      <c r="Y1832" t="str">
        <f t="shared" si="114"/>
        <v>OnTime</v>
      </c>
      <c r="Z1832" t="str">
        <f t="shared" si="115"/>
        <v>No Discounts</v>
      </c>
    </row>
    <row r="1833" spans="1:26" x14ac:dyDescent="0.2">
      <c r="A1833" s="15">
        <v>100</v>
      </c>
      <c r="B1833" s="7">
        <f t="shared" si="112"/>
        <v>100</v>
      </c>
      <c r="C1833" s="1" t="s">
        <v>20</v>
      </c>
      <c r="D1833" s="1" t="s">
        <v>1362</v>
      </c>
      <c r="E1833" s="5">
        <v>0</v>
      </c>
      <c r="F1833" s="5">
        <f t="shared" si="113"/>
        <v>0</v>
      </c>
      <c r="G1833" s="1" t="s">
        <v>1363</v>
      </c>
      <c r="H1833" s="8">
        <v>44043</v>
      </c>
      <c r="I1833" s="1" t="s">
        <v>25</v>
      </c>
      <c r="K1833" s="8">
        <v>44013.248252314814</v>
      </c>
      <c r="L1833" s="1" t="s">
        <v>28</v>
      </c>
      <c r="M1833" s="8">
        <v>44013</v>
      </c>
      <c r="N1833" s="8">
        <v>44013</v>
      </c>
      <c r="O1833" s="1" t="s">
        <v>3362</v>
      </c>
      <c r="P1833" s="1" t="s">
        <v>1091</v>
      </c>
      <c r="Q1833" s="1" t="s">
        <v>156</v>
      </c>
      <c r="R1833" s="1" t="s">
        <v>3363</v>
      </c>
      <c r="T1833" s="1" t="s">
        <v>49</v>
      </c>
      <c r="U1833" s="8">
        <v>44013</v>
      </c>
      <c r="V1833" s="1" t="s">
        <v>1368</v>
      </c>
      <c r="W1833" s="1" t="s">
        <v>3322</v>
      </c>
      <c r="X1833" s="1" t="s">
        <v>39</v>
      </c>
      <c r="Y1833" t="str">
        <f t="shared" si="114"/>
        <v>OnTime</v>
      </c>
      <c r="Z1833" t="str">
        <f t="shared" si="115"/>
        <v>Utilized</v>
      </c>
    </row>
    <row r="1834" spans="1:26" x14ac:dyDescent="0.2">
      <c r="A1834" s="15">
        <v>0</v>
      </c>
      <c r="B1834" s="7">
        <f t="shared" si="112"/>
        <v>0</v>
      </c>
      <c r="C1834" s="1" t="s">
        <v>20</v>
      </c>
      <c r="D1834" s="1" t="s">
        <v>1362</v>
      </c>
      <c r="E1834" s="5">
        <v>0</v>
      </c>
      <c r="F1834" s="5">
        <f t="shared" si="113"/>
        <v>0</v>
      </c>
      <c r="G1834" s="1" t="s">
        <v>1363</v>
      </c>
      <c r="H1834" s="8">
        <v>44043</v>
      </c>
      <c r="I1834" s="1" t="s">
        <v>25</v>
      </c>
      <c r="K1834" s="8">
        <v>44013.243310185186</v>
      </c>
      <c r="M1834" s="8">
        <v>44013</v>
      </c>
      <c r="N1834" s="8">
        <v>44013</v>
      </c>
      <c r="P1834" s="1" t="s">
        <v>1091</v>
      </c>
      <c r="T1834" s="1" t="s">
        <v>81</v>
      </c>
      <c r="U1834" s="8">
        <v>44013</v>
      </c>
      <c r="V1834" s="1" t="s">
        <v>1368</v>
      </c>
      <c r="W1834" s="1" t="s">
        <v>3322</v>
      </c>
      <c r="X1834" s="1" t="s">
        <v>39</v>
      </c>
      <c r="Y1834" t="str">
        <f t="shared" si="114"/>
        <v>NoPayment</v>
      </c>
      <c r="Z1834" t="str">
        <f t="shared" si="115"/>
        <v>Utilized</v>
      </c>
    </row>
    <row r="1835" spans="1:26" x14ac:dyDescent="0.2">
      <c r="A1835" s="15">
        <v>251</v>
      </c>
      <c r="B1835" s="7">
        <f t="shared" si="112"/>
        <v>251</v>
      </c>
      <c r="C1835" s="1" t="s">
        <v>20</v>
      </c>
      <c r="D1835" s="1" t="s">
        <v>2201</v>
      </c>
      <c r="E1835" s="5">
        <v>5.0199999999999996</v>
      </c>
      <c r="F1835" s="5">
        <f t="shared" si="113"/>
        <v>5.0199999999999996</v>
      </c>
      <c r="G1835" s="1" t="s">
        <v>2202</v>
      </c>
      <c r="H1835" s="8">
        <v>44073</v>
      </c>
      <c r="I1835" s="1" t="s">
        <v>25</v>
      </c>
      <c r="K1835" s="8">
        <v>44013.20988425926</v>
      </c>
      <c r="L1835" s="1" t="s">
        <v>28</v>
      </c>
      <c r="M1835" s="8">
        <v>44013</v>
      </c>
      <c r="N1835" s="8">
        <v>44043</v>
      </c>
      <c r="O1835" s="1" t="s">
        <v>3367</v>
      </c>
      <c r="P1835" s="1" t="s">
        <v>1091</v>
      </c>
      <c r="Q1835" s="1" t="s">
        <v>33</v>
      </c>
      <c r="R1835" s="1" t="s">
        <v>124</v>
      </c>
      <c r="T1835" s="1" t="s">
        <v>1045</v>
      </c>
      <c r="U1835" s="8">
        <v>44013</v>
      </c>
      <c r="V1835" s="1" t="s">
        <v>2205</v>
      </c>
      <c r="W1835" s="1" t="s">
        <v>2206</v>
      </c>
      <c r="X1835" s="1" t="s">
        <v>4635</v>
      </c>
      <c r="Y1835" t="str">
        <f t="shared" si="114"/>
        <v>OnTime</v>
      </c>
      <c r="Z1835" t="str">
        <f t="shared" si="115"/>
        <v>Utilized</v>
      </c>
    </row>
    <row r="1836" spans="1:26" x14ac:dyDescent="0.2">
      <c r="A1836" s="15">
        <v>0</v>
      </c>
      <c r="B1836" s="7">
        <f t="shared" si="112"/>
        <v>0</v>
      </c>
      <c r="C1836" s="1" t="s">
        <v>20</v>
      </c>
      <c r="D1836" s="1" t="s">
        <v>2201</v>
      </c>
      <c r="E1836" s="5">
        <v>0</v>
      </c>
      <c r="F1836" s="5">
        <f t="shared" si="113"/>
        <v>0</v>
      </c>
      <c r="G1836" s="1" t="s">
        <v>2202</v>
      </c>
      <c r="H1836" s="8">
        <v>44073</v>
      </c>
      <c r="I1836" s="1" t="s">
        <v>25</v>
      </c>
      <c r="K1836" s="8">
        <v>44013.187268518515</v>
      </c>
      <c r="M1836" s="8">
        <v>44013</v>
      </c>
      <c r="N1836" s="8">
        <v>44013</v>
      </c>
      <c r="O1836" s="1" t="s">
        <v>3370</v>
      </c>
      <c r="P1836" s="1" t="s">
        <v>1091</v>
      </c>
      <c r="Q1836" s="1" t="s">
        <v>33</v>
      </c>
      <c r="R1836" s="1" t="s">
        <v>124</v>
      </c>
      <c r="T1836" s="1" t="s">
        <v>81</v>
      </c>
      <c r="U1836" s="8">
        <v>44013</v>
      </c>
      <c r="V1836" s="1" t="s">
        <v>2205</v>
      </c>
      <c r="W1836" s="1" t="s">
        <v>2206</v>
      </c>
      <c r="X1836" s="1" t="s">
        <v>39</v>
      </c>
      <c r="Y1836" t="str">
        <f t="shared" si="114"/>
        <v>NoPayment</v>
      </c>
      <c r="Z1836" t="str">
        <f t="shared" si="115"/>
        <v>Utilized</v>
      </c>
    </row>
    <row r="1837" spans="1:26" x14ac:dyDescent="0.2">
      <c r="A1837" s="15">
        <v>100</v>
      </c>
      <c r="B1837" s="7">
        <f t="shared" si="112"/>
        <v>100</v>
      </c>
      <c r="C1837" s="1" t="s">
        <v>20</v>
      </c>
      <c r="D1837" s="1" t="s">
        <v>1362</v>
      </c>
      <c r="E1837" s="5">
        <v>2</v>
      </c>
      <c r="F1837" s="5">
        <f t="shared" si="113"/>
        <v>2</v>
      </c>
      <c r="G1837" s="1" t="s">
        <v>1363</v>
      </c>
      <c r="H1837" s="8">
        <v>44042</v>
      </c>
      <c r="I1837" s="1" t="s">
        <v>25</v>
      </c>
      <c r="K1837" s="8">
        <v>44012.449872685182</v>
      </c>
      <c r="L1837" s="1" t="s">
        <v>28</v>
      </c>
      <c r="M1837" s="8">
        <v>44012</v>
      </c>
      <c r="N1837" s="8">
        <v>44012</v>
      </c>
      <c r="O1837" s="1" t="s">
        <v>3373</v>
      </c>
      <c r="P1837" s="1" t="s">
        <v>1091</v>
      </c>
      <c r="Q1837" s="1" t="s">
        <v>33</v>
      </c>
      <c r="R1837" s="1" t="s">
        <v>3283</v>
      </c>
      <c r="T1837" s="1" t="s">
        <v>81</v>
      </c>
      <c r="U1837" s="8">
        <v>44012</v>
      </c>
      <c r="V1837" s="1" t="s">
        <v>1368</v>
      </c>
      <c r="W1837" s="1" t="s">
        <v>3322</v>
      </c>
      <c r="X1837" s="1" t="s">
        <v>39</v>
      </c>
      <c r="Y1837" t="str">
        <f t="shared" si="114"/>
        <v>OnTime</v>
      </c>
      <c r="Z1837" t="str">
        <f t="shared" si="115"/>
        <v>Utilized</v>
      </c>
    </row>
    <row r="1838" spans="1:26" x14ac:dyDescent="0.2">
      <c r="A1838" s="15">
        <v>100</v>
      </c>
      <c r="B1838" s="7">
        <f t="shared" si="112"/>
        <v>100</v>
      </c>
      <c r="C1838" s="1" t="s">
        <v>20</v>
      </c>
      <c r="D1838" s="1" t="s">
        <v>1362</v>
      </c>
      <c r="E1838" s="5">
        <v>0</v>
      </c>
      <c r="F1838" s="5">
        <f t="shared" si="113"/>
        <v>0</v>
      </c>
      <c r="I1838" s="1" t="s">
        <v>25</v>
      </c>
      <c r="K1838" s="8">
        <v>44012.363576388889</v>
      </c>
      <c r="L1838" s="1" t="s">
        <v>28</v>
      </c>
      <c r="M1838" s="8">
        <v>44012</v>
      </c>
      <c r="N1838" s="8">
        <v>44012</v>
      </c>
      <c r="O1838" s="1" t="s">
        <v>3375</v>
      </c>
      <c r="P1838" s="1" t="s">
        <v>1091</v>
      </c>
      <c r="T1838" s="1" t="s">
        <v>81</v>
      </c>
      <c r="U1838" s="8">
        <v>44012</v>
      </c>
      <c r="V1838" s="1" t="s">
        <v>1368</v>
      </c>
      <c r="W1838" s="1" t="s">
        <v>3322</v>
      </c>
      <c r="X1838" s="1" t="s">
        <v>39</v>
      </c>
      <c r="Y1838" t="str">
        <f t="shared" si="114"/>
        <v>OnTime</v>
      </c>
      <c r="Z1838" t="str">
        <f t="shared" si="115"/>
        <v>No Discounts</v>
      </c>
    </row>
    <row r="1839" spans="1:26" x14ac:dyDescent="0.2">
      <c r="A1839" s="15">
        <v>251</v>
      </c>
      <c r="B1839" s="7">
        <f t="shared" si="112"/>
        <v>251</v>
      </c>
      <c r="C1839" s="1" t="s">
        <v>20</v>
      </c>
      <c r="D1839" s="1" t="s">
        <v>21</v>
      </c>
      <c r="E1839" s="5">
        <v>1.26</v>
      </c>
      <c r="F1839" s="5">
        <f t="shared" si="113"/>
        <v>1.26</v>
      </c>
      <c r="G1839" s="1" t="s">
        <v>1574</v>
      </c>
      <c r="H1839" s="8">
        <v>44022</v>
      </c>
      <c r="I1839" s="1" t="s">
        <v>25</v>
      </c>
      <c r="K1839" s="8">
        <v>44012.341527777775</v>
      </c>
      <c r="L1839" s="1" t="s">
        <v>28</v>
      </c>
      <c r="M1839" s="8">
        <v>44012</v>
      </c>
      <c r="N1839" s="8">
        <v>44042</v>
      </c>
      <c r="O1839" s="1" t="s">
        <v>3379</v>
      </c>
      <c r="P1839" s="1" t="s">
        <v>1091</v>
      </c>
      <c r="Q1839" s="1" t="s">
        <v>33</v>
      </c>
      <c r="R1839" s="1" t="s">
        <v>124</v>
      </c>
      <c r="T1839" s="1" t="s">
        <v>49</v>
      </c>
      <c r="U1839" s="8">
        <v>44012</v>
      </c>
      <c r="V1839" s="1" t="s">
        <v>1578</v>
      </c>
      <c r="W1839" s="1" t="s">
        <v>4594</v>
      </c>
      <c r="X1839" s="1" t="s">
        <v>39</v>
      </c>
      <c r="Y1839" t="str">
        <f t="shared" si="114"/>
        <v>OnTime</v>
      </c>
      <c r="Z1839" t="str">
        <f t="shared" si="115"/>
        <v>Utilized</v>
      </c>
    </row>
    <row r="1840" spans="1:26" x14ac:dyDescent="0.2">
      <c r="A1840" s="15">
        <v>100</v>
      </c>
      <c r="B1840" s="7">
        <f t="shared" si="112"/>
        <v>100</v>
      </c>
      <c r="C1840" s="1" t="s">
        <v>20</v>
      </c>
      <c r="D1840" s="1" t="s">
        <v>2201</v>
      </c>
      <c r="E1840" s="5">
        <v>0.5</v>
      </c>
      <c r="F1840" s="5">
        <f t="shared" si="113"/>
        <v>0.5</v>
      </c>
      <c r="G1840" s="1" t="s">
        <v>1574</v>
      </c>
      <c r="H1840" s="8">
        <v>44022</v>
      </c>
      <c r="I1840" s="1" t="s">
        <v>25</v>
      </c>
      <c r="K1840" s="8">
        <v>44012.320509259262</v>
      </c>
      <c r="L1840" s="1" t="s">
        <v>28</v>
      </c>
      <c r="M1840" s="8">
        <v>44012</v>
      </c>
      <c r="N1840" s="8">
        <v>44012</v>
      </c>
      <c r="O1840" s="1" t="s">
        <v>3381</v>
      </c>
      <c r="P1840" s="1" t="s">
        <v>1091</v>
      </c>
      <c r="Q1840" s="1" t="s">
        <v>33</v>
      </c>
      <c r="R1840" s="1" t="s">
        <v>3363</v>
      </c>
      <c r="T1840" s="1" t="s">
        <v>81</v>
      </c>
      <c r="U1840" s="8">
        <v>44012</v>
      </c>
      <c r="V1840" s="1" t="s">
        <v>2205</v>
      </c>
      <c r="W1840" s="1" t="s">
        <v>2206</v>
      </c>
      <c r="X1840" s="1" t="s">
        <v>39</v>
      </c>
      <c r="Y1840" t="str">
        <f t="shared" si="114"/>
        <v>OnTime</v>
      </c>
      <c r="Z1840" t="str">
        <f t="shared" si="115"/>
        <v>Utilized</v>
      </c>
    </row>
    <row r="1841" spans="1:26" x14ac:dyDescent="0.2">
      <c r="A1841" s="15">
        <v>251</v>
      </c>
      <c r="B1841" s="7">
        <f t="shared" si="112"/>
        <v>251</v>
      </c>
      <c r="C1841" s="1" t="s">
        <v>20</v>
      </c>
      <c r="D1841" s="1" t="s">
        <v>1362</v>
      </c>
      <c r="E1841" s="5">
        <v>5.0199999999999996</v>
      </c>
      <c r="F1841" s="5">
        <f t="shared" si="113"/>
        <v>5.0199999999999996</v>
      </c>
      <c r="G1841" s="1" t="s">
        <v>1363</v>
      </c>
      <c r="H1841" s="8">
        <v>44042</v>
      </c>
      <c r="I1841" s="1" t="s">
        <v>25</v>
      </c>
      <c r="K1841" s="8">
        <v>44012.312002314815</v>
      </c>
      <c r="L1841" s="1" t="s">
        <v>28</v>
      </c>
      <c r="M1841" s="8">
        <v>44012</v>
      </c>
      <c r="N1841" s="8">
        <v>44012</v>
      </c>
      <c r="O1841" s="1" t="s">
        <v>3383</v>
      </c>
      <c r="P1841" s="1" t="s">
        <v>1091</v>
      </c>
      <c r="T1841" s="1" t="s">
        <v>193</v>
      </c>
      <c r="U1841" s="8">
        <v>44012</v>
      </c>
      <c r="V1841" s="1" t="s">
        <v>1368</v>
      </c>
      <c r="W1841" s="1" t="s">
        <v>3322</v>
      </c>
      <c r="X1841" s="1" t="s">
        <v>39</v>
      </c>
      <c r="Y1841" t="str">
        <f t="shared" si="114"/>
        <v>OnTime</v>
      </c>
      <c r="Z1841" t="str">
        <f t="shared" si="115"/>
        <v>Utilized</v>
      </c>
    </row>
    <row r="1842" spans="1:26" x14ac:dyDescent="0.2">
      <c r="A1842" s="15">
        <v>251</v>
      </c>
      <c r="B1842" s="7">
        <f t="shared" si="112"/>
        <v>251</v>
      </c>
      <c r="C1842" s="1" t="s">
        <v>20</v>
      </c>
      <c r="D1842" s="1" t="s">
        <v>1362</v>
      </c>
      <c r="E1842" s="5">
        <v>5.0199999999999996</v>
      </c>
      <c r="F1842" s="5">
        <f t="shared" si="113"/>
        <v>5.0199999999999996</v>
      </c>
      <c r="G1842" s="1" t="s">
        <v>1363</v>
      </c>
      <c r="H1842" s="8">
        <v>43921</v>
      </c>
      <c r="I1842" s="1" t="s">
        <v>25</v>
      </c>
      <c r="K1842" s="8">
        <v>44012.271284722221</v>
      </c>
      <c r="L1842" s="1" t="s">
        <v>28</v>
      </c>
      <c r="M1842" s="8">
        <v>43891</v>
      </c>
      <c r="N1842" s="8">
        <v>43891</v>
      </c>
      <c r="O1842" s="1" t="s">
        <v>3385</v>
      </c>
      <c r="P1842" s="1" t="s">
        <v>32</v>
      </c>
      <c r="T1842" s="1" t="s">
        <v>193</v>
      </c>
      <c r="U1842" s="8">
        <v>43891</v>
      </c>
      <c r="V1842" s="1" t="s">
        <v>1368</v>
      </c>
      <c r="W1842" s="1" t="s">
        <v>3322</v>
      </c>
      <c r="X1842" s="1" t="s">
        <v>39</v>
      </c>
      <c r="Y1842" t="str">
        <f t="shared" si="114"/>
        <v>OnTime</v>
      </c>
      <c r="Z1842" t="str">
        <f t="shared" si="115"/>
        <v>Utilized</v>
      </c>
    </row>
    <row r="1843" spans="1:26" x14ac:dyDescent="0.2">
      <c r="A1843" s="15">
        <v>12</v>
      </c>
      <c r="B1843" s="7">
        <f t="shared" si="112"/>
        <v>12</v>
      </c>
      <c r="C1843" s="1" t="s">
        <v>20</v>
      </c>
      <c r="D1843" s="1" t="s">
        <v>1362</v>
      </c>
      <c r="E1843" s="5">
        <v>0.24</v>
      </c>
      <c r="F1843" s="5">
        <f t="shared" si="113"/>
        <v>0.24</v>
      </c>
      <c r="G1843" s="1" t="s">
        <v>1363</v>
      </c>
      <c r="H1843" s="8">
        <v>43921</v>
      </c>
      <c r="I1843" s="1" t="s">
        <v>25</v>
      </c>
      <c r="K1843" s="8">
        <v>44012.26295138889</v>
      </c>
      <c r="L1843" s="1" t="s">
        <v>28</v>
      </c>
      <c r="M1843" s="8">
        <v>43891</v>
      </c>
      <c r="N1843" s="8">
        <v>43891</v>
      </c>
      <c r="O1843" s="1" t="s">
        <v>3387</v>
      </c>
      <c r="P1843" s="1" t="s">
        <v>32</v>
      </c>
      <c r="T1843" s="1" t="s">
        <v>81</v>
      </c>
      <c r="U1843" s="8">
        <v>43891</v>
      </c>
      <c r="V1843" s="1" t="s">
        <v>1368</v>
      </c>
      <c r="W1843" s="1" t="s">
        <v>3322</v>
      </c>
      <c r="X1843" s="1" t="s">
        <v>39</v>
      </c>
      <c r="Y1843" t="str">
        <f t="shared" si="114"/>
        <v>OnTime</v>
      </c>
      <c r="Z1843" t="str">
        <f t="shared" si="115"/>
        <v>Utilized</v>
      </c>
    </row>
    <row r="1844" spans="1:26" x14ac:dyDescent="0.2">
      <c r="A1844" s="15">
        <v>12</v>
      </c>
      <c r="B1844" s="7">
        <f t="shared" si="112"/>
        <v>12</v>
      </c>
      <c r="C1844" s="1" t="s">
        <v>20</v>
      </c>
      <c r="D1844" s="1" t="s">
        <v>1362</v>
      </c>
      <c r="E1844" s="5">
        <v>0.24</v>
      </c>
      <c r="F1844" s="5">
        <f t="shared" si="113"/>
        <v>0.24</v>
      </c>
      <c r="G1844" s="1" t="s">
        <v>1363</v>
      </c>
      <c r="H1844" s="8">
        <v>43921</v>
      </c>
      <c r="I1844" s="1" t="s">
        <v>25</v>
      </c>
      <c r="K1844" s="8">
        <v>44012.23101851852</v>
      </c>
      <c r="L1844" s="1" t="s">
        <v>28</v>
      </c>
      <c r="M1844" s="8">
        <v>43891</v>
      </c>
      <c r="N1844" s="8">
        <v>43891</v>
      </c>
      <c r="O1844" s="1" t="s">
        <v>3389</v>
      </c>
      <c r="P1844" s="1" t="s">
        <v>32</v>
      </c>
      <c r="T1844" s="1" t="s">
        <v>81</v>
      </c>
      <c r="U1844" s="8">
        <v>43891</v>
      </c>
      <c r="V1844" s="1" t="s">
        <v>1368</v>
      </c>
      <c r="W1844" s="1" t="s">
        <v>3322</v>
      </c>
      <c r="X1844" s="1" t="s">
        <v>39</v>
      </c>
      <c r="Y1844" t="str">
        <f t="shared" si="114"/>
        <v>OnTime</v>
      </c>
      <c r="Z1844" t="str">
        <f t="shared" si="115"/>
        <v>Utilized</v>
      </c>
    </row>
    <row r="1845" spans="1:26" x14ac:dyDescent="0.2">
      <c r="A1845" s="15">
        <v>300</v>
      </c>
      <c r="B1845" s="7">
        <f t="shared" si="112"/>
        <v>300</v>
      </c>
      <c r="C1845" s="1" t="s">
        <v>20</v>
      </c>
      <c r="D1845" s="1" t="s">
        <v>2201</v>
      </c>
      <c r="E1845" s="5">
        <v>6</v>
      </c>
      <c r="F1845" s="5">
        <f t="shared" si="113"/>
        <v>6</v>
      </c>
      <c r="G1845" s="1" t="s">
        <v>2202</v>
      </c>
      <c r="H1845" s="8">
        <v>44071</v>
      </c>
      <c r="I1845" s="1" t="s">
        <v>25</v>
      </c>
      <c r="K1845" s="8">
        <v>44011.930879629632</v>
      </c>
      <c r="L1845" s="1" t="s">
        <v>28</v>
      </c>
      <c r="M1845" s="8">
        <v>44011</v>
      </c>
      <c r="N1845" s="8">
        <v>44041</v>
      </c>
      <c r="O1845" s="1" t="s">
        <v>3393</v>
      </c>
      <c r="P1845" s="1" t="s">
        <v>32</v>
      </c>
      <c r="Q1845" s="1" t="s">
        <v>33</v>
      </c>
      <c r="R1845" s="1" t="s">
        <v>124</v>
      </c>
      <c r="T1845" s="1" t="s">
        <v>1045</v>
      </c>
      <c r="U1845" s="8">
        <v>44011</v>
      </c>
      <c r="V1845" s="1" t="s">
        <v>2205</v>
      </c>
      <c r="W1845" s="1" t="s">
        <v>2206</v>
      </c>
      <c r="X1845" s="1" t="s">
        <v>4636</v>
      </c>
      <c r="Y1845" t="str">
        <f t="shared" si="114"/>
        <v>OnTime</v>
      </c>
      <c r="Z1845" t="str">
        <f t="shared" si="115"/>
        <v>Utilized</v>
      </c>
    </row>
    <row r="1846" spans="1:26" x14ac:dyDescent="0.2">
      <c r="A1846" s="15">
        <v>100</v>
      </c>
      <c r="B1846" s="7">
        <f t="shared" si="112"/>
        <v>100</v>
      </c>
      <c r="C1846" s="1" t="s">
        <v>20</v>
      </c>
      <c r="D1846" s="1" t="s">
        <v>1362</v>
      </c>
      <c r="E1846" s="5">
        <v>0</v>
      </c>
      <c r="F1846" s="5">
        <f t="shared" si="113"/>
        <v>0</v>
      </c>
      <c r="I1846" s="1" t="s">
        <v>25</v>
      </c>
      <c r="K1846" s="8">
        <v>44011.42863425926</v>
      </c>
      <c r="L1846" s="1" t="s">
        <v>28</v>
      </c>
      <c r="M1846" s="8">
        <v>44011</v>
      </c>
      <c r="N1846" s="8">
        <v>44011</v>
      </c>
      <c r="O1846" s="1" t="s">
        <v>3396</v>
      </c>
      <c r="P1846" s="1" t="s">
        <v>1091</v>
      </c>
      <c r="T1846" s="1" t="s">
        <v>81</v>
      </c>
      <c r="U1846" s="8">
        <v>44011</v>
      </c>
      <c r="V1846" s="1" t="s">
        <v>1368</v>
      </c>
      <c r="W1846" s="1" t="s">
        <v>3322</v>
      </c>
      <c r="X1846" s="1" t="s">
        <v>39</v>
      </c>
      <c r="Y1846" t="str">
        <f t="shared" si="114"/>
        <v>OnTime</v>
      </c>
      <c r="Z1846" t="str">
        <f t="shared" si="115"/>
        <v>No Discounts</v>
      </c>
    </row>
    <row r="1847" spans="1:26" x14ac:dyDescent="0.2">
      <c r="A1847" s="15">
        <v>100</v>
      </c>
      <c r="B1847" s="7">
        <f t="shared" si="112"/>
        <v>100</v>
      </c>
      <c r="C1847" s="1" t="s">
        <v>20</v>
      </c>
      <c r="D1847" s="1" t="s">
        <v>1362</v>
      </c>
      <c r="E1847" s="5">
        <v>0</v>
      </c>
      <c r="F1847" s="5">
        <f t="shared" si="113"/>
        <v>0</v>
      </c>
      <c r="I1847" s="1" t="s">
        <v>25</v>
      </c>
      <c r="K1847" s="8">
        <v>44011.388043981482</v>
      </c>
      <c r="L1847" s="1" t="s">
        <v>28</v>
      </c>
      <c r="M1847" s="8">
        <v>44011</v>
      </c>
      <c r="N1847" s="8">
        <v>44011</v>
      </c>
      <c r="O1847" s="1" t="s">
        <v>3398</v>
      </c>
      <c r="P1847" s="1" t="s">
        <v>1091</v>
      </c>
      <c r="Q1847" s="1" t="s">
        <v>33</v>
      </c>
      <c r="T1847" s="1" t="s">
        <v>81</v>
      </c>
      <c r="U1847" s="8">
        <v>44011</v>
      </c>
      <c r="V1847" s="1" t="s">
        <v>1368</v>
      </c>
      <c r="W1847" s="1" t="s">
        <v>3322</v>
      </c>
      <c r="X1847" s="1" t="s">
        <v>39</v>
      </c>
      <c r="Y1847" t="str">
        <f t="shared" si="114"/>
        <v>OnTime</v>
      </c>
      <c r="Z1847" t="str">
        <f t="shared" si="115"/>
        <v>No Discounts</v>
      </c>
    </row>
    <row r="1848" spans="1:26" x14ac:dyDescent="0.2">
      <c r="A1848" s="15">
        <v>100</v>
      </c>
      <c r="B1848" s="7">
        <f t="shared" si="112"/>
        <v>100</v>
      </c>
      <c r="C1848" s="1" t="s">
        <v>20</v>
      </c>
      <c r="D1848" s="1" t="s">
        <v>1362</v>
      </c>
      <c r="E1848" s="5">
        <v>0</v>
      </c>
      <c r="F1848" s="5">
        <f t="shared" si="113"/>
        <v>0</v>
      </c>
      <c r="I1848" s="1" t="s">
        <v>25</v>
      </c>
      <c r="K1848" s="8">
        <v>44011.282604166663</v>
      </c>
      <c r="L1848" s="1" t="s">
        <v>28</v>
      </c>
      <c r="M1848" s="8">
        <v>44011</v>
      </c>
      <c r="N1848" s="8">
        <v>44011</v>
      </c>
      <c r="O1848" s="1" t="s">
        <v>3400</v>
      </c>
      <c r="P1848" s="1" t="s">
        <v>1091</v>
      </c>
      <c r="T1848" s="1" t="s">
        <v>49</v>
      </c>
      <c r="U1848" s="8">
        <v>44011</v>
      </c>
      <c r="V1848" s="1" t="s">
        <v>1368</v>
      </c>
      <c r="W1848" s="1" t="s">
        <v>3322</v>
      </c>
      <c r="X1848" s="1" t="s">
        <v>4637</v>
      </c>
      <c r="Y1848" t="str">
        <f t="shared" si="114"/>
        <v>OnTime</v>
      </c>
      <c r="Z1848" t="str">
        <f t="shared" si="115"/>
        <v>No Discounts</v>
      </c>
    </row>
    <row r="1849" spans="1:26" x14ac:dyDescent="0.2">
      <c r="A1849" s="15">
        <v>100</v>
      </c>
      <c r="B1849" s="7">
        <f t="shared" si="112"/>
        <v>100</v>
      </c>
      <c r="C1849" s="1" t="s">
        <v>20</v>
      </c>
      <c r="D1849" s="1" t="s">
        <v>2201</v>
      </c>
      <c r="E1849" s="5">
        <v>0</v>
      </c>
      <c r="F1849" s="5">
        <f t="shared" si="113"/>
        <v>0</v>
      </c>
      <c r="G1849" s="1" t="s">
        <v>2202</v>
      </c>
      <c r="H1849" s="8">
        <v>44071</v>
      </c>
      <c r="I1849" s="1" t="s">
        <v>25</v>
      </c>
      <c r="K1849" s="8">
        <v>44011.281076388892</v>
      </c>
      <c r="L1849" s="1" t="s">
        <v>28</v>
      </c>
      <c r="M1849" s="8">
        <v>44011</v>
      </c>
      <c r="N1849" s="8">
        <v>44041</v>
      </c>
      <c r="O1849" s="1" t="s">
        <v>3403</v>
      </c>
      <c r="P1849" s="1" t="s">
        <v>1091</v>
      </c>
      <c r="Q1849" s="1" t="s">
        <v>33</v>
      </c>
      <c r="R1849" s="1" t="s">
        <v>124</v>
      </c>
      <c r="T1849" s="1" t="s">
        <v>1045</v>
      </c>
      <c r="U1849" s="8">
        <v>44011</v>
      </c>
      <c r="V1849" s="1" t="s">
        <v>2205</v>
      </c>
      <c r="W1849" s="1" t="s">
        <v>2206</v>
      </c>
      <c r="X1849" s="1" t="s">
        <v>39</v>
      </c>
      <c r="Y1849" t="str">
        <f t="shared" si="114"/>
        <v>OnTime</v>
      </c>
      <c r="Z1849" t="str">
        <f t="shared" si="115"/>
        <v>Utilized</v>
      </c>
    </row>
    <row r="1850" spans="1:26" x14ac:dyDescent="0.2">
      <c r="A1850" s="15">
        <v>100</v>
      </c>
      <c r="B1850" s="7">
        <f t="shared" si="112"/>
        <v>100</v>
      </c>
      <c r="C1850" s="1" t="s">
        <v>20</v>
      </c>
      <c r="D1850" s="1" t="s">
        <v>21</v>
      </c>
      <c r="E1850" s="5">
        <v>1</v>
      </c>
      <c r="F1850" s="5">
        <f t="shared" si="113"/>
        <v>1</v>
      </c>
      <c r="G1850" s="1" t="s">
        <v>2028</v>
      </c>
      <c r="H1850" s="8">
        <v>44015</v>
      </c>
      <c r="I1850" s="1" t="s">
        <v>25</v>
      </c>
      <c r="K1850" s="8">
        <v>44008.506261574075</v>
      </c>
      <c r="L1850" s="1" t="s">
        <v>28</v>
      </c>
      <c r="M1850" s="8">
        <v>44008</v>
      </c>
      <c r="N1850" s="8">
        <v>44038</v>
      </c>
      <c r="O1850" s="1" t="s">
        <v>3407</v>
      </c>
      <c r="P1850" s="1" t="s">
        <v>32</v>
      </c>
      <c r="Q1850" s="1" t="s">
        <v>33</v>
      </c>
      <c r="R1850" s="1" t="s">
        <v>124</v>
      </c>
      <c r="T1850" s="1" t="s">
        <v>49</v>
      </c>
      <c r="U1850" s="8">
        <v>44008</v>
      </c>
      <c r="V1850" s="1" t="s">
        <v>2031</v>
      </c>
      <c r="W1850" s="1" t="s">
        <v>2032</v>
      </c>
      <c r="X1850" s="1" t="s">
        <v>39</v>
      </c>
      <c r="Y1850" t="str">
        <f t="shared" si="114"/>
        <v>OnTime</v>
      </c>
      <c r="Z1850" t="str">
        <f t="shared" si="115"/>
        <v>Utilized</v>
      </c>
    </row>
    <row r="1851" spans="1:26" x14ac:dyDescent="0.2">
      <c r="A1851" s="15">
        <v>100</v>
      </c>
      <c r="B1851" s="7">
        <f t="shared" si="112"/>
        <v>100</v>
      </c>
      <c r="C1851" s="1" t="s">
        <v>20</v>
      </c>
      <c r="D1851" s="1" t="s">
        <v>2201</v>
      </c>
      <c r="E1851" s="5">
        <v>2</v>
      </c>
      <c r="F1851" s="5">
        <f t="shared" si="113"/>
        <v>2</v>
      </c>
      <c r="G1851" s="1" t="s">
        <v>2202</v>
      </c>
      <c r="H1851" s="8">
        <v>44068</v>
      </c>
      <c r="I1851" s="1" t="s">
        <v>25</v>
      </c>
      <c r="K1851" s="8">
        <v>44008.506192129629</v>
      </c>
      <c r="L1851" s="1" t="s">
        <v>28</v>
      </c>
      <c r="M1851" s="8">
        <v>44008</v>
      </c>
      <c r="N1851" s="8">
        <v>44038</v>
      </c>
      <c r="O1851" s="1" t="s">
        <v>3409</v>
      </c>
      <c r="P1851" s="1" t="s">
        <v>32</v>
      </c>
      <c r="Q1851" s="1" t="s">
        <v>33</v>
      </c>
      <c r="R1851" s="1" t="s">
        <v>124</v>
      </c>
      <c r="T1851" s="1" t="s">
        <v>81</v>
      </c>
      <c r="U1851" s="8">
        <v>44008</v>
      </c>
      <c r="V1851" s="1" t="s">
        <v>2205</v>
      </c>
      <c r="W1851" s="1" t="s">
        <v>2206</v>
      </c>
      <c r="X1851" s="1" t="s">
        <v>39</v>
      </c>
      <c r="Y1851" t="str">
        <f t="shared" si="114"/>
        <v>OnTime</v>
      </c>
      <c r="Z1851" t="str">
        <f t="shared" si="115"/>
        <v>Utilized</v>
      </c>
    </row>
    <row r="1852" spans="1:26" x14ac:dyDescent="0.2">
      <c r="A1852" s="15">
        <v>100</v>
      </c>
      <c r="B1852" s="7">
        <f t="shared" si="112"/>
        <v>100</v>
      </c>
      <c r="C1852" s="1" t="s">
        <v>20</v>
      </c>
      <c r="D1852" s="1" t="s">
        <v>1362</v>
      </c>
      <c r="E1852" s="5">
        <v>2</v>
      </c>
      <c r="F1852" s="5">
        <f t="shared" si="113"/>
        <v>2</v>
      </c>
      <c r="G1852" s="1" t="s">
        <v>1363</v>
      </c>
      <c r="H1852" s="8">
        <v>44038</v>
      </c>
      <c r="I1852" s="1" t="s">
        <v>25</v>
      </c>
      <c r="K1852" s="8">
        <v>44008.506122685183</v>
      </c>
      <c r="L1852" s="1" t="s">
        <v>28</v>
      </c>
      <c r="M1852" s="8">
        <v>44008</v>
      </c>
      <c r="N1852" s="8">
        <v>44008</v>
      </c>
      <c r="O1852" s="1" t="s">
        <v>3411</v>
      </c>
      <c r="P1852" s="1" t="s">
        <v>32</v>
      </c>
      <c r="T1852" s="1" t="s">
        <v>49</v>
      </c>
      <c r="U1852" s="8">
        <v>44008</v>
      </c>
      <c r="V1852" s="1" t="s">
        <v>1368</v>
      </c>
      <c r="W1852" s="1" t="s">
        <v>3322</v>
      </c>
      <c r="X1852" s="1" t="s">
        <v>39</v>
      </c>
      <c r="Y1852" t="str">
        <f t="shared" si="114"/>
        <v>OnTime</v>
      </c>
      <c r="Z1852" t="str">
        <f t="shared" si="115"/>
        <v>Utilized</v>
      </c>
    </row>
    <row r="1853" spans="1:26" x14ac:dyDescent="0.2">
      <c r="A1853" s="15">
        <v>0</v>
      </c>
      <c r="B1853" s="7">
        <f t="shared" si="112"/>
        <v>0</v>
      </c>
      <c r="C1853" s="1" t="s">
        <v>20</v>
      </c>
      <c r="E1853" s="5">
        <v>0</v>
      </c>
      <c r="F1853" s="5">
        <f t="shared" si="113"/>
        <v>0</v>
      </c>
      <c r="I1853" s="1" t="s">
        <v>25</v>
      </c>
      <c r="K1853" s="8">
        <v>44008.506064814814</v>
      </c>
      <c r="M1853" s="8">
        <v>44008</v>
      </c>
      <c r="N1853" s="8">
        <v>44008</v>
      </c>
      <c r="P1853" s="1" t="s">
        <v>32</v>
      </c>
      <c r="T1853" s="1" t="s">
        <v>81</v>
      </c>
      <c r="U1853" s="8">
        <v>44008</v>
      </c>
      <c r="X1853" s="1" t="s">
        <v>39</v>
      </c>
      <c r="Y1853" t="str">
        <f t="shared" si="114"/>
        <v>NoPayment</v>
      </c>
      <c r="Z1853" t="str">
        <f t="shared" si="115"/>
        <v>No Discounts</v>
      </c>
    </row>
    <row r="1854" spans="1:26" x14ac:dyDescent="0.2">
      <c r="A1854" s="15">
        <v>0</v>
      </c>
      <c r="B1854" s="7">
        <f t="shared" si="112"/>
        <v>0</v>
      </c>
      <c r="C1854" s="1" t="s">
        <v>20</v>
      </c>
      <c r="E1854" s="5">
        <v>0</v>
      </c>
      <c r="F1854" s="5">
        <f t="shared" si="113"/>
        <v>0</v>
      </c>
      <c r="I1854" s="1" t="s">
        <v>25</v>
      </c>
      <c r="K1854" s="8">
        <v>44008.505995370368</v>
      </c>
      <c r="M1854" s="8">
        <v>44008</v>
      </c>
      <c r="N1854" s="8">
        <v>44008</v>
      </c>
      <c r="P1854" s="1" t="s">
        <v>32</v>
      </c>
      <c r="T1854" s="1" t="s">
        <v>81</v>
      </c>
      <c r="U1854" s="8">
        <v>44008</v>
      </c>
      <c r="X1854" s="1" t="s">
        <v>39</v>
      </c>
      <c r="Y1854" t="str">
        <f t="shared" si="114"/>
        <v>NoPayment</v>
      </c>
      <c r="Z1854" t="str">
        <f t="shared" si="115"/>
        <v>No Discounts</v>
      </c>
    </row>
    <row r="1855" spans="1:26" x14ac:dyDescent="0.2">
      <c r="A1855" s="15">
        <v>0</v>
      </c>
      <c r="B1855" s="7">
        <f t="shared" si="112"/>
        <v>0</v>
      </c>
      <c r="C1855" s="1" t="s">
        <v>20</v>
      </c>
      <c r="E1855" s="5">
        <v>0</v>
      </c>
      <c r="F1855" s="5">
        <f t="shared" si="113"/>
        <v>0</v>
      </c>
      <c r="I1855" s="1" t="s">
        <v>25</v>
      </c>
      <c r="K1855" s="8">
        <v>44008.505925925929</v>
      </c>
      <c r="M1855" s="8">
        <v>44008</v>
      </c>
      <c r="N1855" s="8">
        <v>44008</v>
      </c>
      <c r="P1855" s="1" t="s">
        <v>32</v>
      </c>
      <c r="T1855" s="1" t="s">
        <v>81</v>
      </c>
      <c r="U1855" s="8">
        <v>44008</v>
      </c>
      <c r="X1855" s="1" t="s">
        <v>39</v>
      </c>
      <c r="Y1855" t="str">
        <f t="shared" si="114"/>
        <v>NoPayment</v>
      </c>
      <c r="Z1855" t="str">
        <f t="shared" si="115"/>
        <v>No Discounts</v>
      </c>
    </row>
    <row r="1856" spans="1:26" x14ac:dyDescent="0.2">
      <c r="A1856" s="15">
        <v>0</v>
      </c>
      <c r="B1856" s="7">
        <f t="shared" si="112"/>
        <v>0</v>
      </c>
      <c r="C1856" s="1" t="s">
        <v>20</v>
      </c>
      <c r="E1856" s="5">
        <v>0</v>
      </c>
      <c r="F1856" s="5">
        <f t="shared" si="113"/>
        <v>0</v>
      </c>
      <c r="I1856" s="1" t="s">
        <v>25</v>
      </c>
      <c r="K1856" s="8">
        <v>44008.505856481483</v>
      </c>
      <c r="M1856" s="8">
        <v>44008</v>
      </c>
      <c r="N1856" s="8">
        <v>44008</v>
      </c>
      <c r="P1856" s="1" t="s">
        <v>32</v>
      </c>
      <c r="T1856" s="1" t="s">
        <v>81</v>
      </c>
      <c r="U1856" s="8">
        <v>44008</v>
      </c>
      <c r="X1856" s="1" t="s">
        <v>39</v>
      </c>
      <c r="Y1856" t="str">
        <f t="shared" si="114"/>
        <v>NoPayment</v>
      </c>
      <c r="Z1856" t="str">
        <f t="shared" si="115"/>
        <v>No Discounts</v>
      </c>
    </row>
    <row r="1857" spans="1:26" x14ac:dyDescent="0.2">
      <c r="A1857" s="15">
        <v>0</v>
      </c>
      <c r="B1857" s="7">
        <f t="shared" si="112"/>
        <v>0</v>
      </c>
      <c r="C1857" s="1" t="s">
        <v>20</v>
      </c>
      <c r="E1857" s="5">
        <v>0</v>
      </c>
      <c r="F1857" s="5">
        <f t="shared" si="113"/>
        <v>0</v>
      </c>
      <c r="I1857" s="1" t="s">
        <v>25</v>
      </c>
      <c r="K1857" s="8">
        <v>44008.505787037036</v>
      </c>
      <c r="M1857" s="8">
        <v>44008</v>
      </c>
      <c r="N1857" s="8">
        <v>44008</v>
      </c>
      <c r="P1857" s="1" t="s">
        <v>32</v>
      </c>
      <c r="T1857" s="1" t="s">
        <v>81</v>
      </c>
      <c r="U1857" s="8">
        <v>44008</v>
      </c>
      <c r="X1857" s="1" t="s">
        <v>39</v>
      </c>
      <c r="Y1857" t="str">
        <f t="shared" si="114"/>
        <v>NoPayment</v>
      </c>
      <c r="Z1857" t="str">
        <f t="shared" si="115"/>
        <v>No Discounts</v>
      </c>
    </row>
    <row r="1858" spans="1:26" x14ac:dyDescent="0.2">
      <c r="A1858" s="15">
        <v>0</v>
      </c>
      <c r="B1858" s="7">
        <f t="shared" si="112"/>
        <v>0</v>
      </c>
      <c r="C1858" s="1" t="s">
        <v>20</v>
      </c>
      <c r="E1858" s="5">
        <v>0</v>
      </c>
      <c r="F1858" s="5">
        <f t="shared" si="113"/>
        <v>0</v>
      </c>
      <c r="I1858" s="1" t="s">
        <v>25</v>
      </c>
      <c r="K1858" s="8">
        <v>44008.50571759259</v>
      </c>
      <c r="M1858" s="8">
        <v>44008</v>
      </c>
      <c r="N1858" s="8">
        <v>44008</v>
      </c>
      <c r="P1858" s="1" t="s">
        <v>32</v>
      </c>
      <c r="T1858" s="1" t="s">
        <v>81</v>
      </c>
      <c r="U1858" s="8">
        <v>44008</v>
      </c>
      <c r="X1858" s="1" t="s">
        <v>39</v>
      </c>
      <c r="Y1858" t="str">
        <f t="shared" si="114"/>
        <v>NoPayment</v>
      </c>
      <c r="Z1858" t="str">
        <f t="shared" si="115"/>
        <v>No Discounts</v>
      </c>
    </row>
    <row r="1859" spans="1:26" x14ac:dyDescent="0.2">
      <c r="A1859" s="15">
        <v>0</v>
      </c>
      <c r="B1859" s="7">
        <f t="shared" ref="B1859:B1922" si="116">A1859</f>
        <v>0</v>
      </c>
      <c r="C1859" s="1" t="s">
        <v>20</v>
      </c>
      <c r="E1859" s="5">
        <v>0</v>
      </c>
      <c r="F1859" s="5">
        <f t="shared" ref="F1859:F1922" si="117">E1859</f>
        <v>0</v>
      </c>
      <c r="I1859" s="1" t="s">
        <v>25</v>
      </c>
      <c r="K1859" s="8">
        <v>44008.505648148152</v>
      </c>
      <c r="M1859" s="8">
        <v>44008</v>
      </c>
      <c r="N1859" s="8">
        <v>44008</v>
      </c>
      <c r="P1859" s="1" t="s">
        <v>32</v>
      </c>
      <c r="T1859" s="1" t="s">
        <v>81</v>
      </c>
      <c r="U1859" s="8">
        <v>44008</v>
      </c>
      <c r="X1859" s="1" t="s">
        <v>39</v>
      </c>
      <c r="Y1859" t="str">
        <f t="shared" ref="Y1859:Y1922" si="118">IF(U1859&gt;N1859,"Late",IF(A1859=0,"NoPayment","OnTime"))</f>
        <v>NoPayment</v>
      </c>
      <c r="Z1859" t="str">
        <f t="shared" ref="Z1859:Z1922" si="119">IF(U1859&lt;H1859,"Utilized",IF(ISBLANK(H1859),"No Discounts","Lost"))</f>
        <v>No Discounts</v>
      </c>
    </row>
    <row r="1860" spans="1:26" x14ac:dyDescent="0.2">
      <c r="A1860" s="15">
        <v>0</v>
      </c>
      <c r="B1860" s="7">
        <f t="shared" si="116"/>
        <v>0</v>
      </c>
      <c r="C1860" s="1" t="s">
        <v>20</v>
      </c>
      <c r="E1860" s="5">
        <v>0</v>
      </c>
      <c r="F1860" s="5">
        <f t="shared" si="117"/>
        <v>0</v>
      </c>
      <c r="I1860" s="1" t="s">
        <v>25</v>
      </c>
      <c r="K1860" s="8">
        <v>44008.505578703705</v>
      </c>
      <c r="M1860" s="8">
        <v>44008</v>
      </c>
      <c r="N1860" s="8">
        <v>44008</v>
      </c>
      <c r="P1860" s="1" t="s">
        <v>32</v>
      </c>
      <c r="T1860" s="1" t="s">
        <v>81</v>
      </c>
      <c r="U1860" s="8">
        <v>44008</v>
      </c>
      <c r="X1860" s="1" t="s">
        <v>39</v>
      </c>
      <c r="Y1860" t="str">
        <f t="shared" si="118"/>
        <v>NoPayment</v>
      </c>
      <c r="Z1860" t="str">
        <f t="shared" si="119"/>
        <v>No Discounts</v>
      </c>
    </row>
    <row r="1861" spans="1:26" x14ac:dyDescent="0.2">
      <c r="A1861" s="15">
        <v>0</v>
      </c>
      <c r="B1861" s="7">
        <f t="shared" si="116"/>
        <v>0</v>
      </c>
      <c r="C1861" s="1" t="s">
        <v>20</v>
      </c>
      <c r="D1861" s="1" t="s">
        <v>2201</v>
      </c>
      <c r="E1861" s="5">
        <v>0</v>
      </c>
      <c r="F1861" s="5">
        <f t="shared" si="117"/>
        <v>0</v>
      </c>
      <c r="G1861" s="1" t="s">
        <v>2202</v>
      </c>
      <c r="H1861" s="8">
        <v>44068</v>
      </c>
      <c r="I1861" s="1" t="s">
        <v>25</v>
      </c>
      <c r="K1861" s="8">
        <v>44008.505509259259</v>
      </c>
      <c r="M1861" s="8">
        <v>44008</v>
      </c>
      <c r="N1861" s="8">
        <v>44038</v>
      </c>
      <c r="P1861" s="1" t="s">
        <v>32</v>
      </c>
      <c r="Q1861" s="1" t="s">
        <v>33</v>
      </c>
      <c r="R1861" s="1" t="s">
        <v>124</v>
      </c>
      <c r="T1861" s="1" t="s">
        <v>81</v>
      </c>
      <c r="U1861" s="8">
        <v>44008</v>
      </c>
      <c r="V1861" s="1" t="s">
        <v>2205</v>
      </c>
      <c r="W1861" s="1" t="s">
        <v>2206</v>
      </c>
      <c r="X1861" s="1" t="s">
        <v>39</v>
      </c>
      <c r="Y1861" t="str">
        <f t="shared" si="118"/>
        <v>NoPayment</v>
      </c>
      <c r="Z1861" t="str">
        <f t="shared" si="119"/>
        <v>Utilized</v>
      </c>
    </row>
    <row r="1862" spans="1:26" x14ac:dyDescent="0.2">
      <c r="A1862" s="15">
        <v>90</v>
      </c>
      <c r="B1862" s="7">
        <f t="shared" si="116"/>
        <v>90</v>
      </c>
      <c r="C1862" s="1" t="s">
        <v>20</v>
      </c>
      <c r="D1862" s="1" t="s">
        <v>1362</v>
      </c>
      <c r="E1862" s="5">
        <v>0</v>
      </c>
      <c r="F1862" s="5">
        <f t="shared" si="117"/>
        <v>0</v>
      </c>
      <c r="G1862" s="1" t="s">
        <v>1363</v>
      </c>
      <c r="H1862" s="8">
        <v>44038</v>
      </c>
      <c r="I1862" s="1" t="s">
        <v>25</v>
      </c>
      <c r="K1862" s="8">
        <v>44008.436168981483</v>
      </c>
      <c r="L1862" s="1" t="s">
        <v>28</v>
      </c>
      <c r="M1862" s="8">
        <v>44008</v>
      </c>
      <c r="N1862" s="8">
        <v>44008</v>
      </c>
      <c r="O1862" s="1" t="s">
        <v>3422</v>
      </c>
      <c r="P1862" s="1" t="s">
        <v>1091</v>
      </c>
      <c r="Q1862" s="1" t="s">
        <v>33</v>
      </c>
      <c r="T1862" s="1" t="s">
        <v>81</v>
      </c>
      <c r="U1862" s="8">
        <v>44008</v>
      </c>
      <c r="V1862" s="1" t="s">
        <v>1368</v>
      </c>
      <c r="W1862" s="1" t="s">
        <v>3322</v>
      </c>
      <c r="X1862" s="1" t="s">
        <v>39</v>
      </c>
      <c r="Y1862" t="str">
        <f t="shared" si="118"/>
        <v>OnTime</v>
      </c>
      <c r="Z1862" t="str">
        <f t="shared" si="119"/>
        <v>Utilized</v>
      </c>
    </row>
    <row r="1863" spans="1:26" x14ac:dyDescent="0.2">
      <c r="A1863" s="15">
        <v>500</v>
      </c>
      <c r="B1863" s="7">
        <f t="shared" si="116"/>
        <v>500</v>
      </c>
      <c r="C1863" s="1" t="s">
        <v>20</v>
      </c>
      <c r="D1863" s="1" t="s">
        <v>180</v>
      </c>
      <c r="E1863" s="5">
        <v>0</v>
      </c>
      <c r="F1863" s="5">
        <f t="shared" si="117"/>
        <v>0</v>
      </c>
      <c r="I1863" s="1" t="s">
        <v>25</v>
      </c>
      <c r="K1863" s="8">
        <v>44008.434479166666</v>
      </c>
      <c r="L1863" s="1" t="s">
        <v>28</v>
      </c>
      <c r="M1863" s="8">
        <v>44008</v>
      </c>
      <c r="N1863" s="8">
        <v>44038</v>
      </c>
      <c r="O1863" s="1" t="s">
        <v>3424</v>
      </c>
      <c r="P1863" s="1" t="s">
        <v>1091</v>
      </c>
      <c r="Q1863" s="1" t="s">
        <v>33</v>
      </c>
      <c r="R1863" s="1" t="s">
        <v>124</v>
      </c>
      <c r="T1863" s="1" t="s">
        <v>193</v>
      </c>
      <c r="U1863" s="8">
        <v>44008</v>
      </c>
      <c r="V1863" s="1" t="s">
        <v>183</v>
      </c>
      <c r="W1863" s="1" t="s">
        <v>183</v>
      </c>
      <c r="X1863" s="1" t="s">
        <v>39</v>
      </c>
      <c r="Y1863" t="str">
        <f t="shared" si="118"/>
        <v>OnTime</v>
      </c>
      <c r="Z1863" t="str">
        <f t="shared" si="119"/>
        <v>No Discounts</v>
      </c>
    </row>
    <row r="1864" spans="1:26" x14ac:dyDescent="0.2">
      <c r="A1864" s="15">
        <v>300</v>
      </c>
      <c r="B1864" s="7">
        <f t="shared" si="116"/>
        <v>300</v>
      </c>
      <c r="C1864" s="1" t="s">
        <v>20</v>
      </c>
      <c r="D1864" s="1" t="s">
        <v>1362</v>
      </c>
      <c r="E1864" s="5">
        <v>6</v>
      </c>
      <c r="F1864" s="5">
        <f t="shared" si="117"/>
        <v>6</v>
      </c>
      <c r="G1864" s="1" t="s">
        <v>1363</v>
      </c>
      <c r="H1864" s="8">
        <v>44038</v>
      </c>
      <c r="I1864" s="1" t="s">
        <v>25</v>
      </c>
      <c r="K1864" s="8">
        <v>44008.432314814818</v>
      </c>
      <c r="L1864" s="1" t="s">
        <v>28</v>
      </c>
      <c r="M1864" s="8">
        <v>44008</v>
      </c>
      <c r="N1864" s="8">
        <v>44008</v>
      </c>
      <c r="O1864" s="1" t="s">
        <v>3426</v>
      </c>
      <c r="P1864" s="1" t="s">
        <v>1091</v>
      </c>
      <c r="Q1864" s="1" t="s">
        <v>33</v>
      </c>
      <c r="T1864" s="1" t="s">
        <v>193</v>
      </c>
      <c r="U1864" s="8">
        <v>44008</v>
      </c>
      <c r="V1864" s="1" t="s">
        <v>1368</v>
      </c>
      <c r="W1864" s="1" t="s">
        <v>3322</v>
      </c>
      <c r="X1864" s="1" t="s">
        <v>39</v>
      </c>
      <c r="Y1864" t="str">
        <f t="shared" si="118"/>
        <v>OnTime</v>
      </c>
      <c r="Z1864" t="str">
        <f t="shared" si="119"/>
        <v>Utilized</v>
      </c>
    </row>
    <row r="1865" spans="1:26" x14ac:dyDescent="0.2">
      <c r="A1865" s="15">
        <v>200</v>
      </c>
      <c r="B1865" s="7">
        <f t="shared" si="116"/>
        <v>200</v>
      </c>
      <c r="C1865" s="1" t="s">
        <v>20</v>
      </c>
      <c r="D1865" s="1" t="s">
        <v>1362</v>
      </c>
      <c r="E1865" s="5">
        <v>4</v>
      </c>
      <c r="F1865" s="5">
        <f t="shared" si="117"/>
        <v>4</v>
      </c>
      <c r="G1865" s="1" t="s">
        <v>1363</v>
      </c>
      <c r="H1865" s="8">
        <v>44038</v>
      </c>
      <c r="I1865" s="1" t="s">
        <v>25</v>
      </c>
      <c r="K1865" s="8">
        <v>44008.430115740739</v>
      </c>
      <c r="L1865" s="1" t="s">
        <v>28</v>
      </c>
      <c r="M1865" s="8">
        <v>44008</v>
      </c>
      <c r="N1865" s="8">
        <v>44008</v>
      </c>
      <c r="O1865" s="1" t="s">
        <v>3428</v>
      </c>
      <c r="P1865" s="1" t="s">
        <v>1091</v>
      </c>
      <c r="Q1865" s="1" t="s">
        <v>33</v>
      </c>
      <c r="T1865" s="1" t="s">
        <v>193</v>
      </c>
      <c r="U1865" s="8">
        <v>44008</v>
      </c>
      <c r="V1865" s="1" t="s">
        <v>1368</v>
      </c>
      <c r="W1865" s="1" t="s">
        <v>3322</v>
      </c>
      <c r="X1865" s="1" t="s">
        <v>39</v>
      </c>
      <c r="Y1865" t="str">
        <f t="shared" si="118"/>
        <v>OnTime</v>
      </c>
      <c r="Z1865" t="str">
        <f t="shared" si="119"/>
        <v>Utilized</v>
      </c>
    </row>
    <row r="1866" spans="1:26" x14ac:dyDescent="0.2">
      <c r="A1866" s="15">
        <v>40</v>
      </c>
      <c r="B1866" s="7">
        <f t="shared" si="116"/>
        <v>40</v>
      </c>
      <c r="C1866" s="1" t="s">
        <v>20</v>
      </c>
      <c r="D1866" s="1" t="s">
        <v>1362</v>
      </c>
      <c r="E1866" s="5">
        <v>0.8</v>
      </c>
      <c r="F1866" s="5">
        <f t="shared" si="117"/>
        <v>0.8</v>
      </c>
      <c r="G1866" s="1" t="s">
        <v>1363</v>
      </c>
      <c r="H1866" s="8">
        <v>44038</v>
      </c>
      <c r="I1866" s="1" t="s">
        <v>25</v>
      </c>
      <c r="K1866" s="8">
        <v>44008.423831018517</v>
      </c>
      <c r="L1866" s="1" t="s">
        <v>28</v>
      </c>
      <c r="M1866" s="8">
        <v>44008</v>
      </c>
      <c r="N1866" s="8">
        <v>44008</v>
      </c>
      <c r="O1866" s="1" t="s">
        <v>3431</v>
      </c>
      <c r="P1866" s="1" t="s">
        <v>1091</v>
      </c>
      <c r="Q1866" s="1" t="s">
        <v>33</v>
      </c>
      <c r="T1866" s="1" t="s">
        <v>49</v>
      </c>
      <c r="U1866" s="8">
        <v>44008</v>
      </c>
      <c r="V1866" s="1" t="s">
        <v>1368</v>
      </c>
      <c r="W1866" s="1" t="s">
        <v>3322</v>
      </c>
      <c r="X1866" s="1" t="s">
        <v>39</v>
      </c>
      <c r="Y1866" t="str">
        <f t="shared" si="118"/>
        <v>OnTime</v>
      </c>
      <c r="Z1866" t="str">
        <f t="shared" si="119"/>
        <v>Utilized</v>
      </c>
    </row>
    <row r="1867" spans="1:26" x14ac:dyDescent="0.2">
      <c r="A1867" s="15">
        <v>60</v>
      </c>
      <c r="B1867" s="7">
        <f t="shared" si="116"/>
        <v>60</v>
      </c>
      <c r="C1867" s="1" t="s">
        <v>20</v>
      </c>
      <c r="D1867" s="1" t="s">
        <v>1362</v>
      </c>
      <c r="E1867" s="5">
        <v>1.2</v>
      </c>
      <c r="F1867" s="5">
        <f t="shared" si="117"/>
        <v>1.2</v>
      </c>
      <c r="G1867" s="1" t="s">
        <v>1363</v>
      </c>
      <c r="H1867" s="8">
        <v>44038</v>
      </c>
      <c r="I1867" s="1" t="s">
        <v>25</v>
      </c>
      <c r="K1867" s="8">
        <v>44008.421238425923</v>
      </c>
      <c r="L1867" s="1" t="s">
        <v>28</v>
      </c>
      <c r="M1867" s="8">
        <v>44008</v>
      </c>
      <c r="N1867" s="8">
        <v>44008</v>
      </c>
      <c r="O1867" s="1" t="s">
        <v>3435</v>
      </c>
      <c r="P1867" s="1" t="s">
        <v>1091</v>
      </c>
      <c r="Q1867" s="1" t="s">
        <v>33</v>
      </c>
      <c r="T1867" s="1" t="s">
        <v>193</v>
      </c>
      <c r="U1867" s="8">
        <v>44008</v>
      </c>
      <c r="V1867" s="1" t="s">
        <v>1368</v>
      </c>
      <c r="W1867" s="1" t="s">
        <v>3322</v>
      </c>
      <c r="X1867" s="1" t="s">
        <v>39</v>
      </c>
      <c r="Y1867" t="str">
        <f t="shared" si="118"/>
        <v>OnTime</v>
      </c>
      <c r="Z1867" t="str">
        <f t="shared" si="119"/>
        <v>Utilized</v>
      </c>
    </row>
    <row r="1868" spans="1:26" x14ac:dyDescent="0.2">
      <c r="A1868" s="15">
        <v>20</v>
      </c>
      <c r="B1868" s="7">
        <f t="shared" si="116"/>
        <v>20</v>
      </c>
      <c r="C1868" s="1" t="s">
        <v>20</v>
      </c>
      <c r="D1868" s="1" t="s">
        <v>1362</v>
      </c>
      <c r="E1868" s="5">
        <v>0.4</v>
      </c>
      <c r="F1868" s="5">
        <f t="shared" si="117"/>
        <v>0.4</v>
      </c>
      <c r="G1868" s="1" t="s">
        <v>1363</v>
      </c>
      <c r="H1868" s="8">
        <v>44038</v>
      </c>
      <c r="I1868" s="1" t="s">
        <v>25</v>
      </c>
      <c r="K1868" s="8">
        <v>44008.418657407405</v>
      </c>
      <c r="L1868" s="1" t="s">
        <v>28</v>
      </c>
      <c r="M1868" s="8">
        <v>44008</v>
      </c>
      <c r="N1868" s="8">
        <v>44008</v>
      </c>
      <c r="O1868" s="1" t="s">
        <v>3438</v>
      </c>
      <c r="P1868" s="1" t="s">
        <v>1091</v>
      </c>
      <c r="Q1868" s="1" t="s">
        <v>33</v>
      </c>
      <c r="T1868" s="1" t="s">
        <v>193</v>
      </c>
      <c r="U1868" s="8">
        <v>44008</v>
      </c>
      <c r="V1868" s="1" t="s">
        <v>1368</v>
      </c>
      <c r="W1868" s="1" t="s">
        <v>3322</v>
      </c>
      <c r="X1868" s="1" t="s">
        <v>39</v>
      </c>
      <c r="Y1868" t="str">
        <f t="shared" si="118"/>
        <v>OnTime</v>
      </c>
      <c r="Z1868" t="str">
        <f t="shared" si="119"/>
        <v>Utilized</v>
      </c>
    </row>
    <row r="1869" spans="1:26" x14ac:dyDescent="0.2">
      <c r="A1869" s="15">
        <v>100</v>
      </c>
      <c r="B1869" s="7">
        <f t="shared" si="116"/>
        <v>100</v>
      </c>
      <c r="C1869" s="1" t="s">
        <v>20</v>
      </c>
      <c r="D1869" s="1" t="s">
        <v>1362</v>
      </c>
      <c r="E1869" s="5">
        <v>2</v>
      </c>
      <c r="F1869" s="5">
        <f t="shared" si="117"/>
        <v>2</v>
      </c>
      <c r="G1869" s="1" t="s">
        <v>1363</v>
      </c>
      <c r="H1869" s="8">
        <v>44038</v>
      </c>
      <c r="I1869" s="1" t="s">
        <v>25</v>
      </c>
      <c r="K1869" s="8">
        <v>44008.364849537036</v>
      </c>
      <c r="L1869" s="1" t="s">
        <v>28</v>
      </c>
      <c r="M1869" s="8">
        <v>44008</v>
      </c>
      <c r="N1869" s="8">
        <v>44008</v>
      </c>
      <c r="O1869" s="1" t="s">
        <v>3440</v>
      </c>
      <c r="P1869" s="1" t="s">
        <v>1091</v>
      </c>
      <c r="Q1869" s="1" t="s">
        <v>33</v>
      </c>
      <c r="T1869" s="1" t="s">
        <v>193</v>
      </c>
      <c r="U1869" s="8">
        <v>44008</v>
      </c>
      <c r="V1869" s="1" t="s">
        <v>1368</v>
      </c>
      <c r="W1869" s="1" t="s">
        <v>3322</v>
      </c>
      <c r="X1869" s="1" t="s">
        <v>39</v>
      </c>
      <c r="Y1869" t="str">
        <f t="shared" si="118"/>
        <v>OnTime</v>
      </c>
      <c r="Z1869" t="str">
        <f t="shared" si="119"/>
        <v>Utilized</v>
      </c>
    </row>
    <row r="1870" spans="1:26" x14ac:dyDescent="0.2">
      <c r="A1870" s="15">
        <v>0</v>
      </c>
      <c r="B1870" s="7">
        <f t="shared" si="116"/>
        <v>0</v>
      </c>
      <c r="C1870" s="1" t="s">
        <v>20</v>
      </c>
      <c r="D1870" s="1" t="s">
        <v>2201</v>
      </c>
      <c r="E1870" s="5">
        <v>0</v>
      </c>
      <c r="F1870" s="5">
        <f t="shared" si="117"/>
        <v>0</v>
      </c>
      <c r="G1870" s="1" t="s">
        <v>2202</v>
      </c>
      <c r="H1870" s="8">
        <v>44068</v>
      </c>
      <c r="I1870" s="1" t="s">
        <v>25</v>
      </c>
      <c r="K1870" s="8">
        <v>44008.364131944443</v>
      </c>
      <c r="M1870" s="8">
        <v>44008</v>
      </c>
      <c r="N1870" s="8">
        <v>44038</v>
      </c>
      <c r="O1870" s="1" t="s">
        <v>3442</v>
      </c>
      <c r="P1870" s="1" t="s">
        <v>1091</v>
      </c>
      <c r="Q1870" s="1" t="s">
        <v>33</v>
      </c>
      <c r="R1870" s="1" t="s">
        <v>124</v>
      </c>
      <c r="T1870" s="1" t="s">
        <v>81</v>
      </c>
      <c r="U1870" s="8">
        <v>44008</v>
      </c>
      <c r="V1870" s="1" t="s">
        <v>2205</v>
      </c>
      <c r="W1870" s="1" t="s">
        <v>2206</v>
      </c>
      <c r="X1870" s="1" t="s">
        <v>39</v>
      </c>
      <c r="Y1870" t="str">
        <f t="shared" si="118"/>
        <v>NoPayment</v>
      </c>
      <c r="Z1870" t="str">
        <f t="shared" si="119"/>
        <v>Utilized</v>
      </c>
    </row>
    <row r="1871" spans="1:26" x14ac:dyDescent="0.2">
      <c r="A1871" s="15">
        <v>100</v>
      </c>
      <c r="B1871" s="7">
        <f t="shared" si="116"/>
        <v>100</v>
      </c>
      <c r="C1871" s="1" t="s">
        <v>20</v>
      </c>
      <c r="D1871" s="1" t="s">
        <v>1362</v>
      </c>
      <c r="E1871" s="5">
        <v>0</v>
      </c>
      <c r="F1871" s="5">
        <f t="shared" si="117"/>
        <v>0</v>
      </c>
      <c r="I1871" s="1" t="s">
        <v>25</v>
      </c>
      <c r="K1871" s="8">
        <v>44008.285277777781</v>
      </c>
      <c r="L1871" s="1" t="s">
        <v>28</v>
      </c>
      <c r="M1871" s="8">
        <v>44008</v>
      </c>
      <c r="N1871" s="8">
        <v>44008</v>
      </c>
      <c r="O1871" s="1" t="s">
        <v>3444</v>
      </c>
      <c r="P1871" s="1" t="s">
        <v>1091</v>
      </c>
      <c r="Q1871" s="1" t="s">
        <v>33</v>
      </c>
      <c r="S1871" s="1" t="s">
        <v>3445</v>
      </c>
      <c r="T1871" s="1" t="s">
        <v>193</v>
      </c>
      <c r="U1871" s="8">
        <v>44008</v>
      </c>
      <c r="V1871" s="1" t="s">
        <v>1368</v>
      </c>
      <c r="W1871" s="1" t="s">
        <v>3322</v>
      </c>
      <c r="X1871" s="1" t="s">
        <v>39</v>
      </c>
      <c r="Y1871" t="str">
        <f t="shared" si="118"/>
        <v>OnTime</v>
      </c>
      <c r="Z1871" t="str">
        <f t="shared" si="119"/>
        <v>No Discounts</v>
      </c>
    </row>
    <row r="1872" spans="1:26" x14ac:dyDescent="0.2">
      <c r="A1872" s="15">
        <v>10000</v>
      </c>
      <c r="B1872" s="7">
        <f t="shared" si="116"/>
        <v>10000</v>
      </c>
      <c r="C1872" s="1" t="s">
        <v>20</v>
      </c>
      <c r="D1872" s="1" t="s">
        <v>1362</v>
      </c>
      <c r="E1872" s="5">
        <v>0</v>
      </c>
      <c r="F1872" s="5">
        <f t="shared" si="117"/>
        <v>0</v>
      </c>
      <c r="G1872" s="1" t="s">
        <v>1363</v>
      </c>
      <c r="H1872" s="8">
        <v>44038</v>
      </c>
      <c r="I1872" s="1" t="s">
        <v>25</v>
      </c>
      <c r="K1872" s="8">
        <v>44008.275520833333</v>
      </c>
      <c r="L1872" s="1" t="s">
        <v>28</v>
      </c>
      <c r="M1872" s="8">
        <v>44008</v>
      </c>
      <c r="N1872" s="8">
        <v>44008</v>
      </c>
      <c r="O1872" s="1" t="s">
        <v>3447</v>
      </c>
      <c r="P1872" s="1" t="s">
        <v>1091</v>
      </c>
      <c r="Q1872" s="1" t="s">
        <v>33</v>
      </c>
      <c r="T1872" s="1" t="s">
        <v>193</v>
      </c>
      <c r="U1872" s="8">
        <v>44008</v>
      </c>
      <c r="V1872" s="1" t="s">
        <v>1368</v>
      </c>
      <c r="W1872" s="1" t="s">
        <v>3322</v>
      </c>
      <c r="X1872" s="1" t="s">
        <v>39</v>
      </c>
      <c r="Y1872" t="str">
        <f t="shared" si="118"/>
        <v>OnTime</v>
      </c>
      <c r="Z1872" t="str">
        <f t="shared" si="119"/>
        <v>Utilized</v>
      </c>
    </row>
    <row r="1873" spans="1:26" x14ac:dyDescent="0.2">
      <c r="A1873" s="15">
        <v>100</v>
      </c>
      <c r="B1873" s="7">
        <f t="shared" si="116"/>
        <v>100</v>
      </c>
      <c r="C1873" s="1" t="s">
        <v>20</v>
      </c>
      <c r="D1873" s="1" t="s">
        <v>1362</v>
      </c>
      <c r="E1873" s="5">
        <v>0</v>
      </c>
      <c r="F1873" s="5">
        <f t="shared" si="117"/>
        <v>0</v>
      </c>
      <c r="I1873" s="1" t="s">
        <v>25</v>
      </c>
      <c r="K1873" s="8">
        <v>44008.263611111113</v>
      </c>
      <c r="L1873" s="1" t="s">
        <v>28</v>
      </c>
      <c r="M1873" s="8">
        <v>44008</v>
      </c>
      <c r="N1873" s="8">
        <v>44008</v>
      </c>
      <c r="O1873" s="1" t="s">
        <v>3449</v>
      </c>
      <c r="P1873" s="1" t="s">
        <v>1091</v>
      </c>
      <c r="Q1873" s="1" t="s">
        <v>33</v>
      </c>
      <c r="T1873" s="1" t="s">
        <v>193</v>
      </c>
      <c r="U1873" s="8">
        <v>44008</v>
      </c>
      <c r="V1873" s="1" t="s">
        <v>1368</v>
      </c>
      <c r="W1873" s="1" t="s">
        <v>3322</v>
      </c>
      <c r="X1873" s="1" t="s">
        <v>39</v>
      </c>
      <c r="Y1873" t="str">
        <f t="shared" si="118"/>
        <v>OnTime</v>
      </c>
      <c r="Z1873" t="str">
        <f t="shared" si="119"/>
        <v>No Discounts</v>
      </c>
    </row>
    <row r="1874" spans="1:26" x14ac:dyDescent="0.2">
      <c r="A1874" s="15">
        <v>100</v>
      </c>
      <c r="B1874" s="7">
        <f t="shared" si="116"/>
        <v>100</v>
      </c>
      <c r="C1874" s="1" t="s">
        <v>20</v>
      </c>
      <c r="D1874" s="1" t="s">
        <v>1362</v>
      </c>
      <c r="E1874" s="5">
        <v>2</v>
      </c>
      <c r="F1874" s="5">
        <f t="shared" si="117"/>
        <v>2</v>
      </c>
      <c r="G1874" s="1" t="s">
        <v>1363</v>
      </c>
      <c r="H1874" s="8">
        <v>44038</v>
      </c>
      <c r="I1874" s="1" t="s">
        <v>25</v>
      </c>
      <c r="K1874" s="8">
        <v>44008.260972222219</v>
      </c>
      <c r="L1874" s="1" t="s">
        <v>28</v>
      </c>
      <c r="M1874" s="8">
        <v>44008</v>
      </c>
      <c r="N1874" s="8">
        <v>44008</v>
      </c>
      <c r="O1874" s="1" t="s">
        <v>3451</v>
      </c>
      <c r="P1874" s="1" t="s">
        <v>1091</v>
      </c>
      <c r="Q1874" s="1" t="s">
        <v>33</v>
      </c>
      <c r="T1874" s="1" t="s">
        <v>193</v>
      </c>
      <c r="U1874" s="8">
        <v>44008</v>
      </c>
      <c r="V1874" s="1" t="s">
        <v>1368</v>
      </c>
      <c r="W1874" s="1" t="s">
        <v>3322</v>
      </c>
      <c r="X1874" s="1" t="s">
        <v>39</v>
      </c>
      <c r="Y1874" t="str">
        <f t="shared" si="118"/>
        <v>OnTime</v>
      </c>
      <c r="Z1874" t="str">
        <f t="shared" si="119"/>
        <v>Utilized</v>
      </c>
    </row>
    <row r="1875" spans="1:26" x14ac:dyDescent="0.2">
      <c r="A1875" s="15">
        <v>100</v>
      </c>
      <c r="B1875" s="7">
        <f t="shared" si="116"/>
        <v>100</v>
      </c>
      <c r="C1875" s="1" t="s">
        <v>20</v>
      </c>
      <c r="D1875" s="1" t="s">
        <v>1362</v>
      </c>
      <c r="E1875" s="5">
        <v>0.5</v>
      </c>
      <c r="F1875" s="5">
        <f t="shared" si="117"/>
        <v>0.5</v>
      </c>
      <c r="G1875" s="1" t="s">
        <v>3239</v>
      </c>
      <c r="H1875" s="8">
        <v>44038</v>
      </c>
      <c r="I1875" s="1" t="s">
        <v>25</v>
      </c>
      <c r="K1875" s="8">
        <v>44008.246516203704</v>
      </c>
      <c r="L1875" s="1" t="s">
        <v>136</v>
      </c>
      <c r="M1875" s="8">
        <v>44008</v>
      </c>
      <c r="N1875" s="8">
        <v>44008</v>
      </c>
      <c r="O1875" s="1" t="s">
        <v>3453</v>
      </c>
      <c r="P1875" s="1" t="s">
        <v>1091</v>
      </c>
      <c r="Q1875" s="1" t="s">
        <v>33</v>
      </c>
      <c r="T1875" s="1" t="s">
        <v>193</v>
      </c>
      <c r="U1875" s="8">
        <v>44008</v>
      </c>
      <c r="V1875" s="1" t="s">
        <v>1368</v>
      </c>
      <c r="W1875" s="1" t="s">
        <v>3322</v>
      </c>
      <c r="X1875" s="1" t="s">
        <v>39</v>
      </c>
      <c r="Y1875" t="str">
        <f t="shared" si="118"/>
        <v>OnTime</v>
      </c>
      <c r="Z1875" t="str">
        <f t="shared" si="119"/>
        <v>Utilized</v>
      </c>
    </row>
    <row r="1876" spans="1:26" x14ac:dyDescent="0.2">
      <c r="A1876" s="15">
        <v>100</v>
      </c>
      <c r="B1876" s="7">
        <f t="shared" si="116"/>
        <v>100</v>
      </c>
      <c r="C1876" s="1" t="s">
        <v>20</v>
      </c>
      <c r="D1876" s="1" t="s">
        <v>1362</v>
      </c>
      <c r="E1876" s="5">
        <v>0.5</v>
      </c>
      <c r="F1876" s="5">
        <f t="shared" si="117"/>
        <v>0.5</v>
      </c>
      <c r="G1876" s="1" t="s">
        <v>1574</v>
      </c>
      <c r="H1876" s="8">
        <v>44018</v>
      </c>
      <c r="I1876" s="1" t="s">
        <v>25</v>
      </c>
      <c r="K1876" s="8">
        <v>44008.230057870373</v>
      </c>
      <c r="L1876" s="1" t="s">
        <v>28</v>
      </c>
      <c r="M1876" s="8">
        <v>44008</v>
      </c>
      <c r="N1876" s="8">
        <v>44008</v>
      </c>
      <c r="O1876" s="1" t="s">
        <v>3455</v>
      </c>
      <c r="P1876" s="1" t="s">
        <v>1091</v>
      </c>
      <c r="Q1876" s="1" t="s">
        <v>156</v>
      </c>
      <c r="T1876" s="1" t="s">
        <v>193</v>
      </c>
      <c r="U1876" s="8">
        <v>44008</v>
      </c>
      <c r="V1876" s="1" t="s">
        <v>1368</v>
      </c>
      <c r="W1876" s="1" t="s">
        <v>3322</v>
      </c>
      <c r="X1876" s="1" t="s">
        <v>39</v>
      </c>
      <c r="Y1876" t="str">
        <f t="shared" si="118"/>
        <v>OnTime</v>
      </c>
      <c r="Z1876" t="str">
        <f t="shared" si="119"/>
        <v>Utilized</v>
      </c>
    </row>
    <row r="1877" spans="1:26" x14ac:dyDescent="0.2">
      <c r="A1877" s="15">
        <v>100</v>
      </c>
      <c r="B1877" s="7">
        <f t="shared" si="116"/>
        <v>100</v>
      </c>
      <c r="C1877" s="1" t="s">
        <v>20</v>
      </c>
      <c r="D1877" s="1" t="s">
        <v>1362</v>
      </c>
      <c r="E1877" s="5">
        <v>0</v>
      </c>
      <c r="F1877" s="5">
        <f t="shared" si="117"/>
        <v>0</v>
      </c>
      <c r="I1877" s="1" t="s">
        <v>25</v>
      </c>
      <c r="K1877" s="8">
        <v>44008.225231481483</v>
      </c>
      <c r="L1877" s="1" t="s">
        <v>28</v>
      </c>
      <c r="M1877" s="8">
        <v>44008</v>
      </c>
      <c r="N1877" s="8">
        <v>44008</v>
      </c>
      <c r="O1877" s="1" t="s">
        <v>3457</v>
      </c>
      <c r="P1877" s="1" t="s">
        <v>1091</v>
      </c>
      <c r="Q1877" s="1" t="s">
        <v>33</v>
      </c>
      <c r="T1877" s="1" t="s">
        <v>193</v>
      </c>
      <c r="U1877" s="8">
        <v>44008</v>
      </c>
      <c r="V1877" s="1" t="s">
        <v>1368</v>
      </c>
      <c r="W1877" s="1" t="s">
        <v>3322</v>
      </c>
      <c r="X1877" s="1" t="s">
        <v>39</v>
      </c>
      <c r="Y1877" t="str">
        <f t="shared" si="118"/>
        <v>OnTime</v>
      </c>
      <c r="Z1877" t="str">
        <f t="shared" si="119"/>
        <v>No Discounts</v>
      </c>
    </row>
    <row r="1878" spans="1:26" x14ac:dyDescent="0.2">
      <c r="A1878" s="15">
        <v>100</v>
      </c>
      <c r="B1878" s="7">
        <f t="shared" si="116"/>
        <v>100</v>
      </c>
      <c r="C1878" s="1" t="s">
        <v>20</v>
      </c>
      <c r="D1878" s="1" t="s">
        <v>1362</v>
      </c>
      <c r="E1878" s="5">
        <v>0</v>
      </c>
      <c r="F1878" s="5">
        <f t="shared" si="117"/>
        <v>0</v>
      </c>
      <c r="G1878" s="1" t="s">
        <v>1363</v>
      </c>
      <c r="H1878" s="8">
        <v>44038</v>
      </c>
      <c r="I1878" s="1" t="s">
        <v>25</v>
      </c>
      <c r="K1878" s="8">
        <v>44008.223217592589</v>
      </c>
      <c r="L1878" s="1" t="s">
        <v>28</v>
      </c>
      <c r="M1878" s="8">
        <v>44008</v>
      </c>
      <c r="N1878" s="8">
        <v>44008</v>
      </c>
      <c r="O1878" s="1" t="s">
        <v>3459</v>
      </c>
      <c r="P1878" s="1" t="s">
        <v>1091</v>
      </c>
      <c r="Q1878" s="1" t="s">
        <v>33</v>
      </c>
      <c r="T1878" s="1" t="s">
        <v>49</v>
      </c>
      <c r="U1878" s="8">
        <v>44008</v>
      </c>
      <c r="V1878" s="1" t="s">
        <v>1368</v>
      </c>
      <c r="W1878" s="1" t="s">
        <v>3322</v>
      </c>
      <c r="X1878" s="1" t="s">
        <v>39</v>
      </c>
      <c r="Y1878" t="str">
        <f t="shared" si="118"/>
        <v>OnTime</v>
      </c>
      <c r="Z1878" t="str">
        <f t="shared" si="119"/>
        <v>Utilized</v>
      </c>
    </row>
    <row r="1879" spans="1:26" x14ac:dyDescent="0.2">
      <c r="A1879" s="15">
        <v>50</v>
      </c>
      <c r="B1879" s="7">
        <f t="shared" si="116"/>
        <v>50</v>
      </c>
      <c r="C1879" s="1" t="s">
        <v>20</v>
      </c>
      <c r="D1879" s="1" t="s">
        <v>1362</v>
      </c>
      <c r="E1879" s="5">
        <v>1</v>
      </c>
      <c r="F1879" s="5">
        <f t="shared" si="117"/>
        <v>1</v>
      </c>
      <c r="G1879" s="1" t="s">
        <v>1363</v>
      </c>
      <c r="H1879" s="8">
        <v>44038</v>
      </c>
      <c r="I1879" s="1" t="s">
        <v>25</v>
      </c>
      <c r="K1879" s="8">
        <v>44008.220057870371</v>
      </c>
      <c r="L1879" s="1" t="s">
        <v>28</v>
      </c>
      <c r="M1879" s="8">
        <v>44008</v>
      </c>
      <c r="N1879" s="8">
        <v>44008</v>
      </c>
      <c r="O1879" s="1" t="s">
        <v>3459</v>
      </c>
      <c r="P1879" s="1" t="s">
        <v>1091</v>
      </c>
      <c r="Q1879" s="1" t="s">
        <v>33</v>
      </c>
      <c r="T1879" s="1" t="s">
        <v>193</v>
      </c>
      <c r="U1879" s="8">
        <v>44008</v>
      </c>
      <c r="V1879" s="1" t="s">
        <v>1368</v>
      </c>
      <c r="W1879" s="1" t="s">
        <v>3322</v>
      </c>
      <c r="X1879" s="1" t="s">
        <v>39</v>
      </c>
      <c r="Y1879" t="str">
        <f t="shared" si="118"/>
        <v>OnTime</v>
      </c>
      <c r="Z1879" t="str">
        <f t="shared" si="119"/>
        <v>Utilized</v>
      </c>
    </row>
    <row r="1880" spans="1:26" x14ac:dyDescent="0.2">
      <c r="A1880" s="15">
        <v>50</v>
      </c>
      <c r="B1880" s="7">
        <f t="shared" si="116"/>
        <v>50</v>
      </c>
      <c r="C1880" s="1" t="s">
        <v>20</v>
      </c>
      <c r="D1880" s="1" t="s">
        <v>1362</v>
      </c>
      <c r="E1880" s="5">
        <v>0</v>
      </c>
      <c r="F1880" s="5">
        <f t="shared" si="117"/>
        <v>0</v>
      </c>
      <c r="I1880" s="1" t="s">
        <v>25</v>
      </c>
      <c r="K1880" s="8">
        <v>44008.212175925924</v>
      </c>
      <c r="L1880" s="1" t="s">
        <v>28</v>
      </c>
      <c r="M1880" s="8">
        <v>44008</v>
      </c>
      <c r="N1880" s="8">
        <v>44008</v>
      </c>
      <c r="O1880" s="1" t="s">
        <v>3463</v>
      </c>
      <c r="P1880" s="1" t="s">
        <v>1091</v>
      </c>
      <c r="Q1880" s="1" t="s">
        <v>33</v>
      </c>
      <c r="T1880" s="1" t="s">
        <v>193</v>
      </c>
      <c r="U1880" s="8">
        <v>44008</v>
      </c>
      <c r="V1880" s="1" t="s">
        <v>1368</v>
      </c>
      <c r="W1880" s="1" t="s">
        <v>3322</v>
      </c>
      <c r="X1880" s="1" t="s">
        <v>39</v>
      </c>
      <c r="Y1880" t="str">
        <f t="shared" si="118"/>
        <v>OnTime</v>
      </c>
      <c r="Z1880" t="str">
        <f t="shared" si="119"/>
        <v>No Discounts</v>
      </c>
    </row>
    <row r="1881" spans="1:26" x14ac:dyDescent="0.2">
      <c r="A1881" s="15">
        <v>100</v>
      </c>
      <c r="B1881" s="7">
        <f t="shared" si="116"/>
        <v>100</v>
      </c>
      <c r="C1881" s="1" t="s">
        <v>20</v>
      </c>
      <c r="D1881" s="1" t="s">
        <v>21</v>
      </c>
      <c r="E1881" s="5">
        <v>0</v>
      </c>
      <c r="F1881" s="5">
        <f t="shared" si="117"/>
        <v>0</v>
      </c>
      <c r="I1881" s="1" t="s">
        <v>25</v>
      </c>
      <c r="K1881" s="8">
        <v>44008.207719907405</v>
      </c>
      <c r="L1881" s="1" t="s">
        <v>28</v>
      </c>
      <c r="M1881" s="8">
        <v>44038</v>
      </c>
      <c r="N1881" s="8">
        <v>44008</v>
      </c>
      <c r="O1881" s="1" t="s">
        <v>3465</v>
      </c>
      <c r="P1881" s="1" t="s">
        <v>1091</v>
      </c>
      <c r="Q1881" s="1" t="s">
        <v>156</v>
      </c>
      <c r="R1881" s="1" t="s">
        <v>124</v>
      </c>
      <c r="T1881" s="1" t="s">
        <v>193</v>
      </c>
      <c r="U1881" s="8">
        <v>44008</v>
      </c>
      <c r="V1881" s="1" t="s">
        <v>157</v>
      </c>
      <c r="W1881" s="1" t="s">
        <v>158</v>
      </c>
      <c r="X1881" s="1" t="s">
        <v>39</v>
      </c>
      <c r="Y1881" t="str">
        <f t="shared" si="118"/>
        <v>OnTime</v>
      </c>
      <c r="Z1881" t="str">
        <f t="shared" si="119"/>
        <v>No Discounts</v>
      </c>
    </row>
    <row r="1882" spans="1:26" x14ac:dyDescent="0.2">
      <c r="A1882" s="15">
        <v>50</v>
      </c>
      <c r="B1882" s="7">
        <f t="shared" si="116"/>
        <v>50</v>
      </c>
      <c r="C1882" s="1" t="s">
        <v>20</v>
      </c>
      <c r="D1882" s="1" t="s">
        <v>1362</v>
      </c>
      <c r="E1882" s="5">
        <v>0</v>
      </c>
      <c r="F1882" s="5">
        <f t="shared" si="117"/>
        <v>0</v>
      </c>
      <c r="I1882" s="1" t="s">
        <v>25</v>
      </c>
      <c r="K1882" s="8">
        <v>44008.201157407406</v>
      </c>
      <c r="L1882" s="1" t="s">
        <v>28</v>
      </c>
      <c r="M1882" s="8">
        <v>44008</v>
      </c>
      <c r="N1882" s="8">
        <v>44008</v>
      </c>
      <c r="O1882" s="1" t="s">
        <v>3467</v>
      </c>
      <c r="P1882" s="1" t="s">
        <v>1091</v>
      </c>
      <c r="Q1882" s="1" t="s">
        <v>33</v>
      </c>
      <c r="T1882" s="1" t="s">
        <v>193</v>
      </c>
      <c r="U1882" s="8">
        <v>44008</v>
      </c>
      <c r="V1882" s="1" t="s">
        <v>1368</v>
      </c>
      <c r="W1882" s="1" t="s">
        <v>3322</v>
      </c>
      <c r="X1882" s="1" t="s">
        <v>39</v>
      </c>
      <c r="Y1882" t="str">
        <f t="shared" si="118"/>
        <v>OnTime</v>
      </c>
      <c r="Z1882" t="str">
        <f t="shared" si="119"/>
        <v>No Discounts</v>
      </c>
    </row>
    <row r="1883" spans="1:26" x14ac:dyDescent="0.2">
      <c r="A1883" s="15">
        <v>50</v>
      </c>
      <c r="B1883" s="7">
        <f t="shared" si="116"/>
        <v>50</v>
      </c>
      <c r="C1883" s="1" t="s">
        <v>20</v>
      </c>
      <c r="D1883" s="1" t="s">
        <v>1362</v>
      </c>
      <c r="E1883" s="5">
        <v>1</v>
      </c>
      <c r="F1883" s="5">
        <f t="shared" si="117"/>
        <v>1</v>
      </c>
      <c r="G1883" s="1" t="s">
        <v>1363</v>
      </c>
      <c r="H1883" s="8">
        <v>44038</v>
      </c>
      <c r="I1883" s="1" t="s">
        <v>25</v>
      </c>
      <c r="K1883" s="8">
        <v>44008.200439814813</v>
      </c>
      <c r="L1883" s="1" t="s">
        <v>28</v>
      </c>
      <c r="M1883" s="8">
        <v>44008</v>
      </c>
      <c r="N1883" s="8">
        <v>44008</v>
      </c>
      <c r="O1883" s="1" t="s">
        <v>3469</v>
      </c>
      <c r="P1883" s="1" t="s">
        <v>1091</v>
      </c>
      <c r="Q1883" s="1" t="s">
        <v>33</v>
      </c>
      <c r="T1883" s="1" t="s">
        <v>193</v>
      </c>
      <c r="U1883" s="8">
        <v>44008</v>
      </c>
      <c r="V1883" s="1" t="s">
        <v>1368</v>
      </c>
      <c r="W1883" s="1" t="s">
        <v>3322</v>
      </c>
      <c r="X1883" s="1" t="s">
        <v>39</v>
      </c>
      <c r="Y1883" t="str">
        <f t="shared" si="118"/>
        <v>OnTime</v>
      </c>
      <c r="Z1883" t="str">
        <f t="shared" si="119"/>
        <v>Utilized</v>
      </c>
    </row>
    <row r="1884" spans="1:26" x14ac:dyDescent="0.2">
      <c r="A1884" s="15">
        <v>100</v>
      </c>
      <c r="B1884" s="7">
        <f t="shared" si="116"/>
        <v>100</v>
      </c>
      <c r="C1884" s="1" t="s">
        <v>20</v>
      </c>
      <c r="D1884" s="1" t="s">
        <v>21</v>
      </c>
      <c r="E1884" s="5">
        <v>0</v>
      </c>
      <c r="F1884" s="5">
        <f t="shared" si="117"/>
        <v>0</v>
      </c>
      <c r="I1884" s="1" t="s">
        <v>25</v>
      </c>
      <c r="K1884" s="8">
        <v>44008.183310185188</v>
      </c>
      <c r="L1884" s="1" t="s">
        <v>28</v>
      </c>
      <c r="M1884" s="8">
        <v>44008</v>
      </c>
      <c r="N1884" s="8">
        <v>44008</v>
      </c>
      <c r="O1884" s="1" t="s">
        <v>3471</v>
      </c>
      <c r="P1884" s="1" t="s">
        <v>1091</v>
      </c>
      <c r="Q1884" s="1" t="s">
        <v>33</v>
      </c>
      <c r="T1884" s="1" t="s">
        <v>81</v>
      </c>
      <c r="U1884" s="8">
        <v>44008</v>
      </c>
      <c r="V1884" s="1" t="s">
        <v>1578</v>
      </c>
      <c r="W1884" s="1" t="s">
        <v>4594</v>
      </c>
      <c r="X1884" s="1" t="s">
        <v>39</v>
      </c>
      <c r="Y1884" t="str">
        <f t="shared" si="118"/>
        <v>OnTime</v>
      </c>
      <c r="Z1884" t="str">
        <f t="shared" si="119"/>
        <v>No Discounts</v>
      </c>
    </row>
    <row r="1885" spans="1:26" x14ac:dyDescent="0.2">
      <c r="A1885" s="15">
        <v>1000</v>
      </c>
      <c r="B1885" s="7">
        <f t="shared" si="116"/>
        <v>1000</v>
      </c>
      <c r="C1885" s="1" t="s">
        <v>20</v>
      </c>
      <c r="D1885" s="1" t="s">
        <v>1362</v>
      </c>
      <c r="E1885" s="5">
        <v>20</v>
      </c>
      <c r="F1885" s="5">
        <f t="shared" si="117"/>
        <v>20</v>
      </c>
      <c r="G1885" s="1" t="s">
        <v>1363</v>
      </c>
      <c r="H1885" s="8">
        <v>44037</v>
      </c>
      <c r="I1885" s="1" t="s">
        <v>25</v>
      </c>
      <c r="K1885" s="8">
        <v>44007.627939814818</v>
      </c>
      <c r="L1885" s="1" t="s">
        <v>28</v>
      </c>
      <c r="M1885" s="8">
        <v>44007</v>
      </c>
      <c r="N1885" s="8">
        <v>44007</v>
      </c>
      <c r="O1885" s="1" t="s">
        <v>3475</v>
      </c>
      <c r="P1885" s="1" t="s">
        <v>32</v>
      </c>
      <c r="Q1885" s="1" t="s">
        <v>33</v>
      </c>
      <c r="T1885" s="1" t="s">
        <v>193</v>
      </c>
      <c r="U1885" s="8">
        <v>44007</v>
      </c>
      <c r="V1885" s="1" t="s">
        <v>1368</v>
      </c>
      <c r="W1885" s="1" t="s">
        <v>3322</v>
      </c>
      <c r="X1885" s="1" t="s">
        <v>39</v>
      </c>
      <c r="Y1885" t="str">
        <f t="shared" si="118"/>
        <v>OnTime</v>
      </c>
      <c r="Z1885" t="str">
        <f t="shared" si="119"/>
        <v>Utilized</v>
      </c>
    </row>
    <row r="1886" spans="1:26" x14ac:dyDescent="0.2">
      <c r="A1886" s="15">
        <v>1</v>
      </c>
      <c r="B1886" s="7">
        <f t="shared" si="116"/>
        <v>1</v>
      </c>
      <c r="C1886" s="1" t="s">
        <v>20</v>
      </c>
      <c r="D1886" s="1" t="s">
        <v>1362</v>
      </c>
      <c r="E1886" s="5">
        <v>0</v>
      </c>
      <c r="F1886" s="5">
        <f t="shared" si="117"/>
        <v>0</v>
      </c>
      <c r="I1886" s="1" t="s">
        <v>25</v>
      </c>
      <c r="K1886" s="8">
        <v>44007.399097222224</v>
      </c>
      <c r="L1886" s="1" t="s">
        <v>28</v>
      </c>
      <c r="M1886" s="8">
        <v>44007</v>
      </c>
      <c r="N1886" s="8">
        <v>44007</v>
      </c>
      <c r="O1886" s="1" t="s">
        <v>3477</v>
      </c>
      <c r="P1886" s="1" t="s">
        <v>1091</v>
      </c>
      <c r="Q1886" s="1" t="s">
        <v>33</v>
      </c>
      <c r="T1886" s="1" t="s">
        <v>81</v>
      </c>
      <c r="U1886" s="8">
        <v>44007</v>
      </c>
      <c r="V1886" s="1" t="s">
        <v>1368</v>
      </c>
      <c r="W1886" s="1" t="s">
        <v>3322</v>
      </c>
      <c r="X1886" s="1" t="s">
        <v>39</v>
      </c>
      <c r="Y1886" t="str">
        <f t="shared" si="118"/>
        <v>OnTime</v>
      </c>
      <c r="Z1886" t="str">
        <f t="shared" si="119"/>
        <v>No Discounts</v>
      </c>
    </row>
    <row r="1887" spans="1:26" x14ac:dyDescent="0.2">
      <c r="A1887" s="15">
        <v>100</v>
      </c>
      <c r="B1887" s="7">
        <f t="shared" si="116"/>
        <v>100</v>
      </c>
      <c r="C1887" s="1" t="s">
        <v>20</v>
      </c>
      <c r="D1887" s="1" t="s">
        <v>1362</v>
      </c>
      <c r="E1887" s="5">
        <v>2</v>
      </c>
      <c r="F1887" s="5">
        <f t="shared" si="117"/>
        <v>2</v>
      </c>
      <c r="G1887" s="1" t="s">
        <v>3478</v>
      </c>
      <c r="H1887" s="8">
        <v>44014</v>
      </c>
      <c r="I1887" s="1" t="s">
        <v>25</v>
      </c>
      <c r="K1887" s="8">
        <v>44007.397233796299</v>
      </c>
      <c r="L1887" s="1" t="s">
        <v>28</v>
      </c>
      <c r="M1887" s="8">
        <v>44007</v>
      </c>
      <c r="N1887" s="8">
        <v>44007</v>
      </c>
      <c r="O1887" s="1" t="s">
        <v>3481</v>
      </c>
      <c r="P1887" s="1" t="s">
        <v>1091</v>
      </c>
      <c r="S1887" s="1" t="s">
        <v>3482</v>
      </c>
      <c r="T1887" s="1" t="s">
        <v>193</v>
      </c>
      <c r="U1887" s="8">
        <v>44007</v>
      </c>
      <c r="V1887" s="1" t="s">
        <v>1368</v>
      </c>
      <c r="W1887" s="1" t="s">
        <v>3322</v>
      </c>
      <c r="X1887" s="1" t="s">
        <v>39</v>
      </c>
      <c r="Y1887" t="str">
        <f t="shared" si="118"/>
        <v>OnTime</v>
      </c>
      <c r="Z1887" t="str">
        <f t="shared" si="119"/>
        <v>Utilized</v>
      </c>
    </row>
    <row r="1888" spans="1:26" x14ac:dyDescent="0.2">
      <c r="A1888" s="15">
        <v>70</v>
      </c>
      <c r="B1888" s="7">
        <f t="shared" si="116"/>
        <v>70</v>
      </c>
      <c r="C1888" s="1" t="s">
        <v>20</v>
      </c>
      <c r="D1888" s="1" t="s">
        <v>1362</v>
      </c>
      <c r="E1888" s="5">
        <v>0</v>
      </c>
      <c r="F1888" s="5">
        <f t="shared" si="117"/>
        <v>0</v>
      </c>
      <c r="I1888" s="1" t="s">
        <v>25</v>
      </c>
      <c r="K1888" s="8">
        <v>44007.370104166665</v>
      </c>
      <c r="L1888" s="1" t="s">
        <v>28</v>
      </c>
      <c r="M1888" s="8">
        <v>44007</v>
      </c>
      <c r="N1888" s="8">
        <v>44037</v>
      </c>
      <c r="O1888" s="1" t="s">
        <v>3484</v>
      </c>
      <c r="P1888" s="1" t="s">
        <v>1091</v>
      </c>
      <c r="Q1888" s="1" t="s">
        <v>33</v>
      </c>
      <c r="R1888" s="1" t="s">
        <v>124</v>
      </c>
      <c r="T1888" s="1" t="s">
        <v>81</v>
      </c>
      <c r="U1888" s="8">
        <v>44007</v>
      </c>
      <c r="V1888" s="1" t="s">
        <v>1368</v>
      </c>
      <c r="W1888" s="1" t="s">
        <v>3322</v>
      </c>
      <c r="X1888" s="1" t="s">
        <v>39</v>
      </c>
      <c r="Y1888" t="str">
        <f t="shared" si="118"/>
        <v>OnTime</v>
      </c>
      <c r="Z1888" t="str">
        <f t="shared" si="119"/>
        <v>No Discounts</v>
      </c>
    </row>
    <row r="1889" spans="1:26" x14ac:dyDescent="0.2">
      <c r="A1889" s="15">
        <v>100</v>
      </c>
      <c r="B1889" s="7">
        <f t="shared" si="116"/>
        <v>100</v>
      </c>
      <c r="C1889" s="1" t="s">
        <v>20</v>
      </c>
      <c r="D1889" s="1" t="s">
        <v>21</v>
      </c>
      <c r="E1889" s="5">
        <v>0.5</v>
      </c>
      <c r="F1889" s="5">
        <f t="shared" si="117"/>
        <v>0.5</v>
      </c>
      <c r="G1889" s="1" t="s">
        <v>1574</v>
      </c>
      <c r="H1889" s="8">
        <v>44017</v>
      </c>
      <c r="I1889" s="1" t="s">
        <v>25</v>
      </c>
      <c r="K1889" s="8">
        <v>44007.348796296297</v>
      </c>
      <c r="L1889" s="1" t="s">
        <v>28</v>
      </c>
      <c r="M1889" s="8">
        <v>44007</v>
      </c>
      <c r="N1889" s="8">
        <v>44037</v>
      </c>
      <c r="O1889" s="1" t="s">
        <v>3487</v>
      </c>
      <c r="P1889" s="1" t="s">
        <v>1091</v>
      </c>
      <c r="Q1889" s="1" t="s">
        <v>33</v>
      </c>
      <c r="R1889" s="1" t="s">
        <v>124</v>
      </c>
      <c r="S1889" s="1" t="s">
        <v>3488</v>
      </c>
      <c r="T1889" s="1" t="s">
        <v>49</v>
      </c>
      <c r="U1889" s="8">
        <v>44007</v>
      </c>
      <c r="V1889" s="1" t="s">
        <v>1578</v>
      </c>
      <c r="W1889" s="1" t="s">
        <v>4594</v>
      </c>
      <c r="X1889" s="1" t="s">
        <v>39</v>
      </c>
      <c r="Y1889" t="str">
        <f t="shared" si="118"/>
        <v>OnTime</v>
      </c>
      <c r="Z1889" t="str">
        <f t="shared" si="119"/>
        <v>Utilized</v>
      </c>
    </row>
    <row r="1890" spans="1:26" x14ac:dyDescent="0.2">
      <c r="A1890" s="15">
        <v>1000</v>
      </c>
      <c r="B1890" s="7">
        <f t="shared" si="116"/>
        <v>1000</v>
      </c>
      <c r="C1890" s="1" t="s">
        <v>20</v>
      </c>
      <c r="D1890" s="1" t="s">
        <v>2201</v>
      </c>
      <c r="E1890" s="5">
        <v>20</v>
      </c>
      <c r="F1890" s="5">
        <f t="shared" si="117"/>
        <v>20</v>
      </c>
      <c r="G1890" s="1" t="s">
        <v>2202</v>
      </c>
      <c r="H1890" s="8">
        <v>44067</v>
      </c>
      <c r="I1890" s="1" t="s">
        <v>25</v>
      </c>
      <c r="K1890" s="8">
        <v>44007.3281712963</v>
      </c>
      <c r="L1890" s="1" t="s">
        <v>28</v>
      </c>
      <c r="M1890" s="8">
        <v>44007</v>
      </c>
      <c r="N1890" s="8">
        <v>44037</v>
      </c>
      <c r="O1890" s="1" t="s">
        <v>3490</v>
      </c>
      <c r="P1890" s="1" t="s">
        <v>1091</v>
      </c>
      <c r="Q1890" s="1" t="s">
        <v>33</v>
      </c>
      <c r="R1890" s="1" t="s">
        <v>124</v>
      </c>
      <c r="T1890" s="1" t="s">
        <v>193</v>
      </c>
      <c r="U1890" s="8">
        <v>44007</v>
      </c>
      <c r="V1890" s="1" t="s">
        <v>2205</v>
      </c>
      <c r="W1890" s="1" t="s">
        <v>2206</v>
      </c>
      <c r="X1890" s="1" t="s">
        <v>39</v>
      </c>
      <c r="Y1890" t="str">
        <f t="shared" si="118"/>
        <v>OnTime</v>
      </c>
      <c r="Z1890" t="str">
        <f t="shared" si="119"/>
        <v>Utilized</v>
      </c>
    </row>
    <row r="1891" spans="1:26" x14ac:dyDescent="0.2">
      <c r="A1891" s="15">
        <v>90</v>
      </c>
      <c r="B1891" s="7">
        <f t="shared" si="116"/>
        <v>90</v>
      </c>
      <c r="C1891" s="1" t="s">
        <v>20</v>
      </c>
      <c r="D1891" s="1" t="s">
        <v>1362</v>
      </c>
      <c r="E1891" s="5">
        <v>0</v>
      </c>
      <c r="F1891" s="5">
        <f t="shared" si="117"/>
        <v>0</v>
      </c>
      <c r="I1891" s="1" t="s">
        <v>25</v>
      </c>
      <c r="K1891" s="8">
        <v>44006.402233796296</v>
      </c>
      <c r="L1891" s="1" t="s">
        <v>28</v>
      </c>
      <c r="M1891" s="8">
        <v>44006</v>
      </c>
      <c r="N1891" s="8">
        <v>44006</v>
      </c>
      <c r="O1891" s="1" t="s">
        <v>3493</v>
      </c>
      <c r="P1891" s="1" t="s">
        <v>1091</v>
      </c>
      <c r="Q1891" s="1" t="s">
        <v>33</v>
      </c>
      <c r="T1891" s="1" t="s">
        <v>193</v>
      </c>
      <c r="U1891" s="8">
        <v>44006</v>
      </c>
      <c r="V1891" s="1" t="s">
        <v>1368</v>
      </c>
      <c r="W1891" s="1" t="s">
        <v>3322</v>
      </c>
      <c r="X1891" s="1" t="s">
        <v>39</v>
      </c>
      <c r="Y1891" t="str">
        <f t="shared" si="118"/>
        <v>OnTime</v>
      </c>
      <c r="Z1891" t="str">
        <f t="shared" si="119"/>
        <v>No Discounts</v>
      </c>
    </row>
    <row r="1892" spans="1:26" x14ac:dyDescent="0.2">
      <c r="A1892" s="15">
        <v>251</v>
      </c>
      <c r="B1892" s="7">
        <f t="shared" si="116"/>
        <v>251</v>
      </c>
      <c r="C1892" s="1" t="s">
        <v>20</v>
      </c>
      <c r="D1892" s="1" t="s">
        <v>21</v>
      </c>
      <c r="E1892" s="5">
        <v>1.26</v>
      </c>
      <c r="F1892" s="5">
        <f t="shared" si="117"/>
        <v>1.26</v>
      </c>
      <c r="G1892" s="1" t="s">
        <v>1574</v>
      </c>
      <c r="H1892" s="8">
        <v>44016</v>
      </c>
      <c r="I1892" s="1" t="s">
        <v>25</v>
      </c>
      <c r="K1892" s="8">
        <v>44006.401828703703</v>
      </c>
      <c r="L1892" s="1" t="s">
        <v>28</v>
      </c>
      <c r="M1892" s="8">
        <v>44006</v>
      </c>
      <c r="N1892" s="8">
        <v>44036</v>
      </c>
      <c r="O1892" s="1" t="s">
        <v>3496</v>
      </c>
      <c r="P1892" s="1" t="s">
        <v>1091</v>
      </c>
      <c r="Q1892" s="1" t="s">
        <v>33</v>
      </c>
      <c r="R1892" s="1" t="s">
        <v>124</v>
      </c>
      <c r="T1892" s="1" t="s">
        <v>81</v>
      </c>
      <c r="U1892" s="8">
        <v>44006</v>
      </c>
      <c r="V1892" s="1" t="s">
        <v>1578</v>
      </c>
      <c r="W1892" s="1" t="s">
        <v>4594</v>
      </c>
      <c r="X1892" s="1" t="s">
        <v>39</v>
      </c>
      <c r="Y1892" t="str">
        <f t="shared" si="118"/>
        <v>OnTime</v>
      </c>
      <c r="Z1892" t="str">
        <f t="shared" si="119"/>
        <v>Utilized</v>
      </c>
    </row>
    <row r="1893" spans="1:26" x14ac:dyDescent="0.2">
      <c r="A1893" s="15">
        <v>70</v>
      </c>
      <c r="B1893" s="7">
        <f t="shared" si="116"/>
        <v>70</v>
      </c>
      <c r="C1893" s="1" t="s">
        <v>20</v>
      </c>
      <c r="D1893" s="1" t="s">
        <v>1362</v>
      </c>
      <c r="E1893" s="5">
        <v>1.4</v>
      </c>
      <c r="F1893" s="5">
        <f t="shared" si="117"/>
        <v>1.4</v>
      </c>
      <c r="G1893" s="1" t="s">
        <v>1363</v>
      </c>
      <c r="H1893" s="8">
        <v>44036</v>
      </c>
      <c r="I1893" s="1" t="s">
        <v>25</v>
      </c>
      <c r="K1893" s="8">
        <v>44006.325277777774</v>
      </c>
      <c r="L1893" s="1" t="s">
        <v>28</v>
      </c>
      <c r="M1893" s="8">
        <v>44006</v>
      </c>
      <c r="N1893" s="8">
        <v>44006</v>
      </c>
      <c r="O1893" s="1" t="s">
        <v>3500</v>
      </c>
      <c r="P1893" s="1" t="s">
        <v>1091</v>
      </c>
      <c r="Q1893" s="1" t="s">
        <v>33</v>
      </c>
      <c r="T1893" s="1" t="s">
        <v>193</v>
      </c>
      <c r="U1893" s="8">
        <v>44006</v>
      </c>
      <c r="V1893" s="1" t="s">
        <v>1368</v>
      </c>
      <c r="W1893" s="1" t="s">
        <v>3322</v>
      </c>
      <c r="X1893" s="1" t="s">
        <v>39</v>
      </c>
      <c r="Y1893" t="str">
        <f t="shared" si="118"/>
        <v>OnTime</v>
      </c>
      <c r="Z1893" t="str">
        <f t="shared" si="119"/>
        <v>Utilized</v>
      </c>
    </row>
    <row r="1894" spans="1:26" x14ac:dyDescent="0.2">
      <c r="A1894" s="15">
        <v>100</v>
      </c>
      <c r="B1894" s="7">
        <f t="shared" si="116"/>
        <v>100</v>
      </c>
      <c r="C1894" s="1" t="s">
        <v>20</v>
      </c>
      <c r="D1894" s="1" t="s">
        <v>1362</v>
      </c>
      <c r="E1894" s="5">
        <v>2</v>
      </c>
      <c r="F1894" s="5">
        <f t="shared" si="117"/>
        <v>2</v>
      </c>
      <c r="G1894" s="1" t="s">
        <v>1363</v>
      </c>
      <c r="H1894" s="8">
        <v>44036</v>
      </c>
      <c r="I1894" s="1" t="s">
        <v>25</v>
      </c>
      <c r="K1894" s="8">
        <v>44006.315451388888</v>
      </c>
      <c r="L1894" s="1" t="s">
        <v>28</v>
      </c>
      <c r="M1894" s="8">
        <v>44006</v>
      </c>
      <c r="N1894" s="8">
        <v>44006</v>
      </c>
      <c r="O1894" s="1" t="s">
        <v>3502</v>
      </c>
      <c r="P1894" s="1" t="s">
        <v>32</v>
      </c>
      <c r="T1894" s="1" t="s">
        <v>81</v>
      </c>
      <c r="U1894" s="8">
        <v>44006</v>
      </c>
      <c r="V1894" s="1" t="s">
        <v>1368</v>
      </c>
      <c r="W1894" s="1" t="s">
        <v>3322</v>
      </c>
      <c r="X1894" s="1" t="s">
        <v>39</v>
      </c>
      <c r="Y1894" t="str">
        <f t="shared" si="118"/>
        <v>OnTime</v>
      </c>
      <c r="Z1894" t="str">
        <f t="shared" si="119"/>
        <v>Utilized</v>
      </c>
    </row>
    <row r="1895" spans="1:26" x14ac:dyDescent="0.2">
      <c r="A1895" s="15">
        <v>100</v>
      </c>
      <c r="B1895" s="7">
        <f t="shared" si="116"/>
        <v>100</v>
      </c>
      <c r="C1895" s="1" t="s">
        <v>20</v>
      </c>
      <c r="D1895" s="1" t="s">
        <v>1362</v>
      </c>
      <c r="E1895" s="5">
        <v>2</v>
      </c>
      <c r="F1895" s="5">
        <f t="shared" si="117"/>
        <v>2</v>
      </c>
      <c r="G1895" s="1" t="s">
        <v>1363</v>
      </c>
      <c r="H1895" s="8">
        <v>44036</v>
      </c>
      <c r="I1895" s="1" t="s">
        <v>25</v>
      </c>
      <c r="K1895" s="8">
        <v>44006.315381944441</v>
      </c>
      <c r="L1895" s="1" t="s">
        <v>28</v>
      </c>
      <c r="M1895" s="8">
        <v>44006</v>
      </c>
      <c r="N1895" s="8">
        <v>44006</v>
      </c>
      <c r="O1895" s="1" t="s">
        <v>3504</v>
      </c>
      <c r="P1895" s="1" t="s">
        <v>32</v>
      </c>
      <c r="T1895" s="1" t="s">
        <v>81</v>
      </c>
      <c r="U1895" s="8">
        <v>44006</v>
      </c>
      <c r="V1895" s="1" t="s">
        <v>1368</v>
      </c>
      <c r="W1895" s="1" t="s">
        <v>3322</v>
      </c>
      <c r="X1895" s="1" t="s">
        <v>39</v>
      </c>
      <c r="Y1895" t="str">
        <f t="shared" si="118"/>
        <v>OnTime</v>
      </c>
      <c r="Z1895" t="str">
        <f t="shared" si="119"/>
        <v>Utilized</v>
      </c>
    </row>
    <row r="1896" spans="1:26" x14ac:dyDescent="0.2">
      <c r="A1896" s="15">
        <v>100</v>
      </c>
      <c r="B1896" s="7">
        <f t="shared" si="116"/>
        <v>100</v>
      </c>
      <c r="C1896" s="1" t="s">
        <v>20</v>
      </c>
      <c r="D1896" s="1" t="s">
        <v>1362</v>
      </c>
      <c r="E1896" s="5">
        <v>2</v>
      </c>
      <c r="F1896" s="5">
        <f t="shared" si="117"/>
        <v>2</v>
      </c>
      <c r="G1896" s="1" t="s">
        <v>1363</v>
      </c>
      <c r="H1896" s="8">
        <v>44036</v>
      </c>
      <c r="I1896" s="1" t="s">
        <v>25</v>
      </c>
      <c r="K1896" s="8">
        <v>44006.315324074072</v>
      </c>
      <c r="L1896" s="1" t="s">
        <v>28</v>
      </c>
      <c r="M1896" s="8">
        <v>44006</v>
      </c>
      <c r="N1896" s="8">
        <v>44006</v>
      </c>
      <c r="O1896" s="1" t="s">
        <v>3506</v>
      </c>
      <c r="P1896" s="1" t="s">
        <v>32</v>
      </c>
      <c r="T1896" s="1" t="s">
        <v>49</v>
      </c>
      <c r="U1896" s="8">
        <v>44006</v>
      </c>
      <c r="V1896" s="1" t="s">
        <v>1368</v>
      </c>
      <c r="W1896" s="1" t="s">
        <v>3322</v>
      </c>
      <c r="X1896" s="1" t="s">
        <v>39</v>
      </c>
      <c r="Y1896" t="str">
        <f t="shared" si="118"/>
        <v>OnTime</v>
      </c>
      <c r="Z1896" t="str">
        <f t="shared" si="119"/>
        <v>Utilized</v>
      </c>
    </row>
    <row r="1897" spans="1:26" x14ac:dyDescent="0.2">
      <c r="A1897" s="15">
        <v>518.27</v>
      </c>
      <c r="B1897" s="7">
        <f t="shared" si="116"/>
        <v>518.27</v>
      </c>
      <c r="C1897" s="1" t="s">
        <v>20</v>
      </c>
      <c r="D1897" s="1" t="s">
        <v>1362</v>
      </c>
      <c r="E1897" s="5">
        <v>10.37</v>
      </c>
      <c r="F1897" s="5">
        <f t="shared" si="117"/>
        <v>10.37</v>
      </c>
      <c r="G1897" s="1" t="s">
        <v>1363</v>
      </c>
      <c r="H1897" s="8">
        <v>44036</v>
      </c>
      <c r="I1897" s="1" t="s">
        <v>25</v>
      </c>
      <c r="K1897" s="8">
        <v>44006.315254629626</v>
      </c>
      <c r="L1897" s="1" t="s">
        <v>28</v>
      </c>
      <c r="M1897" s="8">
        <v>44006</v>
      </c>
      <c r="N1897" s="8">
        <v>44006</v>
      </c>
      <c r="O1897" s="1" t="s">
        <v>3509</v>
      </c>
      <c r="P1897" s="1" t="s">
        <v>32</v>
      </c>
      <c r="T1897" s="1" t="s">
        <v>1045</v>
      </c>
      <c r="U1897" s="8">
        <v>44006</v>
      </c>
      <c r="V1897" s="1" t="s">
        <v>1368</v>
      </c>
      <c r="W1897" s="1" t="s">
        <v>3322</v>
      </c>
      <c r="X1897" s="1" t="s">
        <v>39</v>
      </c>
      <c r="Y1897" t="str">
        <f t="shared" si="118"/>
        <v>OnTime</v>
      </c>
      <c r="Z1897" t="str">
        <f t="shared" si="119"/>
        <v>Utilized</v>
      </c>
    </row>
    <row r="1898" spans="1:26" x14ac:dyDescent="0.2">
      <c r="A1898" s="15">
        <v>100</v>
      </c>
      <c r="B1898" s="7">
        <f t="shared" si="116"/>
        <v>100</v>
      </c>
      <c r="C1898" s="1" t="s">
        <v>20</v>
      </c>
      <c r="D1898" s="1" t="s">
        <v>1362</v>
      </c>
      <c r="E1898" s="5">
        <v>0.5</v>
      </c>
      <c r="F1898" s="5">
        <f t="shared" si="117"/>
        <v>0.5</v>
      </c>
      <c r="G1898" s="1" t="s">
        <v>1574</v>
      </c>
      <c r="H1898" s="8">
        <v>44016</v>
      </c>
      <c r="I1898" s="1" t="s">
        <v>25</v>
      </c>
      <c r="K1898" s="8">
        <v>44006.315185185187</v>
      </c>
      <c r="L1898" s="1" t="s">
        <v>28</v>
      </c>
      <c r="M1898" s="8">
        <v>44006</v>
      </c>
      <c r="N1898" s="8">
        <v>44006</v>
      </c>
      <c r="O1898" s="1" t="s">
        <v>3511</v>
      </c>
      <c r="P1898" s="1" t="s">
        <v>32</v>
      </c>
      <c r="T1898" s="1" t="s">
        <v>81</v>
      </c>
      <c r="U1898" s="8">
        <v>44006</v>
      </c>
      <c r="V1898" s="1" t="s">
        <v>1368</v>
      </c>
      <c r="W1898" s="1" t="s">
        <v>3322</v>
      </c>
      <c r="X1898" s="1" t="s">
        <v>39</v>
      </c>
      <c r="Y1898" t="str">
        <f t="shared" si="118"/>
        <v>OnTime</v>
      </c>
      <c r="Z1898" t="str">
        <f t="shared" si="119"/>
        <v>Utilized</v>
      </c>
    </row>
    <row r="1899" spans="1:26" x14ac:dyDescent="0.2">
      <c r="A1899" s="15">
        <v>0</v>
      </c>
      <c r="B1899" s="7">
        <f t="shared" si="116"/>
        <v>0</v>
      </c>
      <c r="C1899" s="1" t="s">
        <v>20</v>
      </c>
      <c r="E1899" s="5">
        <v>0</v>
      </c>
      <c r="F1899" s="5">
        <f t="shared" si="117"/>
        <v>0</v>
      </c>
      <c r="I1899" s="1" t="s">
        <v>25</v>
      </c>
      <c r="K1899" s="8">
        <v>44006.308807870373</v>
      </c>
      <c r="M1899" s="8">
        <v>44006</v>
      </c>
      <c r="N1899" s="8">
        <v>44006</v>
      </c>
      <c r="P1899" s="1" t="s">
        <v>32</v>
      </c>
      <c r="T1899" s="1" t="s">
        <v>81</v>
      </c>
      <c r="U1899" s="8">
        <v>44006</v>
      </c>
      <c r="X1899" s="1" t="s">
        <v>39</v>
      </c>
      <c r="Y1899" t="str">
        <f t="shared" si="118"/>
        <v>NoPayment</v>
      </c>
      <c r="Z1899" t="str">
        <f t="shared" si="119"/>
        <v>No Discounts</v>
      </c>
    </row>
    <row r="1900" spans="1:26" x14ac:dyDescent="0.2">
      <c r="A1900" s="15">
        <v>0</v>
      </c>
      <c r="B1900" s="7">
        <f t="shared" si="116"/>
        <v>0</v>
      </c>
      <c r="C1900" s="1" t="s">
        <v>20</v>
      </c>
      <c r="E1900" s="5">
        <v>0</v>
      </c>
      <c r="F1900" s="5">
        <f t="shared" si="117"/>
        <v>0</v>
      </c>
      <c r="I1900" s="1" t="s">
        <v>25</v>
      </c>
      <c r="K1900" s="8">
        <v>44006.308703703704</v>
      </c>
      <c r="M1900" s="8">
        <v>44006</v>
      </c>
      <c r="N1900" s="8">
        <v>44006</v>
      </c>
      <c r="P1900" s="1" t="s">
        <v>32</v>
      </c>
      <c r="T1900" s="1" t="s">
        <v>81</v>
      </c>
      <c r="U1900" s="8">
        <v>44006</v>
      </c>
      <c r="X1900" s="1" t="s">
        <v>39</v>
      </c>
      <c r="Y1900" t="str">
        <f t="shared" si="118"/>
        <v>NoPayment</v>
      </c>
      <c r="Z1900" t="str">
        <f t="shared" si="119"/>
        <v>No Discounts</v>
      </c>
    </row>
    <row r="1901" spans="1:26" x14ac:dyDescent="0.2">
      <c r="A1901" s="15">
        <v>0</v>
      </c>
      <c r="B1901" s="7">
        <f t="shared" si="116"/>
        <v>0</v>
      </c>
      <c r="C1901" s="1" t="s">
        <v>20</v>
      </c>
      <c r="E1901" s="5">
        <v>0</v>
      </c>
      <c r="F1901" s="5">
        <f t="shared" si="117"/>
        <v>0</v>
      </c>
      <c r="I1901" s="1" t="s">
        <v>25</v>
      </c>
      <c r="K1901" s="8">
        <v>44006.308611111112</v>
      </c>
      <c r="M1901" s="8">
        <v>44006</v>
      </c>
      <c r="N1901" s="8">
        <v>44006</v>
      </c>
      <c r="P1901" s="1" t="s">
        <v>32</v>
      </c>
      <c r="T1901" s="1" t="s">
        <v>81</v>
      </c>
      <c r="U1901" s="8">
        <v>44006</v>
      </c>
      <c r="X1901" s="1" t="s">
        <v>39</v>
      </c>
      <c r="Y1901" t="str">
        <f t="shared" si="118"/>
        <v>NoPayment</v>
      </c>
      <c r="Z1901" t="str">
        <f t="shared" si="119"/>
        <v>No Discounts</v>
      </c>
    </row>
    <row r="1902" spans="1:26" x14ac:dyDescent="0.2">
      <c r="A1902" s="15">
        <v>0</v>
      </c>
      <c r="B1902" s="7">
        <f t="shared" si="116"/>
        <v>0</v>
      </c>
      <c r="C1902" s="1" t="s">
        <v>20</v>
      </c>
      <c r="E1902" s="5">
        <v>0</v>
      </c>
      <c r="F1902" s="5">
        <f t="shared" si="117"/>
        <v>0</v>
      </c>
      <c r="I1902" s="1" t="s">
        <v>25</v>
      </c>
      <c r="K1902" s="8">
        <v>44006.308518518519</v>
      </c>
      <c r="M1902" s="8">
        <v>44006</v>
      </c>
      <c r="N1902" s="8">
        <v>44006</v>
      </c>
      <c r="P1902" s="1" t="s">
        <v>32</v>
      </c>
      <c r="T1902" s="1" t="s">
        <v>81</v>
      </c>
      <c r="U1902" s="8">
        <v>44006</v>
      </c>
      <c r="X1902" s="1" t="s">
        <v>39</v>
      </c>
      <c r="Y1902" t="str">
        <f t="shared" si="118"/>
        <v>NoPayment</v>
      </c>
      <c r="Z1902" t="str">
        <f t="shared" si="119"/>
        <v>No Discounts</v>
      </c>
    </row>
    <row r="1903" spans="1:26" x14ac:dyDescent="0.2">
      <c r="A1903" s="15">
        <v>0</v>
      </c>
      <c r="B1903" s="7">
        <f t="shared" si="116"/>
        <v>0</v>
      </c>
      <c r="C1903" s="1" t="s">
        <v>20</v>
      </c>
      <c r="E1903" s="5">
        <v>0</v>
      </c>
      <c r="F1903" s="5">
        <f t="shared" si="117"/>
        <v>0</v>
      </c>
      <c r="I1903" s="1" t="s">
        <v>25</v>
      </c>
      <c r="K1903" s="8">
        <v>44006.30841435185</v>
      </c>
      <c r="M1903" s="8">
        <v>44006</v>
      </c>
      <c r="N1903" s="8">
        <v>44006</v>
      </c>
      <c r="P1903" s="1" t="s">
        <v>32</v>
      </c>
      <c r="T1903" s="1" t="s">
        <v>81</v>
      </c>
      <c r="U1903" s="8">
        <v>44006</v>
      </c>
      <c r="X1903" s="1" t="s">
        <v>39</v>
      </c>
      <c r="Y1903" t="str">
        <f t="shared" si="118"/>
        <v>NoPayment</v>
      </c>
      <c r="Z1903" t="str">
        <f t="shared" si="119"/>
        <v>No Discounts</v>
      </c>
    </row>
    <row r="1904" spans="1:26" x14ac:dyDescent="0.2">
      <c r="A1904" s="15">
        <v>0</v>
      </c>
      <c r="B1904" s="7">
        <f t="shared" si="116"/>
        <v>0</v>
      </c>
      <c r="C1904" s="1" t="s">
        <v>20</v>
      </c>
      <c r="E1904" s="5">
        <v>0</v>
      </c>
      <c r="F1904" s="5">
        <f t="shared" si="117"/>
        <v>0</v>
      </c>
      <c r="I1904" s="1" t="s">
        <v>25</v>
      </c>
      <c r="K1904" s="8">
        <v>44006.308310185188</v>
      </c>
      <c r="M1904" s="8">
        <v>44006</v>
      </c>
      <c r="N1904" s="8">
        <v>44006</v>
      </c>
      <c r="P1904" s="1" t="s">
        <v>32</v>
      </c>
      <c r="T1904" s="1" t="s">
        <v>81</v>
      </c>
      <c r="U1904" s="8">
        <v>44006</v>
      </c>
      <c r="X1904" s="1" t="s">
        <v>39</v>
      </c>
      <c r="Y1904" t="str">
        <f t="shared" si="118"/>
        <v>NoPayment</v>
      </c>
      <c r="Z1904" t="str">
        <f t="shared" si="119"/>
        <v>No Discounts</v>
      </c>
    </row>
    <row r="1905" spans="1:26" x14ac:dyDescent="0.2">
      <c r="A1905" s="15">
        <v>0</v>
      </c>
      <c r="B1905" s="7">
        <f t="shared" si="116"/>
        <v>0</v>
      </c>
      <c r="C1905" s="1" t="s">
        <v>20</v>
      </c>
      <c r="E1905" s="5">
        <v>0</v>
      </c>
      <c r="F1905" s="5">
        <f t="shared" si="117"/>
        <v>0</v>
      </c>
      <c r="I1905" s="1" t="s">
        <v>25</v>
      </c>
      <c r="K1905" s="8">
        <v>44006.308194444442</v>
      </c>
      <c r="M1905" s="8">
        <v>44006</v>
      </c>
      <c r="N1905" s="8">
        <v>44006</v>
      </c>
      <c r="P1905" s="1" t="s">
        <v>32</v>
      </c>
      <c r="T1905" s="1" t="s">
        <v>81</v>
      </c>
      <c r="U1905" s="8">
        <v>44006</v>
      </c>
      <c r="X1905" s="1" t="s">
        <v>39</v>
      </c>
      <c r="Y1905" t="str">
        <f t="shared" si="118"/>
        <v>NoPayment</v>
      </c>
      <c r="Z1905" t="str">
        <f t="shared" si="119"/>
        <v>No Discounts</v>
      </c>
    </row>
    <row r="1906" spans="1:26" x14ac:dyDescent="0.2">
      <c r="A1906" s="15">
        <v>5</v>
      </c>
      <c r="B1906" s="7">
        <f t="shared" si="116"/>
        <v>5</v>
      </c>
      <c r="C1906" s="1" t="s">
        <v>20</v>
      </c>
      <c r="D1906" s="1" t="s">
        <v>21</v>
      </c>
      <c r="E1906" s="5">
        <v>0.03</v>
      </c>
      <c r="F1906" s="5">
        <f t="shared" si="117"/>
        <v>0.03</v>
      </c>
      <c r="G1906" s="1" t="s">
        <v>1574</v>
      </c>
      <c r="H1906" s="8">
        <v>44015</v>
      </c>
      <c r="I1906" s="1" t="s">
        <v>25</v>
      </c>
      <c r="J1906" s="1" t="s">
        <v>3520</v>
      </c>
      <c r="K1906" s="8">
        <v>44005.788240740738</v>
      </c>
      <c r="L1906" s="1" t="s">
        <v>28</v>
      </c>
      <c r="M1906" s="8">
        <v>44005</v>
      </c>
      <c r="N1906" s="8">
        <v>44020</v>
      </c>
      <c r="O1906" s="1" t="s">
        <v>3523</v>
      </c>
      <c r="P1906" s="1" t="s">
        <v>1091</v>
      </c>
      <c r="Q1906" s="1" t="s">
        <v>33</v>
      </c>
      <c r="R1906" s="1" t="s">
        <v>124</v>
      </c>
      <c r="S1906" s="1" t="s">
        <v>3524</v>
      </c>
      <c r="T1906" s="1" t="s">
        <v>81</v>
      </c>
      <c r="U1906" s="8">
        <v>44004</v>
      </c>
      <c r="V1906" s="1" t="s">
        <v>1578</v>
      </c>
      <c r="W1906" s="1" t="s">
        <v>4594</v>
      </c>
      <c r="X1906" s="1" t="s">
        <v>39</v>
      </c>
      <c r="Y1906" t="str">
        <f t="shared" si="118"/>
        <v>OnTime</v>
      </c>
      <c r="Z1906" t="str">
        <f t="shared" si="119"/>
        <v>Utilized</v>
      </c>
    </row>
    <row r="1907" spans="1:26" x14ac:dyDescent="0.2">
      <c r="A1907" s="15">
        <v>100</v>
      </c>
      <c r="B1907" s="7">
        <f t="shared" si="116"/>
        <v>100</v>
      </c>
      <c r="C1907" s="1" t="s">
        <v>20</v>
      </c>
      <c r="D1907" s="1" t="s">
        <v>1362</v>
      </c>
      <c r="E1907" s="5">
        <v>2</v>
      </c>
      <c r="F1907" s="5">
        <f t="shared" si="117"/>
        <v>2</v>
      </c>
      <c r="G1907" s="1" t="s">
        <v>1363</v>
      </c>
      <c r="H1907" s="8">
        <v>44029</v>
      </c>
      <c r="I1907" s="1" t="s">
        <v>25</v>
      </c>
      <c r="K1907" s="8">
        <v>43999.236319444448</v>
      </c>
      <c r="L1907" s="1" t="s">
        <v>28</v>
      </c>
      <c r="M1907" s="8">
        <v>43999</v>
      </c>
      <c r="N1907" s="8">
        <v>43999</v>
      </c>
      <c r="O1907" s="1" t="s">
        <v>3528</v>
      </c>
      <c r="P1907" s="1" t="s">
        <v>32</v>
      </c>
      <c r="T1907" s="1" t="s">
        <v>193</v>
      </c>
      <c r="U1907" s="8">
        <v>43999</v>
      </c>
      <c r="V1907" s="1" t="s">
        <v>1368</v>
      </c>
      <c r="W1907" s="1" t="s">
        <v>3322</v>
      </c>
      <c r="X1907" s="1" t="s">
        <v>39</v>
      </c>
      <c r="Y1907" t="str">
        <f t="shared" si="118"/>
        <v>OnTime</v>
      </c>
      <c r="Z1907" t="str">
        <f t="shared" si="119"/>
        <v>Utilized</v>
      </c>
    </row>
    <row r="1908" spans="1:26" x14ac:dyDescent="0.2">
      <c r="A1908" s="15">
        <v>100</v>
      </c>
      <c r="B1908" s="7">
        <f t="shared" si="116"/>
        <v>100</v>
      </c>
      <c r="C1908" s="1" t="s">
        <v>20</v>
      </c>
      <c r="D1908" s="1" t="s">
        <v>1362</v>
      </c>
      <c r="E1908" s="5">
        <v>2</v>
      </c>
      <c r="F1908" s="5">
        <f t="shared" si="117"/>
        <v>2</v>
      </c>
      <c r="G1908" s="1" t="s">
        <v>1363</v>
      </c>
      <c r="H1908" s="8">
        <v>44029</v>
      </c>
      <c r="I1908" s="1" t="s">
        <v>25</v>
      </c>
      <c r="K1908" s="8">
        <v>43999.236250000002</v>
      </c>
      <c r="L1908" s="1" t="s">
        <v>28</v>
      </c>
      <c r="M1908" s="8">
        <v>43999</v>
      </c>
      <c r="N1908" s="8">
        <v>43999</v>
      </c>
      <c r="O1908" s="1" t="s">
        <v>3530</v>
      </c>
      <c r="P1908" s="1" t="s">
        <v>32</v>
      </c>
      <c r="T1908" s="1" t="s">
        <v>193</v>
      </c>
      <c r="U1908" s="8">
        <v>43999</v>
      </c>
      <c r="V1908" s="1" t="s">
        <v>1368</v>
      </c>
      <c r="W1908" s="1" t="s">
        <v>3322</v>
      </c>
      <c r="X1908" s="1" t="s">
        <v>39</v>
      </c>
      <c r="Y1908" t="str">
        <f t="shared" si="118"/>
        <v>OnTime</v>
      </c>
      <c r="Z1908" t="str">
        <f t="shared" si="119"/>
        <v>Utilized</v>
      </c>
    </row>
    <row r="1909" spans="1:26" x14ac:dyDescent="0.2">
      <c r="A1909" s="15">
        <v>100</v>
      </c>
      <c r="B1909" s="7">
        <f t="shared" si="116"/>
        <v>100</v>
      </c>
      <c r="C1909" s="1" t="s">
        <v>20</v>
      </c>
      <c r="D1909" s="1" t="s">
        <v>1362</v>
      </c>
      <c r="E1909" s="5">
        <v>2</v>
      </c>
      <c r="F1909" s="5">
        <f t="shared" si="117"/>
        <v>2</v>
      </c>
      <c r="G1909" s="1" t="s">
        <v>1363</v>
      </c>
      <c r="H1909" s="8">
        <v>44029</v>
      </c>
      <c r="I1909" s="1" t="s">
        <v>25</v>
      </c>
      <c r="K1909" s="8">
        <v>43999.236180555556</v>
      </c>
      <c r="L1909" s="1" t="s">
        <v>28</v>
      </c>
      <c r="M1909" s="8">
        <v>43999</v>
      </c>
      <c r="N1909" s="8">
        <v>43999</v>
      </c>
      <c r="O1909" s="1" t="s">
        <v>3532</v>
      </c>
      <c r="P1909" s="1" t="s">
        <v>32</v>
      </c>
      <c r="T1909" s="1" t="s">
        <v>193</v>
      </c>
      <c r="U1909" s="8">
        <v>43999</v>
      </c>
      <c r="V1909" s="1" t="s">
        <v>1368</v>
      </c>
      <c r="W1909" s="1" t="s">
        <v>3322</v>
      </c>
      <c r="X1909" s="1" t="s">
        <v>39</v>
      </c>
      <c r="Y1909" t="str">
        <f t="shared" si="118"/>
        <v>OnTime</v>
      </c>
      <c r="Z1909" t="str">
        <f t="shared" si="119"/>
        <v>Utilized</v>
      </c>
    </row>
    <row r="1910" spans="1:26" x14ac:dyDescent="0.2">
      <c r="A1910" s="15">
        <v>100</v>
      </c>
      <c r="B1910" s="7">
        <f t="shared" si="116"/>
        <v>100</v>
      </c>
      <c r="C1910" s="1" t="s">
        <v>20</v>
      </c>
      <c r="D1910" s="1" t="s">
        <v>1362</v>
      </c>
      <c r="E1910" s="5">
        <v>2</v>
      </c>
      <c r="F1910" s="5">
        <f t="shared" si="117"/>
        <v>2</v>
      </c>
      <c r="G1910" s="1" t="s">
        <v>1363</v>
      </c>
      <c r="H1910" s="8">
        <v>44029</v>
      </c>
      <c r="I1910" s="1" t="s">
        <v>25</v>
      </c>
      <c r="K1910" s="8">
        <v>43999.23609953704</v>
      </c>
      <c r="L1910" s="1" t="s">
        <v>28</v>
      </c>
      <c r="M1910" s="8">
        <v>43999</v>
      </c>
      <c r="N1910" s="8">
        <v>43999</v>
      </c>
      <c r="O1910" s="1" t="s">
        <v>3534</v>
      </c>
      <c r="P1910" s="1" t="s">
        <v>32</v>
      </c>
      <c r="T1910" s="1" t="s">
        <v>193</v>
      </c>
      <c r="U1910" s="8">
        <v>43999</v>
      </c>
      <c r="V1910" s="1" t="s">
        <v>1368</v>
      </c>
      <c r="W1910" s="1" t="s">
        <v>3322</v>
      </c>
      <c r="X1910" s="1" t="s">
        <v>39</v>
      </c>
      <c r="Y1910" t="str">
        <f t="shared" si="118"/>
        <v>OnTime</v>
      </c>
      <c r="Z1910" t="str">
        <f t="shared" si="119"/>
        <v>Utilized</v>
      </c>
    </row>
    <row r="1911" spans="1:26" x14ac:dyDescent="0.2">
      <c r="A1911" s="15">
        <v>146.1</v>
      </c>
      <c r="B1911" s="7">
        <f t="shared" si="116"/>
        <v>146.1</v>
      </c>
      <c r="C1911" s="1" t="s">
        <v>20</v>
      </c>
      <c r="D1911" s="1" t="s">
        <v>1362</v>
      </c>
      <c r="E1911" s="5">
        <v>2.92</v>
      </c>
      <c r="F1911" s="5">
        <f t="shared" si="117"/>
        <v>2.92</v>
      </c>
      <c r="G1911" s="1" t="s">
        <v>1363</v>
      </c>
      <c r="H1911" s="8">
        <v>44029</v>
      </c>
      <c r="I1911" s="1" t="s">
        <v>25</v>
      </c>
      <c r="K1911" s="8">
        <v>43999.236030092594</v>
      </c>
      <c r="L1911" s="1" t="s">
        <v>28</v>
      </c>
      <c r="M1911" s="8">
        <v>43999</v>
      </c>
      <c r="N1911" s="8">
        <v>43999</v>
      </c>
      <c r="O1911" s="1" t="s">
        <v>3536</v>
      </c>
      <c r="P1911" s="1" t="s">
        <v>46</v>
      </c>
      <c r="T1911" s="1" t="s">
        <v>193</v>
      </c>
      <c r="U1911" s="8">
        <v>43999</v>
      </c>
      <c r="V1911" s="1" t="s">
        <v>1368</v>
      </c>
      <c r="W1911" s="1" t="s">
        <v>3322</v>
      </c>
      <c r="X1911" s="1" t="s">
        <v>39</v>
      </c>
      <c r="Y1911" t="str">
        <f t="shared" si="118"/>
        <v>OnTime</v>
      </c>
      <c r="Z1911" t="str">
        <f t="shared" si="119"/>
        <v>Utilized</v>
      </c>
    </row>
    <row r="1912" spans="1:26" x14ac:dyDescent="0.2">
      <c r="A1912" s="15">
        <v>14.61</v>
      </c>
      <c r="B1912" s="7">
        <f t="shared" si="116"/>
        <v>14.61</v>
      </c>
      <c r="C1912" s="1" t="s">
        <v>20</v>
      </c>
      <c r="D1912" s="1" t="s">
        <v>1362</v>
      </c>
      <c r="E1912" s="5">
        <v>0.28999999999999998</v>
      </c>
      <c r="F1912" s="5">
        <f t="shared" si="117"/>
        <v>0.28999999999999998</v>
      </c>
      <c r="G1912" s="1" t="s">
        <v>1363</v>
      </c>
      <c r="H1912" s="8">
        <v>44029</v>
      </c>
      <c r="I1912" s="1" t="s">
        <v>25</v>
      </c>
      <c r="K1912" s="8">
        <v>43999.235960648148</v>
      </c>
      <c r="L1912" s="1" t="s">
        <v>28</v>
      </c>
      <c r="M1912" s="8">
        <v>43999</v>
      </c>
      <c r="N1912" s="8">
        <v>43999</v>
      </c>
      <c r="O1912" s="1" t="s">
        <v>3539</v>
      </c>
      <c r="P1912" s="1" t="s">
        <v>46</v>
      </c>
      <c r="T1912" s="1" t="s">
        <v>193</v>
      </c>
      <c r="U1912" s="8">
        <v>43999</v>
      </c>
      <c r="V1912" s="1" t="s">
        <v>1368</v>
      </c>
      <c r="W1912" s="1" t="s">
        <v>3322</v>
      </c>
      <c r="X1912" s="1" t="s">
        <v>39</v>
      </c>
      <c r="Y1912" t="str">
        <f t="shared" si="118"/>
        <v>OnTime</v>
      </c>
      <c r="Z1912" t="str">
        <f t="shared" si="119"/>
        <v>Utilized</v>
      </c>
    </row>
    <row r="1913" spans="1:26" x14ac:dyDescent="0.2">
      <c r="A1913" s="15">
        <v>100</v>
      </c>
      <c r="B1913" s="7">
        <f t="shared" si="116"/>
        <v>100</v>
      </c>
      <c r="C1913" s="1" t="s">
        <v>20</v>
      </c>
      <c r="D1913" s="1" t="s">
        <v>1362</v>
      </c>
      <c r="E1913" s="5">
        <v>2</v>
      </c>
      <c r="F1913" s="5">
        <f t="shared" si="117"/>
        <v>2</v>
      </c>
      <c r="G1913" s="1" t="s">
        <v>1363</v>
      </c>
      <c r="H1913" s="8">
        <v>44029</v>
      </c>
      <c r="I1913" s="1" t="s">
        <v>25</v>
      </c>
      <c r="K1913" s="8">
        <v>43999.235879629632</v>
      </c>
      <c r="L1913" s="1" t="s">
        <v>28</v>
      </c>
      <c r="M1913" s="8">
        <v>43999</v>
      </c>
      <c r="N1913" s="8">
        <v>43999</v>
      </c>
      <c r="O1913" s="1" t="s">
        <v>3541</v>
      </c>
      <c r="P1913" s="1" t="s">
        <v>32</v>
      </c>
      <c r="T1913" s="1" t="s">
        <v>193</v>
      </c>
      <c r="U1913" s="8">
        <v>43999</v>
      </c>
      <c r="V1913" s="1" t="s">
        <v>1368</v>
      </c>
      <c r="W1913" s="1" t="s">
        <v>3322</v>
      </c>
      <c r="X1913" s="1" t="s">
        <v>39</v>
      </c>
      <c r="Y1913" t="str">
        <f t="shared" si="118"/>
        <v>OnTime</v>
      </c>
      <c r="Z1913" t="str">
        <f t="shared" si="119"/>
        <v>Utilized</v>
      </c>
    </row>
    <row r="1914" spans="1:26" x14ac:dyDescent="0.2">
      <c r="A1914" s="15">
        <v>100</v>
      </c>
      <c r="B1914" s="7">
        <f t="shared" si="116"/>
        <v>100</v>
      </c>
      <c r="C1914" s="1" t="s">
        <v>20</v>
      </c>
      <c r="D1914" s="1" t="s">
        <v>1362</v>
      </c>
      <c r="E1914" s="5">
        <v>2</v>
      </c>
      <c r="F1914" s="5">
        <f t="shared" si="117"/>
        <v>2</v>
      </c>
      <c r="G1914" s="1" t="s">
        <v>1363</v>
      </c>
      <c r="H1914" s="8">
        <v>44029</v>
      </c>
      <c r="I1914" s="1" t="s">
        <v>25</v>
      </c>
      <c r="K1914" s="8">
        <v>43999.235810185186</v>
      </c>
      <c r="L1914" s="1" t="s">
        <v>28</v>
      </c>
      <c r="M1914" s="8">
        <v>43999</v>
      </c>
      <c r="N1914" s="8">
        <v>43999</v>
      </c>
      <c r="O1914" s="1" t="s">
        <v>3543</v>
      </c>
      <c r="P1914" s="1" t="s">
        <v>32</v>
      </c>
      <c r="T1914" s="1" t="s">
        <v>193</v>
      </c>
      <c r="U1914" s="8">
        <v>43999</v>
      </c>
      <c r="V1914" s="1" t="s">
        <v>1368</v>
      </c>
      <c r="W1914" s="1" t="s">
        <v>3322</v>
      </c>
      <c r="X1914" s="1" t="s">
        <v>39</v>
      </c>
      <c r="Y1914" t="str">
        <f t="shared" si="118"/>
        <v>OnTime</v>
      </c>
      <c r="Z1914" t="str">
        <f t="shared" si="119"/>
        <v>Utilized</v>
      </c>
    </row>
    <row r="1915" spans="1:26" x14ac:dyDescent="0.2">
      <c r="A1915" s="15">
        <v>0</v>
      </c>
      <c r="B1915" s="7">
        <f t="shared" si="116"/>
        <v>0</v>
      </c>
      <c r="C1915" s="1" t="s">
        <v>20</v>
      </c>
      <c r="D1915" s="1" t="s">
        <v>1362</v>
      </c>
      <c r="E1915" s="5">
        <v>0</v>
      </c>
      <c r="F1915" s="5">
        <f t="shared" si="117"/>
        <v>0</v>
      </c>
      <c r="G1915" s="1" t="s">
        <v>1363</v>
      </c>
      <c r="H1915" s="8">
        <v>44029</v>
      </c>
      <c r="I1915" s="1" t="s">
        <v>25</v>
      </c>
      <c r="K1915" s="8">
        <v>43999.23574074074</v>
      </c>
      <c r="M1915" s="8">
        <v>43999</v>
      </c>
      <c r="N1915" s="8">
        <v>43999</v>
      </c>
      <c r="P1915" s="1" t="s">
        <v>32</v>
      </c>
      <c r="T1915" s="1" t="s">
        <v>81</v>
      </c>
      <c r="U1915" s="8">
        <v>43999</v>
      </c>
      <c r="V1915" s="1" t="s">
        <v>1368</v>
      </c>
      <c r="W1915" s="1" t="s">
        <v>3322</v>
      </c>
      <c r="X1915" s="1" t="s">
        <v>39</v>
      </c>
      <c r="Y1915" t="str">
        <f t="shared" si="118"/>
        <v>NoPayment</v>
      </c>
      <c r="Z1915" t="str">
        <f t="shared" si="119"/>
        <v>Utilized</v>
      </c>
    </row>
    <row r="1916" spans="1:26" x14ac:dyDescent="0.2">
      <c r="A1916" s="15">
        <v>100</v>
      </c>
      <c r="B1916" s="7">
        <f t="shared" si="116"/>
        <v>100</v>
      </c>
      <c r="C1916" s="1" t="s">
        <v>20</v>
      </c>
      <c r="D1916" s="1" t="s">
        <v>1362</v>
      </c>
      <c r="E1916" s="5">
        <v>2</v>
      </c>
      <c r="F1916" s="5">
        <f t="shared" si="117"/>
        <v>2</v>
      </c>
      <c r="G1916" s="1" t="s">
        <v>1363</v>
      </c>
      <c r="H1916" s="8">
        <v>44029</v>
      </c>
      <c r="I1916" s="1" t="s">
        <v>25</v>
      </c>
      <c r="K1916" s="8">
        <v>43999.235671296294</v>
      </c>
      <c r="L1916" s="1" t="s">
        <v>28</v>
      </c>
      <c r="M1916" s="8">
        <v>43999</v>
      </c>
      <c r="N1916" s="8">
        <v>43999</v>
      </c>
      <c r="O1916" s="1" t="s">
        <v>3546</v>
      </c>
      <c r="P1916" s="1" t="s">
        <v>32</v>
      </c>
      <c r="T1916" s="1" t="s">
        <v>81</v>
      </c>
      <c r="U1916" s="8">
        <v>43999</v>
      </c>
      <c r="V1916" s="1" t="s">
        <v>1368</v>
      </c>
      <c r="W1916" s="1" t="s">
        <v>3322</v>
      </c>
      <c r="X1916" s="1" t="s">
        <v>39</v>
      </c>
      <c r="Y1916" t="str">
        <f t="shared" si="118"/>
        <v>OnTime</v>
      </c>
      <c r="Z1916" t="str">
        <f t="shared" si="119"/>
        <v>Utilized</v>
      </c>
    </row>
    <row r="1917" spans="1:26" x14ac:dyDescent="0.2">
      <c r="A1917" s="15">
        <v>0</v>
      </c>
      <c r="B1917" s="7">
        <f t="shared" si="116"/>
        <v>0</v>
      </c>
      <c r="C1917" s="1" t="s">
        <v>20</v>
      </c>
      <c r="E1917" s="5">
        <v>0</v>
      </c>
      <c r="F1917" s="5">
        <f t="shared" si="117"/>
        <v>0</v>
      </c>
      <c r="I1917" s="1" t="s">
        <v>25</v>
      </c>
      <c r="K1917" s="8">
        <v>43999.235590277778</v>
      </c>
      <c r="M1917" s="8">
        <v>43999</v>
      </c>
      <c r="N1917" s="8">
        <v>43999</v>
      </c>
      <c r="P1917" s="1" t="s">
        <v>32</v>
      </c>
      <c r="T1917" s="1" t="s">
        <v>81</v>
      </c>
      <c r="U1917" s="8">
        <v>43999</v>
      </c>
      <c r="X1917" s="1" t="s">
        <v>39</v>
      </c>
      <c r="Y1917" t="str">
        <f t="shared" si="118"/>
        <v>NoPayment</v>
      </c>
      <c r="Z1917" t="str">
        <f t="shared" si="119"/>
        <v>No Discounts</v>
      </c>
    </row>
    <row r="1918" spans="1:26" x14ac:dyDescent="0.2">
      <c r="A1918" s="15">
        <v>0</v>
      </c>
      <c r="B1918" s="7">
        <f t="shared" si="116"/>
        <v>0</v>
      </c>
      <c r="C1918" s="1" t="s">
        <v>20</v>
      </c>
      <c r="E1918" s="5">
        <v>0</v>
      </c>
      <c r="F1918" s="5">
        <f t="shared" si="117"/>
        <v>0</v>
      </c>
      <c r="I1918" s="1" t="s">
        <v>25</v>
      </c>
      <c r="K1918" s="8">
        <v>43999.235520833332</v>
      </c>
      <c r="M1918" s="8">
        <v>43999</v>
      </c>
      <c r="N1918" s="8">
        <v>43999</v>
      </c>
      <c r="P1918" s="1" t="s">
        <v>32</v>
      </c>
      <c r="T1918" s="1" t="s">
        <v>81</v>
      </c>
      <c r="U1918" s="8">
        <v>43999</v>
      </c>
      <c r="X1918" s="1" t="s">
        <v>39</v>
      </c>
      <c r="Y1918" t="str">
        <f t="shared" si="118"/>
        <v>NoPayment</v>
      </c>
      <c r="Z1918" t="str">
        <f t="shared" si="119"/>
        <v>No Discounts</v>
      </c>
    </row>
    <row r="1919" spans="1:26" x14ac:dyDescent="0.2">
      <c r="A1919" s="15">
        <v>0</v>
      </c>
      <c r="B1919" s="7">
        <f t="shared" si="116"/>
        <v>0</v>
      </c>
      <c r="C1919" s="1" t="s">
        <v>20</v>
      </c>
      <c r="E1919" s="5">
        <v>0</v>
      </c>
      <c r="F1919" s="5">
        <f t="shared" si="117"/>
        <v>0</v>
      </c>
      <c r="I1919" s="1" t="s">
        <v>25</v>
      </c>
      <c r="K1919" s="8">
        <v>43997.256145833337</v>
      </c>
      <c r="M1919" s="8">
        <v>43997</v>
      </c>
      <c r="N1919" s="8">
        <v>43997</v>
      </c>
      <c r="P1919" s="1" t="s">
        <v>32</v>
      </c>
      <c r="T1919" s="1" t="s">
        <v>81</v>
      </c>
      <c r="U1919" s="8">
        <v>43997</v>
      </c>
      <c r="X1919" s="1" t="s">
        <v>39</v>
      </c>
      <c r="Y1919" t="str">
        <f t="shared" si="118"/>
        <v>NoPayment</v>
      </c>
      <c r="Z1919" t="str">
        <f t="shared" si="119"/>
        <v>No Discounts</v>
      </c>
    </row>
    <row r="1920" spans="1:26" x14ac:dyDescent="0.2">
      <c r="A1920" s="15">
        <v>0</v>
      </c>
      <c r="B1920" s="7">
        <f t="shared" si="116"/>
        <v>0</v>
      </c>
      <c r="C1920" s="1" t="s">
        <v>20</v>
      </c>
      <c r="E1920" s="5">
        <v>0</v>
      </c>
      <c r="F1920" s="5">
        <f t="shared" si="117"/>
        <v>0</v>
      </c>
      <c r="I1920" s="1" t="s">
        <v>25</v>
      </c>
      <c r="K1920" s="8">
        <v>43993.330150462964</v>
      </c>
      <c r="M1920" s="8">
        <v>43993</v>
      </c>
      <c r="N1920" s="8">
        <v>43993</v>
      </c>
      <c r="P1920" s="1" t="s">
        <v>32</v>
      </c>
      <c r="T1920" s="1" t="s">
        <v>81</v>
      </c>
      <c r="U1920" s="8">
        <v>43993</v>
      </c>
      <c r="X1920" s="1" t="s">
        <v>39</v>
      </c>
      <c r="Y1920" t="str">
        <f t="shared" si="118"/>
        <v>NoPayment</v>
      </c>
      <c r="Z1920" t="str">
        <f t="shared" si="119"/>
        <v>No Discounts</v>
      </c>
    </row>
    <row r="1921" spans="1:26" x14ac:dyDescent="0.2">
      <c r="A1921" s="15">
        <v>100</v>
      </c>
      <c r="B1921" s="7">
        <f t="shared" si="116"/>
        <v>100</v>
      </c>
      <c r="C1921" s="1" t="s">
        <v>20</v>
      </c>
      <c r="D1921" s="1" t="s">
        <v>1362</v>
      </c>
      <c r="E1921" s="5">
        <v>2</v>
      </c>
      <c r="F1921" s="5">
        <f t="shared" si="117"/>
        <v>2</v>
      </c>
      <c r="G1921" s="1" t="s">
        <v>1363</v>
      </c>
      <c r="H1921" s="8">
        <v>44023</v>
      </c>
      <c r="I1921" s="1" t="s">
        <v>25</v>
      </c>
      <c r="K1921" s="8">
        <v>43993.330081018517</v>
      </c>
      <c r="L1921" s="1" t="s">
        <v>28</v>
      </c>
      <c r="M1921" s="8">
        <v>43993</v>
      </c>
      <c r="N1921" s="8">
        <v>43993</v>
      </c>
      <c r="O1921" s="1" t="s">
        <v>3555</v>
      </c>
      <c r="P1921" s="1" t="s">
        <v>32</v>
      </c>
      <c r="T1921" s="1" t="s">
        <v>1045</v>
      </c>
      <c r="U1921" s="8">
        <v>43993</v>
      </c>
      <c r="V1921" s="1" t="s">
        <v>1368</v>
      </c>
      <c r="W1921" s="1" t="s">
        <v>3322</v>
      </c>
      <c r="X1921" s="1" t="s">
        <v>39</v>
      </c>
      <c r="Y1921" t="str">
        <f t="shared" si="118"/>
        <v>OnTime</v>
      </c>
      <c r="Z1921" t="str">
        <f t="shared" si="119"/>
        <v>Utilized</v>
      </c>
    </row>
    <row r="1922" spans="1:26" x14ac:dyDescent="0.2">
      <c r="A1922" s="15">
        <v>100</v>
      </c>
      <c r="B1922" s="7">
        <f t="shared" si="116"/>
        <v>100</v>
      </c>
      <c r="C1922" s="1" t="s">
        <v>20</v>
      </c>
      <c r="D1922" s="1" t="s">
        <v>1362</v>
      </c>
      <c r="E1922" s="5">
        <v>2</v>
      </c>
      <c r="F1922" s="5">
        <f t="shared" si="117"/>
        <v>2</v>
      </c>
      <c r="G1922" s="1" t="s">
        <v>1363</v>
      </c>
      <c r="H1922" s="8">
        <v>44023</v>
      </c>
      <c r="I1922" s="1" t="s">
        <v>25</v>
      </c>
      <c r="K1922" s="8">
        <v>43993.330023148148</v>
      </c>
      <c r="L1922" s="1" t="s">
        <v>28</v>
      </c>
      <c r="M1922" s="8">
        <v>43993</v>
      </c>
      <c r="N1922" s="8">
        <v>43993</v>
      </c>
      <c r="O1922" s="1" t="s">
        <v>3557</v>
      </c>
      <c r="P1922" s="1" t="s">
        <v>32</v>
      </c>
      <c r="T1922" s="1" t="s">
        <v>1045</v>
      </c>
      <c r="U1922" s="8">
        <v>43993</v>
      </c>
      <c r="V1922" s="1" t="s">
        <v>1368</v>
      </c>
      <c r="W1922" s="1" t="s">
        <v>3322</v>
      </c>
      <c r="X1922" s="1" t="s">
        <v>39</v>
      </c>
      <c r="Y1922" t="str">
        <f t="shared" si="118"/>
        <v>OnTime</v>
      </c>
      <c r="Z1922" t="str">
        <f t="shared" si="119"/>
        <v>Utilized</v>
      </c>
    </row>
    <row r="1923" spans="1:26" x14ac:dyDescent="0.2">
      <c r="A1923" s="15">
        <v>100</v>
      </c>
      <c r="B1923" s="7">
        <f t="shared" ref="B1923:B1986" si="120">A1923</f>
        <v>100</v>
      </c>
      <c r="C1923" s="1" t="s">
        <v>20</v>
      </c>
      <c r="D1923" s="1" t="s">
        <v>1362</v>
      </c>
      <c r="E1923" s="5">
        <v>2</v>
      </c>
      <c r="F1923" s="5">
        <f t="shared" ref="F1923:F1986" si="121">E1923</f>
        <v>2</v>
      </c>
      <c r="G1923" s="1" t="s">
        <v>1363</v>
      </c>
      <c r="H1923" s="8">
        <v>44023</v>
      </c>
      <c r="I1923" s="1" t="s">
        <v>25</v>
      </c>
      <c r="K1923" s="8">
        <v>43993.329953703702</v>
      </c>
      <c r="L1923" s="1" t="s">
        <v>28</v>
      </c>
      <c r="M1923" s="8">
        <v>43993</v>
      </c>
      <c r="N1923" s="8">
        <v>43993</v>
      </c>
      <c r="O1923" s="1" t="s">
        <v>3559</v>
      </c>
      <c r="P1923" s="1" t="s">
        <v>32</v>
      </c>
      <c r="T1923" s="1" t="s">
        <v>49</v>
      </c>
      <c r="U1923" s="8">
        <v>43993</v>
      </c>
      <c r="V1923" s="1" t="s">
        <v>1368</v>
      </c>
      <c r="W1923" s="1" t="s">
        <v>3322</v>
      </c>
      <c r="X1923" s="1" t="s">
        <v>39</v>
      </c>
      <c r="Y1923" t="str">
        <f t="shared" ref="Y1923:Y1986" si="122">IF(U1923&gt;N1923,"Late",IF(A1923=0,"NoPayment","OnTime"))</f>
        <v>OnTime</v>
      </c>
      <c r="Z1923" t="str">
        <f t="shared" ref="Z1923:Z1986" si="123">IF(U1923&lt;H1923,"Utilized",IF(ISBLANK(H1923),"No Discounts","Lost"))</f>
        <v>Utilized</v>
      </c>
    </row>
    <row r="1924" spans="1:26" x14ac:dyDescent="0.2">
      <c r="A1924" s="15">
        <v>0</v>
      </c>
      <c r="B1924" s="7">
        <f t="shared" si="120"/>
        <v>0</v>
      </c>
      <c r="C1924" s="1" t="s">
        <v>20</v>
      </c>
      <c r="E1924" s="5">
        <v>0</v>
      </c>
      <c r="F1924" s="5">
        <f t="shared" si="121"/>
        <v>0</v>
      </c>
      <c r="I1924" s="1" t="s">
        <v>25</v>
      </c>
      <c r="K1924" s="8">
        <v>43993.329884259256</v>
      </c>
      <c r="M1924" s="8">
        <v>43993</v>
      </c>
      <c r="N1924" s="8">
        <v>43993</v>
      </c>
      <c r="P1924" s="1" t="s">
        <v>32</v>
      </c>
      <c r="T1924" s="1" t="s">
        <v>81</v>
      </c>
      <c r="U1924" s="8">
        <v>43993</v>
      </c>
      <c r="X1924" s="1" t="s">
        <v>39</v>
      </c>
      <c r="Y1924" t="str">
        <f t="shared" si="122"/>
        <v>NoPayment</v>
      </c>
      <c r="Z1924" t="str">
        <f t="shared" si="123"/>
        <v>No Discounts</v>
      </c>
    </row>
    <row r="1925" spans="1:26" x14ac:dyDescent="0.2">
      <c r="A1925" s="15">
        <v>0</v>
      </c>
      <c r="B1925" s="7">
        <f t="shared" si="120"/>
        <v>0</v>
      </c>
      <c r="C1925" s="1" t="s">
        <v>20</v>
      </c>
      <c r="E1925" s="5">
        <v>0</v>
      </c>
      <c r="F1925" s="5">
        <f t="shared" si="121"/>
        <v>0</v>
      </c>
      <c r="I1925" s="1" t="s">
        <v>25</v>
      </c>
      <c r="K1925" s="8">
        <v>43993.329814814817</v>
      </c>
      <c r="M1925" s="8">
        <v>43993</v>
      </c>
      <c r="N1925" s="8">
        <v>43993</v>
      </c>
      <c r="P1925" s="1" t="s">
        <v>32</v>
      </c>
      <c r="T1925" s="1" t="s">
        <v>81</v>
      </c>
      <c r="U1925" s="8">
        <v>43993</v>
      </c>
      <c r="X1925" s="1" t="s">
        <v>39</v>
      </c>
      <c r="Y1925" t="str">
        <f t="shared" si="122"/>
        <v>NoPayment</v>
      </c>
      <c r="Z1925" t="str">
        <f t="shared" si="123"/>
        <v>No Discounts</v>
      </c>
    </row>
    <row r="1926" spans="1:26" x14ac:dyDescent="0.2">
      <c r="A1926" s="15">
        <v>0</v>
      </c>
      <c r="B1926" s="7">
        <f t="shared" si="120"/>
        <v>0</v>
      </c>
      <c r="C1926" s="1" t="s">
        <v>20</v>
      </c>
      <c r="E1926" s="5">
        <v>0</v>
      </c>
      <c r="F1926" s="5">
        <f t="shared" si="121"/>
        <v>0</v>
      </c>
      <c r="I1926" s="1" t="s">
        <v>25</v>
      </c>
      <c r="K1926" s="8">
        <v>43993.329733796294</v>
      </c>
      <c r="M1926" s="8">
        <v>43993</v>
      </c>
      <c r="N1926" s="8">
        <v>43993</v>
      </c>
      <c r="P1926" s="1" t="s">
        <v>32</v>
      </c>
      <c r="T1926" s="1" t="s">
        <v>81</v>
      </c>
      <c r="U1926" s="8">
        <v>43993</v>
      </c>
      <c r="X1926" s="1" t="s">
        <v>39</v>
      </c>
      <c r="Y1926" t="str">
        <f t="shared" si="122"/>
        <v>NoPayment</v>
      </c>
      <c r="Z1926" t="str">
        <f t="shared" si="123"/>
        <v>No Discounts</v>
      </c>
    </row>
    <row r="1927" spans="1:26" x14ac:dyDescent="0.2">
      <c r="A1927" s="15">
        <v>0</v>
      </c>
      <c r="B1927" s="7">
        <f t="shared" si="120"/>
        <v>0</v>
      </c>
      <c r="C1927" s="1" t="s">
        <v>20</v>
      </c>
      <c r="E1927" s="5">
        <v>0</v>
      </c>
      <c r="F1927" s="5">
        <f t="shared" si="121"/>
        <v>0</v>
      </c>
      <c r="I1927" s="1" t="s">
        <v>25</v>
      </c>
      <c r="K1927" s="8">
        <v>43993.329664351855</v>
      </c>
      <c r="M1927" s="8">
        <v>43993</v>
      </c>
      <c r="N1927" s="8">
        <v>43993</v>
      </c>
      <c r="P1927" s="1" t="s">
        <v>32</v>
      </c>
      <c r="T1927" s="1" t="s">
        <v>81</v>
      </c>
      <c r="U1927" s="8">
        <v>43993</v>
      </c>
      <c r="X1927" s="1" t="s">
        <v>39</v>
      </c>
      <c r="Y1927" t="str">
        <f t="shared" si="122"/>
        <v>NoPayment</v>
      </c>
      <c r="Z1927" t="str">
        <f t="shared" si="123"/>
        <v>No Discounts</v>
      </c>
    </row>
    <row r="1928" spans="1:26" x14ac:dyDescent="0.2">
      <c r="A1928" s="15">
        <v>100</v>
      </c>
      <c r="B1928" s="7">
        <f t="shared" si="120"/>
        <v>100</v>
      </c>
      <c r="C1928" s="1" t="s">
        <v>20</v>
      </c>
      <c r="D1928" s="1" t="s">
        <v>1362</v>
      </c>
      <c r="E1928" s="5">
        <v>2</v>
      </c>
      <c r="F1928" s="5">
        <f t="shared" si="121"/>
        <v>2</v>
      </c>
      <c r="G1928" s="1" t="s">
        <v>1363</v>
      </c>
      <c r="H1928" s="8">
        <v>44023</v>
      </c>
      <c r="I1928" s="1" t="s">
        <v>25</v>
      </c>
      <c r="K1928" s="8">
        <v>43993.329606481479</v>
      </c>
      <c r="L1928" s="1" t="s">
        <v>28</v>
      </c>
      <c r="M1928" s="8">
        <v>43993</v>
      </c>
      <c r="N1928" s="8">
        <v>43993</v>
      </c>
      <c r="O1928" s="1" t="s">
        <v>3565</v>
      </c>
      <c r="P1928" s="1" t="s">
        <v>32</v>
      </c>
      <c r="T1928" s="1" t="s">
        <v>1045</v>
      </c>
      <c r="U1928" s="8">
        <v>43993</v>
      </c>
      <c r="V1928" s="1" t="s">
        <v>1368</v>
      </c>
      <c r="W1928" s="1" t="s">
        <v>3322</v>
      </c>
      <c r="X1928" s="1" t="s">
        <v>39</v>
      </c>
      <c r="Y1928" t="str">
        <f t="shared" si="122"/>
        <v>OnTime</v>
      </c>
      <c r="Z1928" t="str">
        <f t="shared" si="123"/>
        <v>Utilized</v>
      </c>
    </row>
    <row r="1929" spans="1:26" x14ac:dyDescent="0.2">
      <c r="A1929" s="15">
        <v>0</v>
      </c>
      <c r="B1929" s="7">
        <f t="shared" si="120"/>
        <v>0</v>
      </c>
      <c r="C1929" s="1" t="s">
        <v>20</v>
      </c>
      <c r="E1929" s="5">
        <v>0</v>
      </c>
      <c r="F1929" s="5">
        <f t="shared" si="121"/>
        <v>0</v>
      </c>
      <c r="I1929" s="1" t="s">
        <v>25</v>
      </c>
      <c r="K1929" s="8">
        <v>43993.32953703704</v>
      </c>
      <c r="M1929" s="8">
        <v>43993</v>
      </c>
      <c r="N1929" s="8">
        <v>43993</v>
      </c>
      <c r="P1929" s="1" t="s">
        <v>32</v>
      </c>
      <c r="T1929" s="1" t="s">
        <v>81</v>
      </c>
      <c r="U1929" s="8">
        <v>43993</v>
      </c>
      <c r="X1929" s="1" t="s">
        <v>39</v>
      </c>
      <c r="Y1929" t="str">
        <f t="shared" si="122"/>
        <v>NoPayment</v>
      </c>
      <c r="Z1929" t="str">
        <f t="shared" si="123"/>
        <v>No Discounts</v>
      </c>
    </row>
    <row r="1930" spans="1:26" x14ac:dyDescent="0.2">
      <c r="A1930" s="15">
        <v>0</v>
      </c>
      <c r="B1930" s="7">
        <f t="shared" si="120"/>
        <v>0</v>
      </c>
      <c r="C1930" s="1" t="s">
        <v>20</v>
      </c>
      <c r="E1930" s="5">
        <v>0</v>
      </c>
      <c r="F1930" s="5">
        <f t="shared" si="121"/>
        <v>0</v>
      </c>
      <c r="I1930" s="1" t="s">
        <v>25</v>
      </c>
      <c r="K1930" s="8">
        <v>43993.329467592594</v>
      </c>
      <c r="M1930" s="8">
        <v>43993</v>
      </c>
      <c r="N1930" s="8">
        <v>43993</v>
      </c>
      <c r="P1930" s="1" t="s">
        <v>32</v>
      </c>
      <c r="T1930" s="1" t="s">
        <v>81</v>
      </c>
      <c r="U1930" s="8">
        <v>43993</v>
      </c>
      <c r="X1930" s="1" t="s">
        <v>39</v>
      </c>
      <c r="Y1930" t="str">
        <f t="shared" si="122"/>
        <v>NoPayment</v>
      </c>
      <c r="Z1930" t="str">
        <f t="shared" si="123"/>
        <v>No Discounts</v>
      </c>
    </row>
    <row r="1931" spans="1:26" x14ac:dyDescent="0.2">
      <c r="A1931" s="15">
        <v>150</v>
      </c>
      <c r="B1931" s="7">
        <f t="shared" si="120"/>
        <v>150</v>
      </c>
      <c r="C1931" s="1" t="s">
        <v>20</v>
      </c>
      <c r="D1931" s="1" t="s">
        <v>2201</v>
      </c>
      <c r="E1931" s="5">
        <v>3</v>
      </c>
      <c r="F1931" s="5">
        <f t="shared" si="121"/>
        <v>3</v>
      </c>
      <c r="G1931" s="1" t="s">
        <v>2202</v>
      </c>
      <c r="H1931" s="8">
        <v>44052</v>
      </c>
      <c r="I1931" s="1" t="s">
        <v>25</v>
      </c>
      <c r="K1931" s="8">
        <v>43992.581678240742</v>
      </c>
      <c r="L1931" s="1" t="s">
        <v>3569</v>
      </c>
      <c r="M1931" s="8">
        <v>43992</v>
      </c>
      <c r="N1931" s="8">
        <v>44022</v>
      </c>
      <c r="O1931" s="1" t="s">
        <v>3571</v>
      </c>
      <c r="P1931" s="1" t="s">
        <v>32</v>
      </c>
      <c r="Q1931" s="1" t="s">
        <v>33</v>
      </c>
      <c r="R1931" s="1" t="s">
        <v>124</v>
      </c>
      <c r="T1931" s="1" t="s">
        <v>1045</v>
      </c>
      <c r="U1931" s="8">
        <v>43992</v>
      </c>
      <c r="V1931" s="1" t="s">
        <v>2205</v>
      </c>
      <c r="W1931" s="1" t="s">
        <v>2206</v>
      </c>
      <c r="X1931" s="1" t="s">
        <v>39</v>
      </c>
      <c r="Y1931" t="str">
        <f t="shared" si="122"/>
        <v>OnTime</v>
      </c>
      <c r="Z1931" t="str">
        <f t="shared" si="123"/>
        <v>Utilized</v>
      </c>
    </row>
    <row r="1932" spans="1:26" x14ac:dyDescent="0.2">
      <c r="A1932" s="15">
        <v>0</v>
      </c>
      <c r="B1932" s="7">
        <f t="shared" si="120"/>
        <v>0</v>
      </c>
      <c r="C1932" s="1" t="s">
        <v>20</v>
      </c>
      <c r="E1932" s="5">
        <v>0</v>
      </c>
      <c r="F1932" s="5">
        <f t="shared" si="121"/>
        <v>0</v>
      </c>
      <c r="I1932" s="1" t="s">
        <v>25</v>
      </c>
      <c r="K1932" s="8">
        <v>43992.569525462961</v>
      </c>
      <c r="M1932" s="8">
        <v>43992</v>
      </c>
      <c r="N1932" s="8">
        <v>43992</v>
      </c>
      <c r="P1932" s="1" t="s">
        <v>32</v>
      </c>
      <c r="T1932" s="1" t="s">
        <v>81</v>
      </c>
      <c r="U1932" s="8">
        <v>43992</v>
      </c>
      <c r="X1932" s="1" t="s">
        <v>39</v>
      </c>
      <c r="Y1932" t="str">
        <f t="shared" si="122"/>
        <v>NoPayment</v>
      </c>
      <c r="Z1932" t="str">
        <f t="shared" si="123"/>
        <v>No Discounts</v>
      </c>
    </row>
    <row r="1933" spans="1:26" x14ac:dyDescent="0.2">
      <c r="A1933" s="15">
        <v>150</v>
      </c>
      <c r="B1933" s="7">
        <f t="shared" si="120"/>
        <v>150</v>
      </c>
      <c r="C1933" s="1" t="s">
        <v>20</v>
      </c>
      <c r="D1933" s="1" t="s">
        <v>2201</v>
      </c>
      <c r="E1933" s="5">
        <v>3</v>
      </c>
      <c r="F1933" s="5">
        <f t="shared" si="121"/>
        <v>3</v>
      </c>
      <c r="G1933" s="1" t="s">
        <v>2202</v>
      </c>
      <c r="H1933" s="8">
        <v>44052</v>
      </c>
      <c r="I1933" s="1" t="s">
        <v>25</v>
      </c>
      <c r="K1933" s="8">
        <v>43992.478125000001</v>
      </c>
      <c r="L1933" s="1" t="s">
        <v>3569</v>
      </c>
      <c r="M1933" s="8">
        <v>43992</v>
      </c>
      <c r="N1933" s="8">
        <v>44022</v>
      </c>
      <c r="O1933" s="1" t="s">
        <v>3574</v>
      </c>
      <c r="P1933" s="1" t="s">
        <v>32</v>
      </c>
      <c r="Q1933" s="1" t="s">
        <v>33</v>
      </c>
      <c r="R1933" s="1" t="s">
        <v>124</v>
      </c>
      <c r="T1933" s="1" t="s">
        <v>1045</v>
      </c>
      <c r="U1933" s="8">
        <v>43992</v>
      </c>
      <c r="V1933" s="1" t="s">
        <v>2205</v>
      </c>
      <c r="W1933" s="1" t="s">
        <v>2206</v>
      </c>
      <c r="X1933" s="1" t="s">
        <v>39</v>
      </c>
      <c r="Y1933" t="str">
        <f t="shared" si="122"/>
        <v>OnTime</v>
      </c>
      <c r="Z1933" t="str">
        <f t="shared" si="123"/>
        <v>Utilized</v>
      </c>
    </row>
    <row r="1934" spans="1:26" x14ac:dyDescent="0.2">
      <c r="A1934" s="15">
        <v>0</v>
      </c>
      <c r="B1934" s="7">
        <f t="shared" si="120"/>
        <v>0</v>
      </c>
      <c r="C1934" s="1" t="s">
        <v>20</v>
      </c>
      <c r="E1934" s="5">
        <v>0</v>
      </c>
      <c r="F1934" s="5">
        <f t="shared" si="121"/>
        <v>0</v>
      </c>
      <c r="I1934" s="1" t="s">
        <v>25</v>
      </c>
      <c r="K1934" s="8">
        <v>43992.477951388886</v>
      </c>
      <c r="M1934" s="8">
        <v>43992</v>
      </c>
      <c r="N1934" s="8">
        <v>43992</v>
      </c>
      <c r="P1934" s="1" t="s">
        <v>46</v>
      </c>
      <c r="T1934" s="1" t="s">
        <v>81</v>
      </c>
      <c r="U1934" s="8">
        <v>43992</v>
      </c>
      <c r="X1934" s="1" t="s">
        <v>39</v>
      </c>
      <c r="Y1934" t="str">
        <f t="shared" si="122"/>
        <v>NoPayment</v>
      </c>
      <c r="Z1934" t="str">
        <f t="shared" si="123"/>
        <v>No Discounts</v>
      </c>
    </row>
    <row r="1935" spans="1:26" x14ac:dyDescent="0.2">
      <c r="A1935" s="15">
        <v>100</v>
      </c>
      <c r="B1935" s="7">
        <f t="shared" si="120"/>
        <v>100</v>
      </c>
      <c r="C1935" s="1" t="s">
        <v>20</v>
      </c>
      <c r="D1935" s="1" t="s">
        <v>21</v>
      </c>
      <c r="E1935" s="5">
        <v>0.5</v>
      </c>
      <c r="F1935" s="5">
        <f t="shared" si="121"/>
        <v>0.5</v>
      </c>
      <c r="G1935" s="1" t="s">
        <v>1574</v>
      </c>
      <c r="H1935" s="8">
        <v>44000</v>
      </c>
      <c r="I1935" s="1" t="s">
        <v>25</v>
      </c>
      <c r="K1935" s="8">
        <v>43990.532500000001</v>
      </c>
      <c r="L1935" s="1" t="s">
        <v>28</v>
      </c>
      <c r="M1935" s="8">
        <v>43990</v>
      </c>
      <c r="N1935" s="8">
        <v>44020</v>
      </c>
      <c r="O1935" s="1" t="s">
        <v>3579</v>
      </c>
      <c r="P1935" s="1" t="s">
        <v>32</v>
      </c>
      <c r="Q1935" s="1" t="s">
        <v>33</v>
      </c>
      <c r="R1935" s="1" t="s">
        <v>124</v>
      </c>
      <c r="T1935" s="1" t="s">
        <v>81</v>
      </c>
      <c r="U1935" s="8">
        <v>43990</v>
      </c>
      <c r="V1935" s="1" t="s">
        <v>1578</v>
      </c>
      <c r="W1935" s="1" t="s">
        <v>4594</v>
      </c>
      <c r="X1935" s="1" t="s">
        <v>39</v>
      </c>
      <c r="Y1935" t="str">
        <f t="shared" si="122"/>
        <v>OnTime</v>
      </c>
      <c r="Z1935" t="str">
        <f t="shared" si="123"/>
        <v>Utilized</v>
      </c>
    </row>
    <row r="1936" spans="1:26" x14ac:dyDescent="0.2">
      <c r="A1936" s="15">
        <v>100</v>
      </c>
      <c r="B1936" s="7">
        <f t="shared" si="120"/>
        <v>100</v>
      </c>
      <c r="C1936" s="1" t="s">
        <v>20</v>
      </c>
      <c r="D1936" s="1" t="s">
        <v>1362</v>
      </c>
      <c r="E1936" s="5">
        <v>2</v>
      </c>
      <c r="F1936" s="5">
        <f t="shared" si="121"/>
        <v>2</v>
      </c>
      <c r="G1936" s="1" t="s">
        <v>1363</v>
      </c>
      <c r="H1936" s="8">
        <v>44020</v>
      </c>
      <c r="I1936" s="1" t="s">
        <v>25</v>
      </c>
      <c r="K1936" s="8">
        <v>43990.532430555555</v>
      </c>
      <c r="L1936" s="1" t="s">
        <v>28</v>
      </c>
      <c r="M1936" s="8">
        <v>43990</v>
      </c>
      <c r="N1936" s="8">
        <v>43990</v>
      </c>
      <c r="O1936" s="1" t="s">
        <v>3581</v>
      </c>
      <c r="P1936" s="1" t="s">
        <v>32</v>
      </c>
      <c r="T1936" s="1" t="s">
        <v>1045</v>
      </c>
      <c r="U1936" s="8">
        <v>43990</v>
      </c>
      <c r="V1936" s="1" t="s">
        <v>1368</v>
      </c>
      <c r="W1936" s="1" t="s">
        <v>3322</v>
      </c>
      <c r="X1936" s="1" t="s">
        <v>39</v>
      </c>
      <c r="Y1936" t="str">
        <f t="shared" si="122"/>
        <v>OnTime</v>
      </c>
      <c r="Z1936" t="str">
        <f t="shared" si="123"/>
        <v>Utilized</v>
      </c>
    </row>
    <row r="1937" spans="1:26" x14ac:dyDescent="0.2">
      <c r="A1937" s="15">
        <v>0</v>
      </c>
      <c r="B1937" s="7">
        <f t="shared" si="120"/>
        <v>0</v>
      </c>
      <c r="C1937" s="1" t="s">
        <v>20</v>
      </c>
      <c r="E1937" s="5">
        <v>0</v>
      </c>
      <c r="F1937" s="5">
        <f t="shared" si="121"/>
        <v>0</v>
      </c>
      <c r="I1937" s="1" t="s">
        <v>25</v>
      </c>
      <c r="K1937" s="8">
        <v>43990.532361111109</v>
      </c>
      <c r="M1937" s="8">
        <v>43990</v>
      </c>
      <c r="N1937" s="8">
        <v>43990</v>
      </c>
      <c r="P1937" s="1" t="s">
        <v>32</v>
      </c>
      <c r="T1937" s="1" t="s">
        <v>81</v>
      </c>
      <c r="U1937" s="8">
        <v>43990</v>
      </c>
      <c r="X1937" s="1" t="s">
        <v>39</v>
      </c>
      <c r="Y1937" t="str">
        <f t="shared" si="122"/>
        <v>NoPayment</v>
      </c>
      <c r="Z1937" t="str">
        <f t="shared" si="123"/>
        <v>No Discounts</v>
      </c>
    </row>
    <row r="1938" spans="1:26" x14ac:dyDescent="0.2">
      <c r="A1938" s="15">
        <v>100</v>
      </c>
      <c r="B1938" s="7">
        <f t="shared" si="120"/>
        <v>100</v>
      </c>
      <c r="C1938" s="1" t="s">
        <v>20</v>
      </c>
      <c r="D1938" s="1" t="s">
        <v>1362</v>
      </c>
      <c r="E1938" s="5">
        <v>2</v>
      </c>
      <c r="F1938" s="5">
        <f t="shared" si="121"/>
        <v>2</v>
      </c>
      <c r="G1938" s="1" t="s">
        <v>1363</v>
      </c>
      <c r="H1938" s="8">
        <v>44020</v>
      </c>
      <c r="I1938" s="1" t="s">
        <v>25</v>
      </c>
      <c r="K1938" s="8">
        <v>43990.53229166667</v>
      </c>
      <c r="L1938" s="1" t="s">
        <v>28</v>
      </c>
      <c r="M1938" s="8">
        <v>43990</v>
      </c>
      <c r="N1938" s="8">
        <v>43990</v>
      </c>
      <c r="O1938" s="1" t="s">
        <v>3584</v>
      </c>
      <c r="P1938" s="1" t="s">
        <v>32</v>
      </c>
      <c r="T1938" s="1" t="s">
        <v>193</v>
      </c>
      <c r="U1938" s="8">
        <v>43990</v>
      </c>
      <c r="V1938" s="1" t="s">
        <v>1368</v>
      </c>
      <c r="W1938" s="1" t="s">
        <v>3322</v>
      </c>
      <c r="X1938" s="1" t="s">
        <v>39</v>
      </c>
      <c r="Y1938" t="str">
        <f t="shared" si="122"/>
        <v>OnTime</v>
      </c>
      <c r="Z1938" t="str">
        <f t="shared" si="123"/>
        <v>Utilized</v>
      </c>
    </row>
    <row r="1939" spans="1:26" x14ac:dyDescent="0.2">
      <c r="A1939" s="15">
        <v>0</v>
      </c>
      <c r="B1939" s="7">
        <f t="shared" si="120"/>
        <v>0</v>
      </c>
      <c r="C1939" s="1" t="s">
        <v>20</v>
      </c>
      <c r="E1939" s="5">
        <v>0</v>
      </c>
      <c r="F1939" s="5">
        <f t="shared" si="121"/>
        <v>0</v>
      </c>
      <c r="I1939" s="1" t="s">
        <v>25</v>
      </c>
      <c r="K1939" s="8">
        <v>43990.532222222224</v>
      </c>
      <c r="M1939" s="8">
        <v>43990</v>
      </c>
      <c r="N1939" s="8">
        <v>43990</v>
      </c>
      <c r="P1939" s="1" t="s">
        <v>32</v>
      </c>
      <c r="T1939" s="1" t="s">
        <v>81</v>
      </c>
      <c r="U1939" s="8">
        <v>43990</v>
      </c>
      <c r="X1939" s="1" t="s">
        <v>39</v>
      </c>
      <c r="Y1939" t="str">
        <f t="shared" si="122"/>
        <v>NoPayment</v>
      </c>
      <c r="Z1939" t="str">
        <f t="shared" si="123"/>
        <v>No Discounts</v>
      </c>
    </row>
    <row r="1940" spans="1:26" x14ac:dyDescent="0.2">
      <c r="A1940" s="15">
        <v>0</v>
      </c>
      <c r="B1940" s="7">
        <f t="shared" si="120"/>
        <v>0</v>
      </c>
      <c r="C1940" s="1" t="s">
        <v>20</v>
      </c>
      <c r="E1940" s="5">
        <v>0</v>
      </c>
      <c r="F1940" s="5">
        <f t="shared" si="121"/>
        <v>0</v>
      </c>
      <c r="I1940" s="1" t="s">
        <v>25</v>
      </c>
      <c r="K1940" s="8">
        <v>43990.532152777778</v>
      </c>
      <c r="M1940" s="8">
        <v>43990</v>
      </c>
      <c r="N1940" s="8">
        <v>43990</v>
      </c>
      <c r="P1940" s="1" t="s">
        <v>32</v>
      </c>
      <c r="T1940" s="1" t="s">
        <v>81</v>
      </c>
      <c r="U1940" s="8">
        <v>43990</v>
      </c>
      <c r="X1940" s="1" t="s">
        <v>39</v>
      </c>
      <c r="Y1940" t="str">
        <f t="shared" si="122"/>
        <v>NoPayment</v>
      </c>
      <c r="Z1940" t="str">
        <f t="shared" si="123"/>
        <v>No Discounts</v>
      </c>
    </row>
    <row r="1941" spans="1:26" x14ac:dyDescent="0.2">
      <c r="A1941" s="15">
        <v>0</v>
      </c>
      <c r="B1941" s="7">
        <f t="shared" si="120"/>
        <v>0</v>
      </c>
      <c r="C1941" s="1" t="s">
        <v>20</v>
      </c>
      <c r="E1941" s="5">
        <v>0</v>
      </c>
      <c r="F1941" s="5">
        <f t="shared" si="121"/>
        <v>0</v>
      </c>
      <c r="I1941" s="1" t="s">
        <v>25</v>
      </c>
      <c r="K1941" s="8">
        <v>43990.532083333332</v>
      </c>
      <c r="M1941" s="8">
        <v>43990</v>
      </c>
      <c r="N1941" s="8">
        <v>43990</v>
      </c>
      <c r="P1941" s="1" t="s">
        <v>32</v>
      </c>
      <c r="T1941" s="1" t="s">
        <v>81</v>
      </c>
      <c r="U1941" s="8">
        <v>43990</v>
      </c>
      <c r="X1941" s="1" t="s">
        <v>39</v>
      </c>
      <c r="Y1941" t="str">
        <f t="shared" si="122"/>
        <v>NoPayment</v>
      </c>
      <c r="Z1941" t="str">
        <f t="shared" si="123"/>
        <v>No Discounts</v>
      </c>
    </row>
    <row r="1942" spans="1:26" x14ac:dyDescent="0.2">
      <c r="A1942" s="15">
        <v>0</v>
      </c>
      <c r="B1942" s="7">
        <f t="shared" si="120"/>
        <v>0</v>
      </c>
      <c r="C1942" s="1" t="s">
        <v>20</v>
      </c>
      <c r="E1942" s="5">
        <v>0</v>
      </c>
      <c r="F1942" s="5">
        <f t="shared" si="121"/>
        <v>0</v>
      </c>
      <c r="I1942" s="1" t="s">
        <v>25</v>
      </c>
      <c r="K1942" s="8">
        <v>43990.532013888886</v>
      </c>
      <c r="M1942" s="8">
        <v>43990</v>
      </c>
      <c r="N1942" s="8">
        <v>43990</v>
      </c>
      <c r="P1942" s="1" t="s">
        <v>32</v>
      </c>
      <c r="T1942" s="1" t="s">
        <v>81</v>
      </c>
      <c r="U1942" s="8">
        <v>43990</v>
      </c>
      <c r="X1942" s="1" t="s">
        <v>39</v>
      </c>
      <c r="Y1942" t="str">
        <f t="shared" si="122"/>
        <v>NoPayment</v>
      </c>
      <c r="Z1942" t="str">
        <f t="shared" si="123"/>
        <v>No Discounts</v>
      </c>
    </row>
    <row r="1943" spans="1:26" x14ac:dyDescent="0.2">
      <c r="A1943" s="15">
        <v>0</v>
      </c>
      <c r="B1943" s="7">
        <f t="shared" si="120"/>
        <v>0</v>
      </c>
      <c r="C1943" s="1" t="s">
        <v>20</v>
      </c>
      <c r="E1943" s="5">
        <v>0</v>
      </c>
      <c r="F1943" s="5">
        <f t="shared" si="121"/>
        <v>0</v>
      </c>
      <c r="I1943" s="1" t="s">
        <v>25</v>
      </c>
      <c r="K1943" s="8">
        <v>43990.531944444447</v>
      </c>
      <c r="M1943" s="8">
        <v>43990</v>
      </c>
      <c r="N1943" s="8">
        <v>43990</v>
      </c>
      <c r="P1943" s="1" t="s">
        <v>32</v>
      </c>
      <c r="T1943" s="1" t="s">
        <v>81</v>
      </c>
      <c r="U1943" s="8">
        <v>43990</v>
      </c>
      <c r="X1943" s="1" t="s">
        <v>39</v>
      </c>
      <c r="Y1943" t="str">
        <f t="shared" si="122"/>
        <v>NoPayment</v>
      </c>
      <c r="Z1943" t="str">
        <f t="shared" si="123"/>
        <v>No Discounts</v>
      </c>
    </row>
    <row r="1944" spans="1:26" x14ac:dyDescent="0.2">
      <c r="A1944" s="15">
        <v>100</v>
      </c>
      <c r="B1944" s="7">
        <f t="shared" si="120"/>
        <v>100</v>
      </c>
      <c r="C1944" s="1" t="s">
        <v>20</v>
      </c>
      <c r="D1944" s="1" t="s">
        <v>1362</v>
      </c>
      <c r="E1944" s="5">
        <v>2</v>
      </c>
      <c r="F1944" s="5">
        <f t="shared" si="121"/>
        <v>2</v>
      </c>
      <c r="G1944" s="1" t="s">
        <v>1363</v>
      </c>
      <c r="H1944" s="8">
        <v>44020</v>
      </c>
      <c r="I1944" s="1" t="s">
        <v>25</v>
      </c>
      <c r="K1944" s="8">
        <v>43990.531886574077</v>
      </c>
      <c r="L1944" s="1" t="s">
        <v>28</v>
      </c>
      <c r="M1944" s="8">
        <v>43990</v>
      </c>
      <c r="N1944" s="8">
        <v>43990</v>
      </c>
      <c r="O1944" s="1" t="s">
        <v>3591</v>
      </c>
      <c r="P1944" s="1" t="s">
        <v>32</v>
      </c>
      <c r="T1944" s="1" t="s">
        <v>1045</v>
      </c>
      <c r="U1944" s="8">
        <v>43990</v>
      </c>
      <c r="V1944" s="1" t="s">
        <v>1368</v>
      </c>
      <c r="W1944" s="1" t="s">
        <v>3322</v>
      </c>
      <c r="X1944" s="1" t="s">
        <v>39</v>
      </c>
      <c r="Y1944" t="str">
        <f t="shared" si="122"/>
        <v>OnTime</v>
      </c>
      <c r="Z1944" t="str">
        <f t="shared" si="123"/>
        <v>Utilized</v>
      </c>
    </row>
    <row r="1945" spans="1:26" x14ac:dyDescent="0.2">
      <c r="A1945" s="15">
        <v>0</v>
      </c>
      <c r="B1945" s="7">
        <f t="shared" si="120"/>
        <v>0</v>
      </c>
      <c r="C1945" s="1" t="s">
        <v>20</v>
      </c>
      <c r="E1945" s="5">
        <v>0</v>
      </c>
      <c r="F1945" s="5">
        <f t="shared" si="121"/>
        <v>0</v>
      </c>
      <c r="I1945" s="1" t="s">
        <v>25</v>
      </c>
      <c r="K1945" s="8">
        <v>43990.531817129631</v>
      </c>
      <c r="M1945" s="8">
        <v>43990</v>
      </c>
      <c r="N1945" s="8">
        <v>43990</v>
      </c>
      <c r="P1945" s="1" t="s">
        <v>32</v>
      </c>
      <c r="T1945" s="1" t="s">
        <v>81</v>
      </c>
      <c r="U1945" s="8">
        <v>43990</v>
      </c>
      <c r="X1945" s="1" t="s">
        <v>39</v>
      </c>
      <c r="Y1945" t="str">
        <f t="shared" si="122"/>
        <v>NoPayment</v>
      </c>
      <c r="Z1945" t="str">
        <f t="shared" si="123"/>
        <v>No Discounts</v>
      </c>
    </row>
    <row r="1946" spans="1:26" x14ac:dyDescent="0.2">
      <c r="A1946" s="15">
        <v>0</v>
      </c>
      <c r="B1946" s="7">
        <f t="shared" si="120"/>
        <v>0</v>
      </c>
      <c r="C1946" s="1" t="s">
        <v>20</v>
      </c>
      <c r="E1946" s="5">
        <v>0</v>
      </c>
      <c r="F1946" s="5">
        <f t="shared" si="121"/>
        <v>0</v>
      </c>
      <c r="I1946" s="1" t="s">
        <v>25</v>
      </c>
      <c r="K1946" s="8">
        <v>43990.531747685185</v>
      </c>
      <c r="M1946" s="8">
        <v>43990</v>
      </c>
      <c r="N1946" s="8">
        <v>43990</v>
      </c>
      <c r="P1946" s="1" t="s">
        <v>32</v>
      </c>
      <c r="T1946" s="1" t="s">
        <v>81</v>
      </c>
      <c r="U1946" s="8">
        <v>43990</v>
      </c>
      <c r="X1946" s="1" t="s">
        <v>39</v>
      </c>
      <c r="Y1946" t="str">
        <f t="shared" si="122"/>
        <v>NoPayment</v>
      </c>
      <c r="Z1946" t="str">
        <f t="shared" si="123"/>
        <v>No Discounts</v>
      </c>
    </row>
    <row r="1947" spans="1:26" x14ac:dyDescent="0.2">
      <c r="A1947" s="15">
        <v>100</v>
      </c>
      <c r="B1947" s="7">
        <f t="shared" si="120"/>
        <v>100</v>
      </c>
      <c r="C1947" s="1" t="s">
        <v>20</v>
      </c>
      <c r="D1947" s="1" t="s">
        <v>1362</v>
      </c>
      <c r="E1947" s="5">
        <v>2</v>
      </c>
      <c r="F1947" s="5">
        <f t="shared" si="121"/>
        <v>2</v>
      </c>
      <c r="G1947" s="1" t="s">
        <v>1363</v>
      </c>
      <c r="H1947" s="8">
        <v>44020</v>
      </c>
      <c r="I1947" s="1" t="s">
        <v>25</v>
      </c>
      <c r="K1947" s="8">
        <v>43990.460069444445</v>
      </c>
      <c r="L1947" s="1" t="s">
        <v>28</v>
      </c>
      <c r="M1947" s="8">
        <v>43990</v>
      </c>
      <c r="N1947" s="8">
        <v>43990</v>
      </c>
      <c r="O1947" s="1" t="s">
        <v>3595</v>
      </c>
      <c r="P1947" s="1" t="s">
        <v>32</v>
      </c>
      <c r="T1947" s="1" t="s">
        <v>193</v>
      </c>
      <c r="U1947" s="8">
        <v>43990</v>
      </c>
      <c r="V1947" s="1" t="s">
        <v>1368</v>
      </c>
      <c r="W1947" s="1" t="s">
        <v>3322</v>
      </c>
      <c r="X1947" s="1" t="s">
        <v>39</v>
      </c>
      <c r="Y1947" t="str">
        <f t="shared" si="122"/>
        <v>OnTime</v>
      </c>
      <c r="Z1947" t="str">
        <f t="shared" si="123"/>
        <v>Utilized</v>
      </c>
    </row>
    <row r="1948" spans="1:26" x14ac:dyDescent="0.2">
      <c r="A1948" s="15">
        <v>100</v>
      </c>
      <c r="B1948" s="7">
        <f t="shared" si="120"/>
        <v>100</v>
      </c>
      <c r="C1948" s="1" t="s">
        <v>20</v>
      </c>
      <c r="D1948" s="1" t="s">
        <v>1362</v>
      </c>
      <c r="E1948" s="5">
        <v>2</v>
      </c>
      <c r="F1948" s="5">
        <f t="shared" si="121"/>
        <v>2</v>
      </c>
      <c r="G1948" s="1" t="s">
        <v>1363</v>
      </c>
      <c r="H1948" s="8">
        <v>44020</v>
      </c>
      <c r="I1948" s="1" t="s">
        <v>25</v>
      </c>
      <c r="K1948" s="8">
        <v>43990.46</v>
      </c>
      <c r="L1948" s="1" t="s">
        <v>28</v>
      </c>
      <c r="M1948" s="8">
        <v>43990</v>
      </c>
      <c r="N1948" s="8">
        <v>43990</v>
      </c>
      <c r="O1948" s="1" t="s">
        <v>3597</v>
      </c>
      <c r="P1948" s="1" t="s">
        <v>32</v>
      </c>
      <c r="T1948" s="1" t="s">
        <v>193</v>
      </c>
      <c r="U1948" s="8">
        <v>43990</v>
      </c>
      <c r="V1948" s="1" t="s">
        <v>1368</v>
      </c>
      <c r="W1948" s="1" t="s">
        <v>3322</v>
      </c>
      <c r="X1948" s="1" t="s">
        <v>39</v>
      </c>
      <c r="Y1948" t="str">
        <f t="shared" si="122"/>
        <v>OnTime</v>
      </c>
      <c r="Z1948" t="str">
        <f t="shared" si="123"/>
        <v>Utilized</v>
      </c>
    </row>
    <row r="1949" spans="1:26" x14ac:dyDescent="0.2">
      <c r="A1949" s="15">
        <v>100</v>
      </c>
      <c r="B1949" s="7">
        <f t="shared" si="120"/>
        <v>100</v>
      </c>
      <c r="C1949" s="1" t="s">
        <v>20</v>
      </c>
      <c r="D1949" s="1" t="s">
        <v>1362</v>
      </c>
      <c r="E1949" s="5">
        <v>2</v>
      </c>
      <c r="F1949" s="5">
        <f t="shared" si="121"/>
        <v>2</v>
      </c>
      <c r="G1949" s="1" t="s">
        <v>1363</v>
      </c>
      <c r="H1949" s="8">
        <v>44020</v>
      </c>
      <c r="I1949" s="1" t="s">
        <v>25</v>
      </c>
      <c r="K1949" s="8">
        <v>43990.459918981483</v>
      </c>
      <c r="L1949" s="1" t="s">
        <v>28</v>
      </c>
      <c r="M1949" s="8">
        <v>43990</v>
      </c>
      <c r="N1949" s="8">
        <v>43990</v>
      </c>
      <c r="O1949" s="1" t="s">
        <v>3599</v>
      </c>
      <c r="P1949" s="1" t="s">
        <v>32</v>
      </c>
      <c r="T1949" s="1" t="s">
        <v>49</v>
      </c>
      <c r="U1949" s="8">
        <v>43990</v>
      </c>
      <c r="V1949" s="1" t="s">
        <v>1368</v>
      </c>
      <c r="W1949" s="1" t="s">
        <v>3322</v>
      </c>
      <c r="X1949" s="1" t="s">
        <v>39</v>
      </c>
      <c r="Y1949" t="str">
        <f t="shared" si="122"/>
        <v>OnTime</v>
      </c>
      <c r="Z1949" t="str">
        <f t="shared" si="123"/>
        <v>Utilized</v>
      </c>
    </row>
    <row r="1950" spans="1:26" x14ac:dyDescent="0.2">
      <c r="A1950" s="15">
        <v>100</v>
      </c>
      <c r="B1950" s="7">
        <f t="shared" si="120"/>
        <v>100</v>
      </c>
      <c r="C1950" s="1" t="s">
        <v>20</v>
      </c>
      <c r="D1950" s="1" t="s">
        <v>1362</v>
      </c>
      <c r="E1950" s="5">
        <v>2</v>
      </c>
      <c r="F1950" s="5">
        <f t="shared" si="121"/>
        <v>2</v>
      </c>
      <c r="G1950" s="1" t="s">
        <v>1363</v>
      </c>
      <c r="H1950" s="8">
        <v>44020</v>
      </c>
      <c r="I1950" s="1" t="s">
        <v>25</v>
      </c>
      <c r="K1950" s="8">
        <v>43990.459849537037</v>
      </c>
      <c r="L1950" s="1" t="s">
        <v>28</v>
      </c>
      <c r="M1950" s="8">
        <v>43990</v>
      </c>
      <c r="N1950" s="8">
        <v>43990</v>
      </c>
      <c r="O1950" s="1" t="s">
        <v>3601</v>
      </c>
      <c r="P1950" s="1" t="s">
        <v>32</v>
      </c>
      <c r="T1950" s="1" t="s">
        <v>1045</v>
      </c>
      <c r="U1950" s="8">
        <v>43990</v>
      </c>
      <c r="V1950" s="1" t="s">
        <v>1368</v>
      </c>
      <c r="W1950" s="1" t="s">
        <v>3322</v>
      </c>
      <c r="X1950" s="1" t="s">
        <v>39</v>
      </c>
      <c r="Y1950" t="str">
        <f t="shared" si="122"/>
        <v>OnTime</v>
      </c>
      <c r="Z1950" t="str">
        <f t="shared" si="123"/>
        <v>Utilized</v>
      </c>
    </row>
    <row r="1951" spans="1:26" x14ac:dyDescent="0.2">
      <c r="A1951" s="15">
        <v>100</v>
      </c>
      <c r="B1951" s="7">
        <f t="shared" si="120"/>
        <v>100</v>
      </c>
      <c r="C1951" s="1" t="s">
        <v>20</v>
      </c>
      <c r="D1951" s="1" t="s">
        <v>1362</v>
      </c>
      <c r="E1951" s="5">
        <v>2</v>
      </c>
      <c r="F1951" s="5">
        <f t="shared" si="121"/>
        <v>2</v>
      </c>
      <c r="G1951" s="1" t="s">
        <v>1363</v>
      </c>
      <c r="H1951" s="8">
        <v>44020</v>
      </c>
      <c r="I1951" s="1" t="s">
        <v>25</v>
      </c>
      <c r="K1951" s="8">
        <v>43990.459780092591</v>
      </c>
      <c r="L1951" s="1" t="s">
        <v>28</v>
      </c>
      <c r="M1951" s="8">
        <v>43990</v>
      </c>
      <c r="N1951" s="8">
        <v>43990</v>
      </c>
      <c r="O1951" s="1" t="s">
        <v>3603</v>
      </c>
      <c r="P1951" s="1" t="s">
        <v>32</v>
      </c>
      <c r="T1951" s="1" t="s">
        <v>49</v>
      </c>
      <c r="U1951" s="8">
        <v>43990</v>
      </c>
      <c r="V1951" s="1" t="s">
        <v>1368</v>
      </c>
      <c r="W1951" s="1" t="s">
        <v>3322</v>
      </c>
      <c r="X1951" s="1" t="s">
        <v>39</v>
      </c>
      <c r="Y1951" t="str">
        <f t="shared" si="122"/>
        <v>OnTime</v>
      </c>
      <c r="Z1951" t="str">
        <f t="shared" si="123"/>
        <v>Utilized</v>
      </c>
    </row>
    <row r="1952" spans="1:26" x14ac:dyDescent="0.2">
      <c r="A1952" s="15">
        <v>100</v>
      </c>
      <c r="B1952" s="7">
        <f t="shared" si="120"/>
        <v>100</v>
      </c>
      <c r="C1952" s="1" t="s">
        <v>20</v>
      </c>
      <c r="D1952" s="1" t="s">
        <v>1362</v>
      </c>
      <c r="E1952" s="5">
        <v>2</v>
      </c>
      <c r="F1952" s="5">
        <f t="shared" si="121"/>
        <v>2</v>
      </c>
      <c r="G1952" s="1" t="s">
        <v>1363</v>
      </c>
      <c r="H1952" s="8">
        <v>44020</v>
      </c>
      <c r="I1952" s="1" t="s">
        <v>25</v>
      </c>
      <c r="K1952" s="8">
        <v>43990.459710648145</v>
      </c>
      <c r="L1952" s="1" t="s">
        <v>28</v>
      </c>
      <c r="M1952" s="8">
        <v>43990</v>
      </c>
      <c r="N1952" s="8">
        <v>43990</v>
      </c>
      <c r="O1952" s="1" t="s">
        <v>3605</v>
      </c>
      <c r="P1952" s="1" t="s">
        <v>32</v>
      </c>
      <c r="T1952" s="1" t="s">
        <v>1045</v>
      </c>
      <c r="U1952" s="8">
        <v>43990</v>
      </c>
      <c r="V1952" s="1" t="s">
        <v>1368</v>
      </c>
      <c r="W1952" s="1" t="s">
        <v>3322</v>
      </c>
      <c r="X1952" s="1" t="s">
        <v>39</v>
      </c>
      <c r="Y1952" t="str">
        <f t="shared" si="122"/>
        <v>OnTime</v>
      </c>
      <c r="Z1952" t="str">
        <f t="shared" si="123"/>
        <v>Utilized</v>
      </c>
    </row>
    <row r="1953" spans="1:26" x14ac:dyDescent="0.2">
      <c r="A1953" s="15">
        <v>100</v>
      </c>
      <c r="B1953" s="7">
        <f t="shared" si="120"/>
        <v>100</v>
      </c>
      <c r="C1953" s="1" t="s">
        <v>20</v>
      </c>
      <c r="D1953" s="1" t="s">
        <v>1362</v>
      </c>
      <c r="E1953" s="5">
        <v>2</v>
      </c>
      <c r="F1953" s="5">
        <f t="shared" si="121"/>
        <v>2</v>
      </c>
      <c r="G1953" s="1" t="s">
        <v>1363</v>
      </c>
      <c r="H1953" s="8">
        <v>44020</v>
      </c>
      <c r="I1953" s="1" t="s">
        <v>25</v>
      </c>
      <c r="K1953" s="8">
        <v>43990.459641203706</v>
      </c>
      <c r="L1953" s="1" t="s">
        <v>28</v>
      </c>
      <c r="M1953" s="8">
        <v>43990</v>
      </c>
      <c r="N1953" s="8">
        <v>43990</v>
      </c>
      <c r="O1953" s="1" t="s">
        <v>3607</v>
      </c>
      <c r="P1953" s="1" t="s">
        <v>32</v>
      </c>
      <c r="T1953" s="1" t="s">
        <v>1045</v>
      </c>
      <c r="U1953" s="8">
        <v>43990</v>
      </c>
      <c r="V1953" s="1" t="s">
        <v>1368</v>
      </c>
      <c r="W1953" s="1" t="s">
        <v>3322</v>
      </c>
      <c r="X1953" s="1" t="s">
        <v>39</v>
      </c>
      <c r="Y1953" t="str">
        <f t="shared" si="122"/>
        <v>OnTime</v>
      </c>
      <c r="Z1953" t="str">
        <f t="shared" si="123"/>
        <v>Utilized</v>
      </c>
    </row>
    <row r="1954" spans="1:26" x14ac:dyDescent="0.2">
      <c r="A1954" s="15">
        <v>100</v>
      </c>
      <c r="B1954" s="7">
        <f t="shared" si="120"/>
        <v>100</v>
      </c>
      <c r="C1954" s="1" t="s">
        <v>20</v>
      </c>
      <c r="D1954" s="1" t="s">
        <v>1362</v>
      </c>
      <c r="E1954" s="5">
        <v>2</v>
      </c>
      <c r="F1954" s="5">
        <f t="shared" si="121"/>
        <v>2</v>
      </c>
      <c r="G1954" s="1" t="s">
        <v>1363</v>
      </c>
      <c r="H1954" s="8">
        <v>44020</v>
      </c>
      <c r="I1954" s="1" t="s">
        <v>25</v>
      </c>
      <c r="K1954" s="8">
        <v>43990.45957175926</v>
      </c>
      <c r="L1954" s="1" t="s">
        <v>28</v>
      </c>
      <c r="M1954" s="8">
        <v>43990</v>
      </c>
      <c r="N1954" s="8">
        <v>43990</v>
      </c>
      <c r="O1954" s="1" t="s">
        <v>3609</v>
      </c>
      <c r="P1954" s="1" t="s">
        <v>32</v>
      </c>
      <c r="T1954" s="1" t="s">
        <v>1045</v>
      </c>
      <c r="U1954" s="8">
        <v>43990</v>
      </c>
      <c r="V1954" s="1" t="s">
        <v>1368</v>
      </c>
      <c r="W1954" s="1" t="s">
        <v>3322</v>
      </c>
      <c r="X1954" s="1" t="s">
        <v>39</v>
      </c>
      <c r="Y1954" t="str">
        <f t="shared" si="122"/>
        <v>OnTime</v>
      </c>
      <c r="Z1954" t="str">
        <f t="shared" si="123"/>
        <v>Utilized</v>
      </c>
    </row>
    <row r="1955" spans="1:26" x14ac:dyDescent="0.2">
      <c r="A1955" s="15">
        <v>100</v>
      </c>
      <c r="B1955" s="7">
        <f t="shared" si="120"/>
        <v>100</v>
      </c>
      <c r="C1955" s="1" t="s">
        <v>20</v>
      </c>
      <c r="D1955" s="1" t="s">
        <v>1362</v>
      </c>
      <c r="E1955" s="5">
        <v>2</v>
      </c>
      <c r="F1955" s="5">
        <f t="shared" si="121"/>
        <v>2</v>
      </c>
      <c r="G1955" s="1" t="s">
        <v>1363</v>
      </c>
      <c r="H1955" s="8">
        <v>44020</v>
      </c>
      <c r="I1955" s="1" t="s">
        <v>25</v>
      </c>
      <c r="K1955" s="8">
        <v>43990.459502314814</v>
      </c>
      <c r="L1955" s="1" t="s">
        <v>28</v>
      </c>
      <c r="M1955" s="8">
        <v>43990</v>
      </c>
      <c r="N1955" s="8">
        <v>43990</v>
      </c>
      <c r="O1955" s="1" t="s">
        <v>3611</v>
      </c>
      <c r="P1955" s="1" t="s">
        <v>32</v>
      </c>
      <c r="T1955" s="1" t="s">
        <v>193</v>
      </c>
      <c r="U1955" s="8">
        <v>43990</v>
      </c>
      <c r="V1955" s="1" t="s">
        <v>1368</v>
      </c>
      <c r="W1955" s="1" t="s">
        <v>3322</v>
      </c>
      <c r="X1955" s="1" t="s">
        <v>39</v>
      </c>
      <c r="Y1955" t="str">
        <f t="shared" si="122"/>
        <v>OnTime</v>
      </c>
      <c r="Z1955" t="str">
        <f t="shared" si="123"/>
        <v>Utilized</v>
      </c>
    </row>
    <row r="1956" spans="1:26" x14ac:dyDescent="0.2">
      <c r="A1956" s="15">
        <v>100</v>
      </c>
      <c r="B1956" s="7">
        <f t="shared" si="120"/>
        <v>100</v>
      </c>
      <c r="C1956" s="1" t="s">
        <v>20</v>
      </c>
      <c r="D1956" s="1" t="s">
        <v>1362</v>
      </c>
      <c r="E1956" s="5">
        <v>2</v>
      </c>
      <c r="F1956" s="5">
        <f t="shared" si="121"/>
        <v>2</v>
      </c>
      <c r="G1956" s="1" t="s">
        <v>1363</v>
      </c>
      <c r="H1956" s="8">
        <v>44020</v>
      </c>
      <c r="I1956" s="1" t="s">
        <v>25</v>
      </c>
      <c r="K1956" s="8">
        <v>43990.459421296298</v>
      </c>
      <c r="L1956" s="1" t="s">
        <v>28</v>
      </c>
      <c r="M1956" s="8">
        <v>43990</v>
      </c>
      <c r="N1956" s="8">
        <v>43990</v>
      </c>
      <c r="O1956" s="1" t="s">
        <v>3613</v>
      </c>
      <c r="P1956" s="1" t="s">
        <v>32</v>
      </c>
      <c r="T1956" s="1" t="s">
        <v>193</v>
      </c>
      <c r="U1956" s="8">
        <v>43990</v>
      </c>
      <c r="V1956" s="1" t="s">
        <v>1368</v>
      </c>
      <c r="W1956" s="1" t="s">
        <v>3322</v>
      </c>
      <c r="X1956" s="1" t="s">
        <v>39</v>
      </c>
      <c r="Y1956" t="str">
        <f t="shared" si="122"/>
        <v>OnTime</v>
      </c>
      <c r="Z1956" t="str">
        <f t="shared" si="123"/>
        <v>Utilized</v>
      </c>
    </row>
    <row r="1957" spans="1:26" x14ac:dyDescent="0.2">
      <c r="A1957" s="15">
        <v>100</v>
      </c>
      <c r="B1957" s="7">
        <f t="shared" si="120"/>
        <v>100</v>
      </c>
      <c r="C1957" s="1" t="s">
        <v>20</v>
      </c>
      <c r="D1957" s="1" t="s">
        <v>2201</v>
      </c>
      <c r="E1957" s="5">
        <v>2</v>
      </c>
      <c r="F1957" s="5">
        <f t="shared" si="121"/>
        <v>2</v>
      </c>
      <c r="G1957" s="1" t="s">
        <v>2202</v>
      </c>
      <c r="H1957" s="8">
        <v>44050</v>
      </c>
      <c r="I1957" s="1" t="s">
        <v>25</v>
      </c>
      <c r="K1957" s="8">
        <v>43990.459351851852</v>
      </c>
      <c r="L1957" s="1" t="s">
        <v>28</v>
      </c>
      <c r="M1957" s="8">
        <v>43990</v>
      </c>
      <c r="N1957" s="8">
        <v>44020</v>
      </c>
      <c r="O1957" s="1" t="s">
        <v>3615</v>
      </c>
      <c r="P1957" s="1" t="s">
        <v>32</v>
      </c>
      <c r="Q1957" s="1" t="s">
        <v>33</v>
      </c>
      <c r="R1957" s="1" t="s">
        <v>124</v>
      </c>
      <c r="T1957" s="1" t="s">
        <v>49</v>
      </c>
      <c r="U1957" s="8">
        <v>43990</v>
      </c>
      <c r="V1957" s="1" t="s">
        <v>2205</v>
      </c>
      <c r="W1957" s="1" t="s">
        <v>2206</v>
      </c>
      <c r="X1957" s="1" t="s">
        <v>39</v>
      </c>
      <c r="Y1957" t="str">
        <f t="shared" si="122"/>
        <v>OnTime</v>
      </c>
      <c r="Z1957" t="str">
        <f t="shared" si="123"/>
        <v>Utilized</v>
      </c>
    </row>
    <row r="1958" spans="1:26" x14ac:dyDescent="0.2">
      <c r="A1958" s="15">
        <v>100</v>
      </c>
      <c r="B1958" s="7">
        <f t="shared" si="120"/>
        <v>100</v>
      </c>
      <c r="C1958" s="1" t="s">
        <v>20</v>
      </c>
      <c r="D1958" s="1" t="s">
        <v>1362</v>
      </c>
      <c r="E1958" s="5">
        <v>2</v>
      </c>
      <c r="F1958" s="5">
        <f t="shared" si="121"/>
        <v>2</v>
      </c>
      <c r="G1958" s="1" t="s">
        <v>1363</v>
      </c>
      <c r="H1958" s="8">
        <v>44020</v>
      </c>
      <c r="I1958" s="1" t="s">
        <v>25</v>
      </c>
      <c r="K1958" s="8">
        <v>43990.459282407406</v>
      </c>
      <c r="L1958" s="1" t="s">
        <v>28</v>
      </c>
      <c r="M1958" s="8">
        <v>43990</v>
      </c>
      <c r="N1958" s="8">
        <v>43990</v>
      </c>
      <c r="O1958" s="1" t="s">
        <v>3617</v>
      </c>
      <c r="P1958" s="1" t="s">
        <v>32</v>
      </c>
      <c r="T1958" s="1" t="s">
        <v>49</v>
      </c>
      <c r="U1958" s="8">
        <v>43990</v>
      </c>
      <c r="V1958" s="1" t="s">
        <v>1368</v>
      </c>
      <c r="W1958" s="1" t="s">
        <v>3322</v>
      </c>
      <c r="X1958" s="1" t="s">
        <v>39</v>
      </c>
      <c r="Y1958" t="str">
        <f t="shared" si="122"/>
        <v>OnTime</v>
      </c>
      <c r="Z1958" t="str">
        <f t="shared" si="123"/>
        <v>Utilized</v>
      </c>
    </row>
    <row r="1959" spans="1:26" x14ac:dyDescent="0.2">
      <c r="A1959" s="15">
        <v>100</v>
      </c>
      <c r="B1959" s="7">
        <f t="shared" si="120"/>
        <v>100</v>
      </c>
      <c r="C1959" s="1" t="s">
        <v>20</v>
      </c>
      <c r="D1959" s="1" t="s">
        <v>1362</v>
      </c>
      <c r="E1959" s="5">
        <v>2</v>
      </c>
      <c r="F1959" s="5">
        <f t="shared" si="121"/>
        <v>2</v>
      </c>
      <c r="G1959" s="1" t="s">
        <v>1363</v>
      </c>
      <c r="H1959" s="8">
        <v>44020</v>
      </c>
      <c r="I1959" s="1" t="s">
        <v>25</v>
      </c>
      <c r="K1959" s="8">
        <v>43990.240208333336</v>
      </c>
      <c r="L1959" s="1" t="s">
        <v>28</v>
      </c>
      <c r="M1959" s="8">
        <v>43990</v>
      </c>
      <c r="N1959" s="8">
        <v>43990</v>
      </c>
      <c r="O1959" s="1" t="s">
        <v>3619</v>
      </c>
      <c r="P1959" s="1" t="s">
        <v>32</v>
      </c>
      <c r="T1959" s="1" t="s">
        <v>49</v>
      </c>
      <c r="U1959" s="8">
        <v>43990</v>
      </c>
      <c r="V1959" s="1" t="s">
        <v>1368</v>
      </c>
      <c r="W1959" s="1" t="s">
        <v>3322</v>
      </c>
      <c r="X1959" s="1" t="s">
        <v>39</v>
      </c>
      <c r="Y1959" t="str">
        <f t="shared" si="122"/>
        <v>OnTime</v>
      </c>
      <c r="Z1959" t="str">
        <f t="shared" si="123"/>
        <v>Utilized</v>
      </c>
    </row>
    <row r="1960" spans="1:26" x14ac:dyDescent="0.2">
      <c r="A1960" s="15">
        <v>100</v>
      </c>
      <c r="B1960" s="7">
        <f t="shared" si="120"/>
        <v>100</v>
      </c>
      <c r="C1960" s="1" t="s">
        <v>20</v>
      </c>
      <c r="D1960" s="1" t="s">
        <v>1362</v>
      </c>
      <c r="E1960" s="5">
        <v>2</v>
      </c>
      <c r="F1960" s="5">
        <f t="shared" si="121"/>
        <v>2</v>
      </c>
      <c r="G1960" s="1" t="s">
        <v>1363</v>
      </c>
      <c r="H1960" s="8">
        <v>44020</v>
      </c>
      <c r="I1960" s="1" t="s">
        <v>25</v>
      </c>
      <c r="K1960" s="8">
        <v>43990.24013888889</v>
      </c>
      <c r="L1960" s="1" t="s">
        <v>28</v>
      </c>
      <c r="M1960" s="8">
        <v>43990</v>
      </c>
      <c r="N1960" s="8">
        <v>43990</v>
      </c>
      <c r="O1960" s="1" t="s">
        <v>3621</v>
      </c>
      <c r="P1960" s="1" t="s">
        <v>32</v>
      </c>
      <c r="T1960" s="1" t="s">
        <v>1045</v>
      </c>
      <c r="U1960" s="8">
        <v>43990</v>
      </c>
      <c r="V1960" s="1" t="s">
        <v>1368</v>
      </c>
      <c r="W1960" s="1" t="s">
        <v>3322</v>
      </c>
      <c r="X1960" s="1" t="s">
        <v>39</v>
      </c>
      <c r="Y1960" t="str">
        <f t="shared" si="122"/>
        <v>OnTime</v>
      </c>
      <c r="Z1960" t="str">
        <f t="shared" si="123"/>
        <v>Utilized</v>
      </c>
    </row>
    <row r="1961" spans="1:26" x14ac:dyDescent="0.2">
      <c r="A1961" s="15">
        <v>100</v>
      </c>
      <c r="B1961" s="7">
        <f t="shared" si="120"/>
        <v>100</v>
      </c>
      <c r="C1961" s="1" t="s">
        <v>20</v>
      </c>
      <c r="D1961" s="1" t="s">
        <v>1362</v>
      </c>
      <c r="E1961" s="5">
        <v>2</v>
      </c>
      <c r="F1961" s="5">
        <f t="shared" si="121"/>
        <v>2</v>
      </c>
      <c r="G1961" s="1" t="s">
        <v>1363</v>
      </c>
      <c r="H1961" s="8">
        <v>44020</v>
      </c>
      <c r="I1961" s="1" t="s">
        <v>25</v>
      </c>
      <c r="K1961" s="8">
        <v>43990.240069444444</v>
      </c>
      <c r="L1961" s="1" t="s">
        <v>28</v>
      </c>
      <c r="M1961" s="8">
        <v>43990</v>
      </c>
      <c r="N1961" s="8">
        <v>43990</v>
      </c>
      <c r="O1961" s="1" t="s">
        <v>3623</v>
      </c>
      <c r="P1961" s="1" t="s">
        <v>32</v>
      </c>
      <c r="T1961" s="1" t="s">
        <v>1045</v>
      </c>
      <c r="U1961" s="8">
        <v>43990</v>
      </c>
      <c r="V1961" s="1" t="s">
        <v>1368</v>
      </c>
      <c r="W1961" s="1" t="s">
        <v>3322</v>
      </c>
      <c r="X1961" s="1" t="s">
        <v>39</v>
      </c>
      <c r="Y1961" t="str">
        <f t="shared" si="122"/>
        <v>OnTime</v>
      </c>
      <c r="Z1961" t="str">
        <f t="shared" si="123"/>
        <v>Utilized</v>
      </c>
    </row>
    <row r="1962" spans="1:26" x14ac:dyDescent="0.2">
      <c r="A1962" s="15">
        <v>0</v>
      </c>
      <c r="B1962" s="7">
        <f t="shared" si="120"/>
        <v>0</v>
      </c>
      <c r="C1962" s="1" t="s">
        <v>20</v>
      </c>
      <c r="E1962" s="5">
        <v>0</v>
      </c>
      <c r="F1962" s="5">
        <f t="shared" si="121"/>
        <v>0</v>
      </c>
      <c r="I1962" s="1" t="s">
        <v>25</v>
      </c>
      <c r="K1962" s="8">
        <v>43990.239988425928</v>
      </c>
      <c r="M1962" s="8">
        <v>43990</v>
      </c>
      <c r="N1962" s="8">
        <v>43990</v>
      </c>
      <c r="P1962" s="1" t="s">
        <v>32</v>
      </c>
      <c r="T1962" s="1" t="s">
        <v>81</v>
      </c>
      <c r="U1962" s="8">
        <v>43990</v>
      </c>
      <c r="X1962" s="1" t="s">
        <v>39</v>
      </c>
      <c r="Y1962" t="str">
        <f t="shared" si="122"/>
        <v>NoPayment</v>
      </c>
      <c r="Z1962" t="str">
        <f t="shared" si="123"/>
        <v>No Discounts</v>
      </c>
    </row>
    <row r="1963" spans="1:26" x14ac:dyDescent="0.2">
      <c r="A1963" s="15">
        <v>0</v>
      </c>
      <c r="B1963" s="7">
        <f t="shared" si="120"/>
        <v>0</v>
      </c>
      <c r="C1963" s="1" t="s">
        <v>20</v>
      </c>
      <c r="E1963" s="5">
        <v>0</v>
      </c>
      <c r="F1963" s="5">
        <f t="shared" si="121"/>
        <v>0</v>
      </c>
      <c r="I1963" s="1" t="s">
        <v>25</v>
      </c>
      <c r="K1963" s="8">
        <v>43990.239918981482</v>
      </c>
      <c r="M1963" s="8">
        <v>43990</v>
      </c>
      <c r="N1963" s="8">
        <v>43990</v>
      </c>
      <c r="P1963" s="1" t="s">
        <v>32</v>
      </c>
      <c r="T1963" s="1" t="s">
        <v>81</v>
      </c>
      <c r="U1963" s="8">
        <v>43990</v>
      </c>
      <c r="X1963" s="1" t="s">
        <v>39</v>
      </c>
      <c r="Y1963" t="str">
        <f t="shared" si="122"/>
        <v>NoPayment</v>
      </c>
      <c r="Z1963" t="str">
        <f t="shared" si="123"/>
        <v>No Discounts</v>
      </c>
    </row>
    <row r="1964" spans="1:26" x14ac:dyDescent="0.2">
      <c r="A1964" s="15">
        <v>0</v>
      </c>
      <c r="B1964" s="7">
        <f t="shared" si="120"/>
        <v>0</v>
      </c>
      <c r="C1964" s="1" t="s">
        <v>20</v>
      </c>
      <c r="E1964" s="5">
        <v>0</v>
      </c>
      <c r="F1964" s="5">
        <f t="shared" si="121"/>
        <v>0</v>
      </c>
      <c r="I1964" s="1" t="s">
        <v>25</v>
      </c>
      <c r="K1964" s="8">
        <v>43990.239849537036</v>
      </c>
      <c r="M1964" s="8">
        <v>43990</v>
      </c>
      <c r="N1964" s="8">
        <v>43990</v>
      </c>
      <c r="P1964" s="1" t="s">
        <v>32</v>
      </c>
      <c r="T1964" s="1" t="s">
        <v>81</v>
      </c>
      <c r="U1964" s="8">
        <v>43990</v>
      </c>
      <c r="X1964" s="1" t="s">
        <v>39</v>
      </c>
      <c r="Y1964" t="str">
        <f t="shared" si="122"/>
        <v>NoPayment</v>
      </c>
      <c r="Z1964" t="str">
        <f t="shared" si="123"/>
        <v>No Discounts</v>
      </c>
    </row>
    <row r="1965" spans="1:26" x14ac:dyDescent="0.2">
      <c r="A1965" s="15">
        <v>0</v>
      </c>
      <c r="B1965" s="7">
        <f t="shared" si="120"/>
        <v>0</v>
      </c>
      <c r="C1965" s="1" t="s">
        <v>20</v>
      </c>
      <c r="E1965" s="5">
        <v>0</v>
      </c>
      <c r="F1965" s="5">
        <f t="shared" si="121"/>
        <v>0</v>
      </c>
      <c r="I1965" s="1" t="s">
        <v>25</v>
      </c>
      <c r="K1965" s="8">
        <v>43990.23978009259</v>
      </c>
      <c r="M1965" s="8">
        <v>43990</v>
      </c>
      <c r="N1965" s="8">
        <v>43990</v>
      </c>
      <c r="P1965" s="1" t="s">
        <v>32</v>
      </c>
      <c r="T1965" s="1" t="s">
        <v>81</v>
      </c>
      <c r="U1965" s="8">
        <v>43990</v>
      </c>
      <c r="X1965" s="1" t="s">
        <v>39</v>
      </c>
      <c r="Y1965" t="str">
        <f t="shared" si="122"/>
        <v>NoPayment</v>
      </c>
      <c r="Z1965" t="str">
        <f t="shared" si="123"/>
        <v>No Discounts</v>
      </c>
    </row>
    <row r="1966" spans="1:26" x14ac:dyDescent="0.2">
      <c r="A1966" s="15">
        <v>0</v>
      </c>
      <c r="B1966" s="7">
        <f t="shared" si="120"/>
        <v>0</v>
      </c>
      <c r="C1966" s="1" t="s">
        <v>20</v>
      </c>
      <c r="E1966" s="5">
        <v>0</v>
      </c>
      <c r="F1966" s="5">
        <f t="shared" si="121"/>
        <v>0</v>
      </c>
      <c r="I1966" s="1" t="s">
        <v>25</v>
      </c>
      <c r="K1966" s="8">
        <v>43990.239699074074</v>
      </c>
      <c r="M1966" s="8">
        <v>43990</v>
      </c>
      <c r="N1966" s="8">
        <v>43990</v>
      </c>
      <c r="P1966" s="1" t="s">
        <v>32</v>
      </c>
      <c r="T1966" s="1" t="s">
        <v>81</v>
      </c>
      <c r="U1966" s="8">
        <v>43990</v>
      </c>
      <c r="X1966" s="1" t="s">
        <v>39</v>
      </c>
      <c r="Y1966" t="str">
        <f t="shared" si="122"/>
        <v>NoPayment</v>
      </c>
      <c r="Z1966" t="str">
        <f t="shared" si="123"/>
        <v>No Discounts</v>
      </c>
    </row>
    <row r="1967" spans="1:26" x14ac:dyDescent="0.2">
      <c r="A1967" s="15">
        <v>0</v>
      </c>
      <c r="B1967" s="7">
        <f t="shared" si="120"/>
        <v>0</v>
      </c>
      <c r="C1967" s="1" t="s">
        <v>20</v>
      </c>
      <c r="E1967" s="5">
        <v>0</v>
      </c>
      <c r="F1967" s="5">
        <f t="shared" si="121"/>
        <v>0</v>
      </c>
      <c r="I1967" s="1" t="s">
        <v>25</v>
      </c>
      <c r="K1967" s="8">
        <v>43990.239629629628</v>
      </c>
      <c r="M1967" s="8">
        <v>43990</v>
      </c>
      <c r="N1967" s="8">
        <v>43990</v>
      </c>
      <c r="P1967" s="1" t="s">
        <v>32</v>
      </c>
      <c r="T1967" s="1" t="s">
        <v>81</v>
      </c>
      <c r="U1967" s="8">
        <v>43990</v>
      </c>
      <c r="X1967" s="1" t="s">
        <v>39</v>
      </c>
      <c r="Y1967" t="str">
        <f t="shared" si="122"/>
        <v>NoPayment</v>
      </c>
      <c r="Z1967" t="str">
        <f t="shared" si="123"/>
        <v>No Discounts</v>
      </c>
    </row>
    <row r="1968" spans="1:26" x14ac:dyDescent="0.2">
      <c r="A1968" s="15">
        <v>100</v>
      </c>
      <c r="B1968" s="7">
        <f t="shared" si="120"/>
        <v>100</v>
      </c>
      <c r="C1968" s="1" t="s">
        <v>20</v>
      </c>
      <c r="D1968" s="1" t="s">
        <v>1362</v>
      </c>
      <c r="E1968" s="5">
        <v>2</v>
      </c>
      <c r="F1968" s="5">
        <f t="shared" si="121"/>
        <v>2</v>
      </c>
      <c r="G1968" s="1" t="s">
        <v>1363</v>
      </c>
      <c r="H1968" s="8">
        <v>44020</v>
      </c>
      <c r="I1968" s="1" t="s">
        <v>25</v>
      </c>
      <c r="K1968" s="8">
        <v>43990.239548611113</v>
      </c>
      <c r="L1968" s="1" t="s">
        <v>28</v>
      </c>
      <c r="M1968" s="8">
        <v>43990</v>
      </c>
      <c r="N1968" s="8">
        <v>43990</v>
      </c>
      <c r="O1968" s="1" t="s">
        <v>3631</v>
      </c>
      <c r="P1968" s="1" t="s">
        <v>32</v>
      </c>
      <c r="T1968" s="1" t="s">
        <v>1045</v>
      </c>
      <c r="U1968" s="8">
        <v>43990</v>
      </c>
      <c r="V1968" s="1" t="s">
        <v>1368</v>
      </c>
      <c r="W1968" s="1" t="s">
        <v>3322</v>
      </c>
      <c r="X1968" s="1" t="s">
        <v>39</v>
      </c>
      <c r="Y1968" t="str">
        <f t="shared" si="122"/>
        <v>OnTime</v>
      </c>
      <c r="Z1968" t="str">
        <f t="shared" si="123"/>
        <v>Utilized</v>
      </c>
    </row>
    <row r="1969" spans="1:26" x14ac:dyDescent="0.2">
      <c r="A1969" s="15">
        <v>0</v>
      </c>
      <c r="B1969" s="7">
        <f t="shared" si="120"/>
        <v>0</v>
      </c>
      <c r="C1969" s="1" t="s">
        <v>20</v>
      </c>
      <c r="E1969" s="5">
        <v>0</v>
      </c>
      <c r="F1969" s="5">
        <f t="shared" si="121"/>
        <v>0</v>
      </c>
      <c r="I1969" s="1" t="s">
        <v>25</v>
      </c>
      <c r="K1969" s="8">
        <v>43990.239479166667</v>
      </c>
      <c r="M1969" s="8">
        <v>43990</v>
      </c>
      <c r="N1969" s="8">
        <v>43990</v>
      </c>
      <c r="P1969" s="1" t="s">
        <v>32</v>
      </c>
      <c r="T1969" s="1" t="s">
        <v>81</v>
      </c>
      <c r="U1969" s="8">
        <v>43990</v>
      </c>
      <c r="X1969" s="1" t="s">
        <v>39</v>
      </c>
      <c r="Y1969" t="str">
        <f t="shared" si="122"/>
        <v>NoPayment</v>
      </c>
      <c r="Z1969" t="str">
        <f t="shared" si="123"/>
        <v>No Discounts</v>
      </c>
    </row>
    <row r="1970" spans="1:26" x14ac:dyDescent="0.2">
      <c r="A1970" s="15">
        <v>0</v>
      </c>
      <c r="B1970" s="7">
        <f t="shared" si="120"/>
        <v>0</v>
      </c>
      <c r="C1970" s="1" t="s">
        <v>20</v>
      </c>
      <c r="E1970" s="5">
        <v>0</v>
      </c>
      <c r="F1970" s="5">
        <f t="shared" si="121"/>
        <v>0</v>
      </c>
      <c r="I1970" s="1" t="s">
        <v>25</v>
      </c>
      <c r="K1970" s="8">
        <v>43990.239398148151</v>
      </c>
      <c r="M1970" s="8">
        <v>43990</v>
      </c>
      <c r="N1970" s="8">
        <v>43990</v>
      </c>
      <c r="P1970" s="1" t="s">
        <v>32</v>
      </c>
      <c r="T1970" s="1" t="s">
        <v>81</v>
      </c>
      <c r="U1970" s="8">
        <v>43990</v>
      </c>
      <c r="X1970" s="1" t="s">
        <v>39</v>
      </c>
      <c r="Y1970" t="str">
        <f t="shared" si="122"/>
        <v>NoPayment</v>
      </c>
      <c r="Z1970" t="str">
        <f t="shared" si="123"/>
        <v>No Discounts</v>
      </c>
    </row>
    <row r="1971" spans="1:26" x14ac:dyDescent="0.2">
      <c r="A1971" s="15">
        <v>0</v>
      </c>
      <c r="B1971" s="7">
        <f t="shared" si="120"/>
        <v>0</v>
      </c>
      <c r="C1971" s="1" t="s">
        <v>20</v>
      </c>
      <c r="E1971" s="5">
        <v>0</v>
      </c>
      <c r="F1971" s="5">
        <f t="shared" si="121"/>
        <v>0</v>
      </c>
      <c r="I1971" s="1" t="s">
        <v>25</v>
      </c>
      <c r="K1971" s="8">
        <v>43987.569745370369</v>
      </c>
      <c r="M1971" s="8">
        <v>43987</v>
      </c>
      <c r="N1971" s="8">
        <v>43987</v>
      </c>
      <c r="P1971" s="1" t="s">
        <v>32</v>
      </c>
      <c r="T1971" s="1" t="s">
        <v>81</v>
      </c>
      <c r="U1971" s="8">
        <v>43987</v>
      </c>
      <c r="X1971" s="1" t="s">
        <v>39</v>
      </c>
      <c r="Y1971" t="str">
        <f t="shared" si="122"/>
        <v>NoPayment</v>
      </c>
      <c r="Z1971" t="str">
        <f t="shared" si="123"/>
        <v>No Discounts</v>
      </c>
    </row>
    <row r="1972" spans="1:26" x14ac:dyDescent="0.2">
      <c r="A1972" s="15">
        <v>0</v>
      </c>
      <c r="B1972" s="7">
        <f t="shared" si="120"/>
        <v>0</v>
      </c>
      <c r="C1972" s="1" t="s">
        <v>20</v>
      </c>
      <c r="E1972" s="5">
        <v>0</v>
      </c>
      <c r="F1972" s="5">
        <f t="shared" si="121"/>
        <v>0</v>
      </c>
      <c r="I1972" s="1" t="s">
        <v>25</v>
      </c>
      <c r="K1972" s="8">
        <v>43987.569675925923</v>
      </c>
      <c r="M1972" s="8">
        <v>43987</v>
      </c>
      <c r="N1972" s="8">
        <v>43987</v>
      </c>
      <c r="P1972" s="1" t="s">
        <v>32</v>
      </c>
      <c r="T1972" s="1" t="s">
        <v>81</v>
      </c>
      <c r="U1972" s="8">
        <v>43987</v>
      </c>
      <c r="X1972" s="1" t="s">
        <v>39</v>
      </c>
      <c r="Y1972" t="str">
        <f t="shared" si="122"/>
        <v>NoPayment</v>
      </c>
      <c r="Z1972" t="str">
        <f t="shared" si="123"/>
        <v>No Discounts</v>
      </c>
    </row>
    <row r="1973" spans="1:26" x14ac:dyDescent="0.2">
      <c r="A1973" s="15">
        <v>0</v>
      </c>
      <c r="B1973" s="7">
        <f t="shared" si="120"/>
        <v>0</v>
      </c>
      <c r="C1973" s="1" t="s">
        <v>20</v>
      </c>
      <c r="E1973" s="5">
        <v>0</v>
      </c>
      <c r="F1973" s="5">
        <f t="shared" si="121"/>
        <v>0</v>
      </c>
      <c r="I1973" s="1" t="s">
        <v>25</v>
      </c>
      <c r="K1973" s="8">
        <v>43987.569606481484</v>
      </c>
      <c r="M1973" s="8">
        <v>43987</v>
      </c>
      <c r="N1973" s="8">
        <v>43987</v>
      </c>
      <c r="P1973" s="1" t="s">
        <v>32</v>
      </c>
      <c r="T1973" s="1" t="s">
        <v>81</v>
      </c>
      <c r="U1973" s="8">
        <v>43987</v>
      </c>
      <c r="X1973" s="1" t="s">
        <v>39</v>
      </c>
      <c r="Y1973" t="str">
        <f t="shared" si="122"/>
        <v>NoPayment</v>
      </c>
      <c r="Z1973" t="str">
        <f t="shared" si="123"/>
        <v>No Discounts</v>
      </c>
    </row>
    <row r="1974" spans="1:26" x14ac:dyDescent="0.2">
      <c r="A1974" s="15">
        <v>0</v>
      </c>
      <c r="B1974" s="7">
        <f t="shared" si="120"/>
        <v>0</v>
      </c>
      <c r="C1974" s="1" t="s">
        <v>20</v>
      </c>
      <c r="E1974" s="5">
        <v>0</v>
      </c>
      <c r="F1974" s="5">
        <f t="shared" si="121"/>
        <v>0</v>
      </c>
      <c r="I1974" s="1" t="s">
        <v>25</v>
      </c>
      <c r="K1974" s="8">
        <v>43987.569537037038</v>
      </c>
      <c r="M1974" s="8">
        <v>43987</v>
      </c>
      <c r="N1974" s="8">
        <v>43987</v>
      </c>
      <c r="P1974" s="1" t="s">
        <v>32</v>
      </c>
      <c r="T1974" s="1" t="s">
        <v>81</v>
      </c>
      <c r="U1974" s="8">
        <v>43987</v>
      </c>
      <c r="X1974" s="1" t="s">
        <v>39</v>
      </c>
      <c r="Y1974" t="str">
        <f t="shared" si="122"/>
        <v>NoPayment</v>
      </c>
      <c r="Z1974" t="str">
        <f t="shared" si="123"/>
        <v>No Discounts</v>
      </c>
    </row>
    <row r="1975" spans="1:26" x14ac:dyDescent="0.2">
      <c r="A1975" s="15">
        <v>0</v>
      </c>
      <c r="B1975" s="7">
        <f t="shared" si="120"/>
        <v>0</v>
      </c>
      <c r="C1975" s="1" t="s">
        <v>20</v>
      </c>
      <c r="E1975" s="5">
        <v>0</v>
      </c>
      <c r="F1975" s="5">
        <f t="shared" si="121"/>
        <v>0</v>
      </c>
      <c r="I1975" s="1" t="s">
        <v>25</v>
      </c>
      <c r="K1975" s="8">
        <v>43987.569467592592</v>
      </c>
      <c r="M1975" s="8">
        <v>43987</v>
      </c>
      <c r="N1975" s="8">
        <v>43987</v>
      </c>
      <c r="P1975" s="1" t="s">
        <v>32</v>
      </c>
      <c r="T1975" s="1" t="s">
        <v>81</v>
      </c>
      <c r="U1975" s="8">
        <v>43987</v>
      </c>
      <c r="X1975" s="1" t="s">
        <v>39</v>
      </c>
      <c r="Y1975" t="str">
        <f t="shared" si="122"/>
        <v>NoPayment</v>
      </c>
      <c r="Z1975" t="str">
        <f t="shared" si="123"/>
        <v>No Discounts</v>
      </c>
    </row>
    <row r="1976" spans="1:26" x14ac:dyDescent="0.2">
      <c r="A1976" s="15">
        <v>0</v>
      </c>
      <c r="B1976" s="7">
        <f t="shared" si="120"/>
        <v>0</v>
      </c>
      <c r="C1976" s="1" t="s">
        <v>20</v>
      </c>
      <c r="E1976" s="5">
        <v>0</v>
      </c>
      <c r="F1976" s="5">
        <f t="shared" si="121"/>
        <v>0</v>
      </c>
      <c r="I1976" s="1" t="s">
        <v>25</v>
      </c>
      <c r="K1976" s="8">
        <v>43987.569398148145</v>
      </c>
      <c r="M1976" s="8">
        <v>43987</v>
      </c>
      <c r="N1976" s="8">
        <v>43987</v>
      </c>
      <c r="P1976" s="1" t="s">
        <v>32</v>
      </c>
      <c r="T1976" s="1" t="s">
        <v>81</v>
      </c>
      <c r="U1976" s="8">
        <v>43987</v>
      </c>
      <c r="X1976" s="1" t="s">
        <v>39</v>
      </c>
      <c r="Y1976" t="str">
        <f t="shared" si="122"/>
        <v>NoPayment</v>
      </c>
      <c r="Z1976" t="str">
        <f t="shared" si="123"/>
        <v>No Discounts</v>
      </c>
    </row>
    <row r="1977" spans="1:26" x14ac:dyDescent="0.2">
      <c r="A1977" s="15">
        <v>0</v>
      </c>
      <c r="B1977" s="7">
        <f t="shared" si="120"/>
        <v>0</v>
      </c>
      <c r="C1977" s="1" t="s">
        <v>20</v>
      </c>
      <c r="E1977" s="5">
        <v>0</v>
      </c>
      <c r="F1977" s="5">
        <f t="shared" si="121"/>
        <v>0</v>
      </c>
      <c r="I1977" s="1" t="s">
        <v>25</v>
      </c>
      <c r="K1977" s="8">
        <v>43987.569328703707</v>
      </c>
      <c r="M1977" s="8">
        <v>43987</v>
      </c>
      <c r="N1977" s="8">
        <v>43987</v>
      </c>
      <c r="P1977" s="1" t="s">
        <v>32</v>
      </c>
      <c r="T1977" s="1" t="s">
        <v>81</v>
      </c>
      <c r="U1977" s="8">
        <v>43987</v>
      </c>
      <c r="X1977" s="1" t="s">
        <v>39</v>
      </c>
      <c r="Y1977" t="str">
        <f t="shared" si="122"/>
        <v>NoPayment</v>
      </c>
      <c r="Z1977" t="str">
        <f t="shared" si="123"/>
        <v>No Discounts</v>
      </c>
    </row>
    <row r="1978" spans="1:26" x14ac:dyDescent="0.2">
      <c r="A1978" s="15">
        <v>0</v>
      </c>
      <c r="B1978" s="7">
        <f t="shared" si="120"/>
        <v>0</v>
      </c>
      <c r="C1978" s="1" t="s">
        <v>20</v>
      </c>
      <c r="E1978" s="5">
        <v>0</v>
      </c>
      <c r="F1978" s="5">
        <f t="shared" si="121"/>
        <v>0</v>
      </c>
      <c r="I1978" s="1" t="s">
        <v>25</v>
      </c>
      <c r="K1978" s="8">
        <v>43987.56925925926</v>
      </c>
      <c r="M1978" s="8">
        <v>43987</v>
      </c>
      <c r="N1978" s="8">
        <v>43987</v>
      </c>
      <c r="P1978" s="1" t="s">
        <v>32</v>
      </c>
      <c r="T1978" s="1" t="s">
        <v>81</v>
      </c>
      <c r="U1978" s="8">
        <v>43987</v>
      </c>
      <c r="X1978" s="1" t="s">
        <v>39</v>
      </c>
      <c r="Y1978" t="str">
        <f t="shared" si="122"/>
        <v>NoPayment</v>
      </c>
      <c r="Z1978" t="str">
        <f t="shared" si="123"/>
        <v>No Discounts</v>
      </c>
    </row>
    <row r="1979" spans="1:26" x14ac:dyDescent="0.2">
      <c r="A1979" s="15">
        <v>0</v>
      </c>
      <c r="B1979" s="7">
        <f t="shared" si="120"/>
        <v>0</v>
      </c>
      <c r="C1979" s="1" t="s">
        <v>20</v>
      </c>
      <c r="E1979" s="5">
        <v>0</v>
      </c>
      <c r="F1979" s="5">
        <f t="shared" si="121"/>
        <v>0</v>
      </c>
      <c r="I1979" s="1" t="s">
        <v>25</v>
      </c>
      <c r="K1979" s="8">
        <v>43987.569178240738</v>
      </c>
      <c r="M1979" s="8">
        <v>43987</v>
      </c>
      <c r="N1979" s="8">
        <v>43987</v>
      </c>
      <c r="P1979" s="1" t="s">
        <v>32</v>
      </c>
      <c r="T1979" s="1" t="s">
        <v>81</v>
      </c>
      <c r="U1979" s="8">
        <v>43987</v>
      </c>
      <c r="X1979" s="1" t="s">
        <v>39</v>
      </c>
      <c r="Y1979" t="str">
        <f t="shared" si="122"/>
        <v>NoPayment</v>
      </c>
      <c r="Z1979" t="str">
        <f t="shared" si="123"/>
        <v>No Discounts</v>
      </c>
    </row>
    <row r="1980" spans="1:26" x14ac:dyDescent="0.2">
      <c r="A1980" s="15">
        <v>0</v>
      </c>
      <c r="B1980" s="7">
        <f t="shared" si="120"/>
        <v>0</v>
      </c>
      <c r="C1980" s="1" t="s">
        <v>20</v>
      </c>
      <c r="E1980" s="5">
        <v>0</v>
      </c>
      <c r="F1980" s="5">
        <f t="shared" si="121"/>
        <v>0</v>
      </c>
      <c r="I1980" s="1" t="s">
        <v>25</v>
      </c>
      <c r="K1980" s="8">
        <v>43987.569120370368</v>
      </c>
      <c r="M1980" s="8">
        <v>43987</v>
      </c>
      <c r="N1980" s="8">
        <v>43987</v>
      </c>
      <c r="P1980" s="1" t="s">
        <v>32</v>
      </c>
      <c r="T1980" s="1" t="s">
        <v>81</v>
      </c>
      <c r="U1980" s="8">
        <v>43987</v>
      </c>
      <c r="X1980" s="1" t="s">
        <v>39</v>
      </c>
      <c r="Y1980" t="str">
        <f t="shared" si="122"/>
        <v>NoPayment</v>
      </c>
      <c r="Z1980" t="str">
        <f t="shared" si="123"/>
        <v>No Discounts</v>
      </c>
    </row>
    <row r="1981" spans="1:26" x14ac:dyDescent="0.2">
      <c r="A1981" s="15">
        <v>100</v>
      </c>
      <c r="B1981" s="7">
        <f t="shared" si="120"/>
        <v>100</v>
      </c>
      <c r="C1981" s="1" t="s">
        <v>20</v>
      </c>
      <c r="D1981" s="1" t="s">
        <v>1362</v>
      </c>
      <c r="E1981" s="5">
        <v>2</v>
      </c>
      <c r="F1981" s="5">
        <f t="shared" si="121"/>
        <v>2</v>
      </c>
      <c r="G1981" s="1" t="s">
        <v>1363</v>
      </c>
      <c r="H1981" s="8">
        <v>44017</v>
      </c>
      <c r="I1981" s="1" t="s">
        <v>25</v>
      </c>
      <c r="K1981" s="8">
        <v>43987.569039351853</v>
      </c>
      <c r="L1981" s="1" t="s">
        <v>28</v>
      </c>
      <c r="M1981" s="8">
        <v>43987</v>
      </c>
      <c r="N1981" s="8">
        <v>43987</v>
      </c>
      <c r="O1981" s="1" t="s">
        <v>3646</v>
      </c>
      <c r="P1981" s="1" t="s">
        <v>46</v>
      </c>
      <c r="T1981" s="1" t="s">
        <v>1045</v>
      </c>
      <c r="U1981" s="8">
        <v>43987</v>
      </c>
      <c r="V1981" s="1" t="s">
        <v>1368</v>
      </c>
      <c r="W1981" s="1" t="s">
        <v>3322</v>
      </c>
      <c r="X1981" s="1" t="s">
        <v>39</v>
      </c>
      <c r="Y1981" t="str">
        <f t="shared" si="122"/>
        <v>OnTime</v>
      </c>
      <c r="Z1981" t="str">
        <f t="shared" si="123"/>
        <v>Utilized</v>
      </c>
    </row>
    <row r="1982" spans="1:26" x14ac:dyDescent="0.2">
      <c r="A1982" s="15">
        <v>100</v>
      </c>
      <c r="B1982" s="7">
        <f t="shared" si="120"/>
        <v>100</v>
      </c>
      <c r="C1982" s="1" t="s">
        <v>20</v>
      </c>
      <c r="D1982" s="1" t="s">
        <v>1362</v>
      </c>
      <c r="E1982" s="5">
        <v>2</v>
      </c>
      <c r="F1982" s="5">
        <f t="shared" si="121"/>
        <v>2</v>
      </c>
      <c r="G1982" s="1" t="s">
        <v>1363</v>
      </c>
      <c r="H1982" s="8">
        <v>44017</v>
      </c>
      <c r="I1982" s="1" t="s">
        <v>25</v>
      </c>
      <c r="K1982" s="8">
        <v>43987.568969907406</v>
      </c>
      <c r="L1982" s="1" t="s">
        <v>28</v>
      </c>
      <c r="M1982" s="8">
        <v>43987</v>
      </c>
      <c r="N1982" s="8">
        <v>43987</v>
      </c>
      <c r="O1982" s="1" t="s">
        <v>3648</v>
      </c>
      <c r="P1982" s="1" t="s">
        <v>32</v>
      </c>
      <c r="T1982" s="1" t="s">
        <v>49</v>
      </c>
      <c r="U1982" s="8">
        <v>43987</v>
      </c>
      <c r="V1982" s="1" t="s">
        <v>1368</v>
      </c>
      <c r="W1982" s="1" t="s">
        <v>3322</v>
      </c>
      <c r="X1982" s="1" t="s">
        <v>39</v>
      </c>
      <c r="Y1982" t="str">
        <f t="shared" si="122"/>
        <v>OnTime</v>
      </c>
      <c r="Z1982" t="str">
        <f t="shared" si="123"/>
        <v>Utilized</v>
      </c>
    </row>
    <row r="1983" spans="1:26" x14ac:dyDescent="0.2">
      <c r="A1983" s="15">
        <v>2500</v>
      </c>
      <c r="B1983" s="7">
        <f t="shared" si="120"/>
        <v>2500</v>
      </c>
      <c r="C1983" s="1" t="s">
        <v>20</v>
      </c>
      <c r="E1983" s="5">
        <v>0</v>
      </c>
      <c r="F1983" s="5">
        <f t="shared" si="121"/>
        <v>0</v>
      </c>
      <c r="I1983" s="1" t="s">
        <v>140</v>
      </c>
      <c r="K1983" s="8">
        <v>43986.453611111108</v>
      </c>
      <c r="L1983" s="1" t="s">
        <v>28</v>
      </c>
      <c r="M1983" s="8">
        <v>43986</v>
      </c>
      <c r="N1983" s="8">
        <v>44001</v>
      </c>
      <c r="O1983" s="1" t="s">
        <v>3652</v>
      </c>
      <c r="P1983" s="1" t="s">
        <v>46</v>
      </c>
      <c r="Q1983" s="1" t="s">
        <v>33</v>
      </c>
      <c r="R1983" s="1" t="s">
        <v>168</v>
      </c>
      <c r="T1983" s="1" t="s">
        <v>193</v>
      </c>
      <c r="U1983" s="8">
        <v>43986</v>
      </c>
      <c r="V1983" s="1" t="s">
        <v>1470</v>
      </c>
      <c r="W1983" s="1" t="s">
        <v>1471</v>
      </c>
      <c r="X1983" s="1" t="s">
        <v>39</v>
      </c>
      <c r="Y1983" t="str">
        <f t="shared" si="122"/>
        <v>OnTime</v>
      </c>
      <c r="Z1983" t="str">
        <f t="shared" si="123"/>
        <v>No Discounts</v>
      </c>
    </row>
    <row r="1984" spans="1:26" x14ac:dyDescent="0.2">
      <c r="A1984" s="15">
        <v>100</v>
      </c>
      <c r="B1984" s="7">
        <f t="shared" si="120"/>
        <v>100</v>
      </c>
      <c r="C1984" s="1" t="s">
        <v>20</v>
      </c>
      <c r="D1984" s="1" t="s">
        <v>1362</v>
      </c>
      <c r="E1984" s="5">
        <v>2</v>
      </c>
      <c r="F1984" s="5">
        <f t="shared" si="121"/>
        <v>2</v>
      </c>
      <c r="G1984" s="1" t="s">
        <v>1363</v>
      </c>
      <c r="H1984" s="8">
        <v>44016</v>
      </c>
      <c r="I1984" s="1" t="s">
        <v>25</v>
      </c>
      <c r="K1984" s="8">
        <v>43986.453530092593</v>
      </c>
      <c r="L1984" s="1" t="s">
        <v>28</v>
      </c>
      <c r="M1984" s="8">
        <v>43986</v>
      </c>
      <c r="N1984" s="8">
        <v>43986</v>
      </c>
      <c r="O1984" s="1" t="s">
        <v>3654</v>
      </c>
      <c r="P1984" s="1" t="s">
        <v>32</v>
      </c>
      <c r="T1984" s="1" t="s">
        <v>49</v>
      </c>
      <c r="U1984" s="8">
        <v>43986</v>
      </c>
      <c r="V1984" s="1" t="s">
        <v>1368</v>
      </c>
      <c r="W1984" s="1" t="s">
        <v>3322</v>
      </c>
      <c r="X1984" s="1" t="s">
        <v>39</v>
      </c>
      <c r="Y1984" t="str">
        <f t="shared" si="122"/>
        <v>OnTime</v>
      </c>
      <c r="Z1984" t="str">
        <f t="shared" si="123"/>
        <v>Utilized</v>
      </c>
    </row>
    <row r="1985" spans="1:26" x14ac:dyDescent="0.2">
      <c r="A1985" s="15">
        <v>100</v>
      </c>
      <c r="B1985" s="7">
        <f t="shared" si="120"/>
        <v>100</v>
      </c>
      <c r="C1985" s="1" t="s">
        <v>20</v>
      </c>
      <c r="D1985" s="1" t="s">
        <v>1362</v>
      </c>
      <c r="E1985" s="5">
        <v>2</v>
      </c>
      <c r="F1985" s="5">
        <f t="shared" si="121"/>
        <v>2</v>
      </c>
      <c r="G1985" s="1" t="s">
        <v>1363</v>
      </c>
      <c r="H1985" s="8">
        <v>44016</v>
      </c>
      <c r="I1985" s="1" t="s">
        <v>25</v>
      </c>
      <c r="K1985" s="8">
        <v>43986.453449074077</v>
      </c>
      <c r="L1985" s="1" t="s">
        <v>28</v>
      </c>
      <c r="M1985" s="8">
        <v>43986</v>
      </c>
      <c r="N1985" s="8">
        <v>43986</v>
      </c>
      <c r="O1985" s="1" t="s">
        <v>3656</v>
      </c>
      <c r="P1985" s="1" t="s">
        <v>32</v>
      </c>
      <c r="T1985" s="1" t="s">
        <v>49</v>
      </c>
      <c r="U1985" s="8">
        <v>43986</v>
      </c>
      <c r="V1985" s="1" t="s">
        <v>1368</v>
      </c>
      <c r="W1985" s="1" t="s">
        <v>3322</v>
      </c>
      <c r="X1985" s="1" t="s">
        <v>39</v>
      </c>
      <c r="Y1985" t="str">
        <f t="shared" si="122"/>
        <v>OnTime</v>
      </c>
      <c r="Z1985" t="str">
        <f t="shared" si="123"/>
        <v>Utilized</v>
      </c>
    </row>
    <row r="1986" spans="1:26" x14ac:dyDescent="0.2">
      <c r="A1986" s="15">
        <v>100</v>
      </c>
      <c r="B1986" s="7">
        <f t="shared" si="120"/>
        <v>100</v>
      </c>
      <c r="C1986" s="1" t="s">
        <v>20</v>
      </c>
      <c r="D1986" s="1" t="s">
        <v>1362</v>
      </c>
      <c r="E1986" s="5">
        <v>2</v>
      </c>
      <c r="F1986" s="5">
        <f t="shared" si="121"/>
        <v>2</v>
      </c>
      <c r="G1986" s="1" t="s">
        <v>1363</v>
      </c>
      <c r="H1986" s="8">
        <v>44016</v>
      </c>
      <c r="I1986" s="1" t="s">
        <v>25</v>
      </c>
      <c r="K1986" s="8">
        <v>43986.453368055554</v>
      </c>
      <c r="L1986" s="1" t="s">
        <v>28</v>
      </c>
      <c r="M1986" s="8">
        <v>43986</v>
      </c>
      <c r="N1986" s="8">
        <v>43986</v>
      </c>
      <c r="O1986" s="1" t="s">
        <v>3658</v>
      </c>
      <c r="P1986" s="1" t="s">
        <v>32</v>
      </c>
      <c r="Q1986" s="1" t="s">
        <v>33</v>
      </c>
      <c r="T1986" s="1" t="s">
        <v>49</v>
      </c>
      <c r="U1986" s="8">
        <v>43986</v>
      </c>
      <c r="V1986" s="1" t="s">
        <v>1368</v>
      </c>
      <c r="W1986" s="1" t="s">
        <v>3322</v>
      </c>
      <c r="X1986" s="1" t="s">
        <v>39</v>
      </c>
      <c r="Y1986" t="str">
        <f t="shared" si="122"/>
        <v>OnTime</v>
      </c>
      <c r="Z1986" t="str">
        <f t="shared" si="123"/>
        <v>Utilized</v>
      </c>
    </row>
    <row r="1987" spans="1:26" x14ac:dyDescent="0.2">
      <c r="A1987" s="15">
        <v>1001</v>
      </c>
      <c r="B1987" s="7">
        <f t="shared" ref="B1987:B2050" si="124">A1987</f>
        <v>1001</v>
      </c>
      <c r="C1987" s="1" t="s">
        <v>20</v>
      </c>
      <c r="D1987" s="1" t="s">
        <v>1362</v>
      </c>
      <c r="E1987" s="5">
        <v>20.02</v>
      </c>
      <c r="F1987" s="5">
        <f t="shared" ref="F1987:F2050" si="125">E1987</f>
        <v>20.02</v>
      </c>
      <c r="G1987" s="1" t="s">
        <v>1363</v>
      </c>
      <c r="H1987" s="8">
        <v>44016</v>
      </c>
      <c r="I1987" s="1" t="s">
        <v>25</v>
      </c>
      <c r="K1987" s="8">
        <v>43986.453287037039</v>
      </c>
      <c r="L1987" s="1" t="s">
        <v>28</v>
      </c>
      <c r="M1987" s="8">
        <v>43986</v>
      </c>
      <c r="N1987" s="8">
        <v>43986</v>
      </c>
      <c r="O1987" s="1" t="s">
        <v>3660</v>
      </c>
      <c r="P1987" s="1" t="s">
        <v>32</v>
      </c>
      <c r="T1987" s="1" t="s">
        <v>49</v>
      </c>
      <c r="U1987" s="8">
        <v>43986</v>
      </c>
      <c r="V1987" s="1" t="s">
        <v>1368</v>
      </c>
      <c r="W1987" s="1" t="s">
        <v>3322</v>
      </c>
      <c r="X1987" s="1" t="s">
        <v>39</v>
      </c>
      <c r="Y1987" t="str">
        <f t="shared" ref="Y1987:Y2050" si="126">IF(U1987&gt;N1987,"Late",IF(A1987=0,"NoPayment","OnTime"))</f>
        <v>OnTime</v>
      </c>
      <c r="Z1987" t="str">
        <f t="shared" ref="Z1987:Z2050" si="127">IF(U1987&lt;H1987,"Utilized",IF(ISBLANK(H1987),"No Discounts","Lost"))</f>
        <v>Utilized</v>
      </c>
    </row>
    <row r="1988" spans="1:26" x14ac:dyDescent="0.2">
      <c r="A1988" s="15">
        <v>100</v>
      </c>
      <c r="B1988" s="7">
        <f t="shared" si="124"/>
        <v>100</v>
      </c>
      <c r="C1988" s="1" t="s">
        <v>20</v>
      </c>
      <c r="D1988" s="1" t="s">
        <v>1362</v>
      </c>
      <c r="E1988" s="5">
        <v>2</v>
      </c>
      <c r="F1988" s="5">
        <f t="shared" si="125"/>
        <v>2</v>
      </c>
      <c r="G1988" s="1" t="s">
        <v>1363</v>
      </c>
      <c r="H1988" s="8">
        <v>44016</v>
      </c>
      <c r="I1988" s="1" t="s">
        <v>25</v>
      </c>
      <c r="K1988" s="8">
        <v>43986.453206018516</v>
      </c>
      <c r="L1988" s="1" t="s">
        <v>28</v>
      </c>
      <c r="M1988" s="8">
        <v>43986</v>
      </c>
      <c r="N1988" s="8">
        <v>43986</v>
      </c>
      <c r="O1988" s="1" t="s">
        <v>3662</v>
      </c>
      <c r="P1988" s="1" t="s">
        <v>32</v>
      </c>
      <c r="T1988" s="1" t="s">
        <v>1045</v>
      </c>
      <c r="U1988" s="8">
        <v>43986</v>
      </c>
      <c r="V1988" s="1" t="s">
        <v>1368</v>
      </c>
      <c r="W1988" s="1" t="s">
        <v>3322</v>
      </c>
      <c r="X1988" s="1" t="s">
        <v>4638</v>
      </c>
      <c r="Y1988" t="str">
        <f t="shared" si="126"/>
        <v>OnTime</v>
      </c>
      <c r="Z1988" t="str">
        <f t="shared" si="127"/>
        <v>Utilized</v>
      </c>
    </row>
    <row r="1989" spans="1:26" x14ac:dyDescent="0.2">
      <c r="A1989" s="15">
        <v>100</v>
      </c>
      <c r="B1989" s="7">
        <f t="shared" si="124"/>
        <v>100</v>
      </c>
      <c r="C1989" s="1" t="s">
        <v>20</v>
      </c>
      <c r="D1989" s="1" t="s">
        <v>1362</v>
      </c>
      <c r="E1989" s="5">
        <v>2</v>
      </c>
      <c r="F1989" s="5">
        <f t="shared" si="125"/>
        <v>2</v>
      </c>
      <c r="G1989" s="1" t="s">
        <v>1363</v>
      </c>
      <c r="H1989" s="8">
        <v>44016</v>
      </c>
      <c r="I1989" s="1" t="s">
        <v>25</v>
      </c>
      <c r="K1989" s="8">
        <v>43986.453125</v>
      </c>
      <c r="L1989" s="1" t="s">
        <v>28</v>
      </c>
      <c r="M1989" s="8">
        <v>43986</v>
      </c>
      <c r="N1989" s="8">
        <v>43986</v>
      </c>
      <c r="O1989" s="1" t="s">
        <v>3665</v>
      </c>
      <c r="P1989" s="1" t="s">
        <v>32</v>
      </c>
      <c r="T1989" s="1" t="s">
        <v>49</v>
      </c>
      <c r="U1989" s="8">
        <v>43986</v>
      </c>
      <c r="V1989" s="1" t="s">
        <v>1368</v>
      </c>
      <c r="W1989" s="1" t="s">
        <v>3322</v>
      </c>
      <c r="X1989" s="1" t="s">
        <v>39</v>
      </c>
      <c r="Y1989" t="str">
        <f t="shared" si="126"/>
        <v>OnTime</v>
      </c>
      <c r="Z1989" t="str">
        <f t="shared" si="127"/>
        <v>Utilized</v>
      </c>
    </row>
    <row r="1990" spans="1:26" x14ac:dyDescent="0.2">
      <c r="A1990" s="15">
        <v>100</v>
      </c>
      <c r="B1990" s="7">
        <f t="shared" si="124"/>
        <v>100</v>
      </c>
      <c r="C1990" s="1" t="s">
        <v>20</v>
      </c>
      <c r="D1990" s="1" t="s">
        <v>1362</v>
      </c>
      <c r="E1990" s="5">
        <v>2</v>
      </c>
      <c r="F1990" s="5">
        <f t="shared" si="125"/>
        <v>2</v>
      </c>
      <c r="G1990" s="1" t="s">
        <v>1363</v>
      </c>
      <c r="H1990" s="8">
        <v>44016</v>
      </c>
      <c r="I1990" s="1" t="s">
        <v>25</v>
      </c>
      <c r="K1990" s="8">
        <v>43986.453009259261</v>
      </c>
      <c r="L1990" s="1" t="s">
        <v>28</v>
      </c>
      <c r="M1990" s="8">
        <v>43986</v>
      </c>
      <c r="N1990" s="8">
        <v>43986</v>
      </c>
      <c r="O1990" s="1" t="s">
        <v>3667</v>
      </c>
      <c r="P1990" s="1" t="s">
        <v>32</v>
      </c>
      <c r="T1990" s="1" t="s">
        <v>49</v>
      </c>
      <c r="U1990" s="8">
        <v>43986</v>
      </c>
      <c r="V1990" s="1" t="s">
        <v>1368</v>
      </c>
      <c r="W1990" s="1" t="s">
        <v>3322</v>
      </c>
      <c r="X1990" s="1" t="s">
        <v>39</v>
      </c>
      <c r="Y1990" t="str">
        <f t="shared" si="126"/>
        <v>OnTime</v>
      </c>
      <c r="Z1990" t="str">
        <f t="shared" si="127"/>
        <v>Utilized</v>
      </c>
    </row>
    <row r="1991" spans="1:26" x14ac:dyDescent="0.2">
      <c r="A1991" s="15">
        <v>100</v>
      </c>
      <c r="B1991" s="7">
        <f t="shared" si="124"/>
        <v>100</v>
      </c>
      <c r="C1991" s="1" t="s">
        <v>20</v>
      </c>
      <c r="D1991" s="1" t="s">
        <v>1362</v>
      </c>
      <c r="E1991" s="5">
        <v>2</v>
      </c>
      <c r="F1991" s="5">
        <f t="shared" si="125"/>
        <v>2</v>
      </c>
      <c r="G1991" s="1" t="s">
        <v>1363</v>
      </c>
      <c r="H1991" s="8">
        <v>44016</v>
      </c>
      <c r="I1991" s="1" t="s">
        <v>25</v>
      </c>
      <c r="K1991" s="8">
        <v>43986.452928240738</v>
      </c>
      <c r="L1991" s="1" t="s">
        <v>28</v>
      </c>
      <c r="M1991" s="8">
        <v>43986</v>
      </c>
      <c r="N1991" s="8">
        <v>43986</v>
      </c>
      <c r="O1991" s="1" t="s">
        <v>3669</v>
      </c>
      <c r="P1991" s="1" t="s">
        <v>32</v>
      </c>
      <c r="T1991" s="1" t="s">
        <v>81</v>
      </c>
      <c r="U1991" s="8">
        <v>43986</v>
      </c>
      <c r="V1991" s="1" t="s">
        <v>1368</v>
      </c>
      <c r="W1991" s="1" t="s">
        <v>3322</v>
      </c>
      <c r="X1991" s="1" t="s">
        <v>39</v>
      </c>
      <c r="Y1991" t="str">
        <f t="shared" si="126"/>
        <v>OnTime</v>
      </c>
      <c r="Z1991" t="str">
        <f t="shared" si="127"/>
        <v>Utilized</v>
      </c>
    </row>
    <row r="1992" spans="1:26" x14ac:dyDescent="0.2">
      <c r="A1992" s="15">
        <v>100</v>
      </c>
      <c r="B1992" s="7">
        <f t="shared" si="124"/>
        <v>100</v>
      </c>
      <c r="C1992" s="1" t="s">
        <v>20</v>
      </c>
      <c r="D1992" s="1" t="s">
        <v>1362</v>
      </c>
      <c r="E1992" s="5">
        <v>2</v>
      </c>
      <c r="F1992" s="5">
        <f t="shared" si="125"/>
        <v>2</v>
      </c>
      <c r="G1992" s="1" t="s">
        <v>1363</v>
      </c>
      <c r="H1992" s="8">
        <v>44016</v>
      </c>
      <c r="I1992" s="1" t="s">
        <v>25</v>
      </c>
      <c r="K1992" s="8">
        <v>43986.452847222223</v>
      </c>
      <c r="L1992" s="1" t="s">
        <v>28</v>
      </c>
      <c r="M1992" s="8">
        <v>43986</v>
      </c>
      <c r="N1992" s="8">
        <v>43986</v>
      </c>
      <c r="O1992" s="1" t="s">
        <v>3671</v>
      </c>
      <c r="P1992" s="1" t="s">
        <v>32</v>
      </c>
      <c r="T1992" s="1" t="s">
        <v>81</v>
      </c>
      <c r="U1992" s="8">
        <v>43986</v>
      </c>
      <c r="V1992" s="1" t="s">
        <v>1368</v>
      </c>
      <c r="W1992" s="1" t="s">
        <v>3322</v>
      </c>
      <c r="X1992" s="1" t="s">
        <v>39</v>
      </c>
      <c r="Y1992" t="str">
        <f t="shared" si="126"/>
        <v>OnTime</v>
      </c>
      <c r="Z1992" t="str">
        <f t="shared" si="127"/>
        <v>Utilized</v>
      </c>
    </row>
    <row r="1993" spans="1:26" x14ac:dyDescent="0.2">
      <c r="A1993" s="15">
        <v>0</v>
      </c>
      <c r="B1993" s="7">
        <f t="shared" si="124"/>
        <v>0</v>
      </c>
      <c r="C1993" s="1" t="s">
        <v>20</v>
      </c>
      <c r="E1993" s="5">
        <v>0</v>
      </c>
      <c r="F1993" s="5">
        <f t="shared" si="125"/>
        <v>0</v>
      </c>
      <c r="I1993" s="1" t="s">
        <v>25</v>
      </c>
      <c r="K1993" s="8">
        <v>43986.452766203707</v>
      </c>
      <c r="M1993" s="8">
        <v>43986</v>
      </c>
      <c r="N1993" s="8">
        <v>43986</v>
      </c>
      <c r="P1993" s="1" t="s">
        <v>32</v>
      </c>
      <c r="T1993" s="1" t="s">
        <v>81</v>
      </c>
      <c r="U1993" s="8">
        <v>43986</v>
      </c>
      <c r="X1993" s="1" t="s">
        <v>39</v>
      </c>
      <c r="Y1993" t="str">
        <f t="shared" si="126"/>
        <v>NoPayment</v>
      </c>
      <c r="Z1993" t="str">
        <f t="shared" si="127"/>
        <v>No Discounts</v>
      </c>
    </row>
    <row r="1994" spans="1:26" x14ac:dyDescent="0.2">
      <c r="A1994" s="15">
        <v>0</v>
      </c>
      <c r="B1994" s="7">
        <f t="shared" si="124"/>
        <v>0</v>
      </c>
      <c r="C1994" s="1" t="s">
        <v>20</v>
      </c>
      <c r="E1994" s="5">
        <v>0</v>
      </c>
      <c r="F1994" s="5">
        <f t="shared" si="125"/>
        <v>0</v>
      </c>
      <c r="I1994" s="1" t="s">
        <v>25</v>
      </c>
      <c r="K1994" s="8">
        <v>43986.452627314815</v>
      </c>
      <c r="M1994" s="8">
        <v>43986</v>
      </c>
      <c r="N1994" s="8">
        <v>43986</v>
      </c>
      <c r="P1994" s="1" t="s">
        <v>32</v>
      </c>
      <c r="T1994" s="1" t="s">
        <v>81</v>
      </c>
      <c r="U1994" s="8">
        <v>43986</v>
      </c>
      <c r="X1994" s="1" t="s">
        <v>39</v>
      </c>
      <c r="Y1994" t="str">
        <f t="shared" si="126"/>
        <v>NoPayment</v>
      </c>
      <c r="Z1994" t="str">
        <f t="shared" si="127"/>
        <v>No Discounts</v>
      </c>
    </row>
    <row r="1995" spans="1:26" x14ac:dyDescent="0.2">
      <c r="A1995" s="15">
        <v>100</v>
      </c>
      <c r="B1995" s="7">
        <f t="shared" si="124"/>
        <v>100</v>
      </c>
      <c r="C1995" s="1" t="s">
        <v>20</v>
      </c>
      <c r="D1995" s="1" t="s">
        <v>1362</v>
      </c>
      <c r="E1995" s="5">
        <v>2</v>
      </c>
      <c r="F1995" s="5">
        <f t="shared" si="125"/>
        <v>2</v>
      </c>
      <c r="G1995" s="1" t="s">
        <v>1363</v>
      </c>
      <c r="H1995" s="8">
        <v>44016</v>
      </c>
      <c r="I1995" s="1" t="s">
        <v>25</v>
      </c>
      <c r="K1995" s="8">
        <v>43986.447106481479</v>
      </c>
      <c r="L1995" s="1" t="s">
        <v>28</v>
      </c>
      <c r="M1995" s="8">
        <v>43986</v>
      </c>
      <c r="N1995" s="8">
        <v>43986</v>
      </c>
      <c r="O1995" s="1" t="s">
        <v>3675</v>
      </c>
      <c r="P1995" s="1" t="s">
        <v>32</v>
      </c>
      <c r="T1995" s="1" t="s">
        <v>81</v>
      </c>
      <c r="U1995" s="8">
        <v>43986</v>
      </c>
      <c r="V1995" s="1" t="s">
        <v>1368</v>
      </c>
      <c r="W1995" s="1" t="s">
        <v>3322</v>
      </c>
      <c r="X1995" s="1" t="s">
        <v>39</v>
      </c>
      <c r="Y1995" t="str">
        <f t="shared" si="126"/>
        <v>OnTime</v>
      </c>
      <c r="Z1995" t="str">
        <f t="shared" si="127"/>
        <v>Utilized</v>
      </c>
    </row>
    <row r="1996" spans="1:26" x14ac:dyDescent="0.2">
      <c r="A1996" s="15">
        <v>25000</v>
      </c>
      <c r="B1996" s="7">
        <f t="shared" si="124"/>
        <v>25000</v>
      </c>
      <c r="C1996" s="1" t="s">
        <v>20</v>
      </c>
      <c r="D1996" s="1" t="s">
        <v>1362</v>
      </c>
      <c r="E1996" s="5">
        <v>500</v>
      </c>
      <c r="F1996" s="5">
        <f t="shared" si="125"/>
        <v>500</v>
      </c>
      <c r="G1996" s="1" t="s">
        <v>1363</v>
      </c>
      <c r="H1996" s="8">
        <v>44016</v>
      </c>
      <c r="I1996" s="1" t="s">
        <v>25</v>
      </c>
      <c r="K1996" s="8">
        <v>43986.44703703704</v>
      </c>
      <c r="L1996" s="1" t="s">
        <v>28</v>
      </c>
      <c r="M1996" s="8">
        <v>43986</v>
      </c>
      <c r="N1996" s="8">
        <v>43986</v>
      </c>
      <c r="O1996" s="1" t="s">
        <v>3677</v>
      </c>
      <c r="P1996" s="1" t="s">
        <v>46</v>
      </c>
      <c r="T1996" s="1" t="s">
        <v>193</v>
      </c>
      <c r="U1996" s="8">
        <v>43986</v>
      </c>
      <c r="V1996" s="1" t="s">
        <v>1368</v>
      </c>
      <c r="W1996" s="1" t="s">
        <v>3322</v>
      </c>
      <c r="X1996" s="1" t="s">
        <v>39</v>
      </c>
      <c r="Y1996" t="str">
        <f t="shared" si="126"/>
        <v>OnTime</v>
      </c>
      <c r="Z1996" t="str">
        <f t="shared" si="127"/>
        <v>Utilized</v>
      </c>
    </row>
    <row r="1997" spans="1:26" x14ac:dyDescent="0.2">
      <c r="A1997" s="15">
        <v>0</v>
      </c>
      <c r="B1997" s="7">
        <f t="shared" si="124"/>
        <v>0</v>
      </c>
      <c r="C1997" s="1" t="s">
        <v>20</v>
      </c>
      <c r="E1997" s="5">
        <v>0</v>
      </c>
      <c r="F1997" s="5">
        <f t="shared" si="125"/>
        <v>0</v>
      </c>
      <c r="I1997" s="1" t="s">
        <v>25</v>
      </c>
      <c r="K1997" s="8">
        <v>43986.446956018517</v>
      </c>
      <c r="M1997" s="8">
        <v>43986</v>
      </c>
      <c r="N1997" s="8">
        <v>43986</v>
      </c>
      <c r="P1997" s="1" t="s">
        <v>32</v>
      </c>
      <c r="T1997" s="1" t="s">
        <v>81</v>
      </c>
      <c r="U1997" s="8">
        <v>43986</v>
      </c>
      <c r="X1997" s="1" t="s">
        <v>39</v>
      </c>
      <c r="Y1997" t="str">
        <f t="shared" si="126"/>
        <v>NoPayment</v>
      </c>
      <c r="Z1997" t="str">
        <f t="shared" si="127"/>
        <v>No Discounts</v>
      </c>
    </row>
    <row r="1998" spans="1:26" x14ac:dyDescent="0.2">
      <c r="A1998" s="15">
        <v>100</v>
      </c>
      <c r="B1998" s="7">
        <f t="shared" si="124"/>
        <v>100</v>
      </c>
      <c r="C1998" s="1" t="s">
        <v>20</v>
      </c>
      <c r="D1998" s="1" t="s">
        <v>1362</v>
      </c>
      <c r="E1998" s="5">
        <v>2</v>
      </c>
      <c r="F1998" s="5">
        <f t="shared" si="125"/>
        <v>2</v>
      </c>
      <c r="G1998" s="1" t="s">
        <v>1363</v>
      </c>
      <c r="H1998" s="8">
        <v>44016</v>
      </c>
      <c r="I1998" s="1" t="s">
        <v>25</v>
      </c>
      <c r="K1998" s="8">
        <v>43986.381030092591</v>
      </c>
      <c r="L1998" s="1" t="s">
        <v>28</v>
      </c>
      <c r="M1998" s="8">
        <v>43986</v>
      </c>
      <c r="N1998" s="8">
        <v>43986</v>
      </c>
      <c r="O1998" s="1" t="s">
        <v>3680</v>
      </c>
      <c r="P1998" s="1" t="s">
        <v>32</v>
      </c>
      <c r="T1998" s="1" t="s">
        <v>49</v>
      </c>
      <c r="U1998" s="8">
        <v>43986</v>
      </c>
      <c r="V1998" s="1" t="s">
        <v>1368</v>
      </c>
      <c r="W1998" s="1" t="s">
        <v>3322</v>
      </c>
      <c r="X1998" s="1" t="s">
        <v>39</v>
      </c>
      <c r="Y1998" t="str">
        <f t="shared" si="126"/>
        <v>OnTime</v>
      </c>
      <c r="Z1998" t="str">
        <f t="shared" si="127"/>
        <v>Utilized</v>
      </c>
    </row>
    <row r="1999" spans="1:26" x14ac:dyDescent="0.2">
      <c r="A1999" s="15">
        <v>100</v>
      </c>
      <c r="B1999" s="7">
        <f t="shared" si="124"/>
        <v>100</v>
      </c>
      <c r="C1999" s="1" t="s">
        <v>20</v>
      </c>
      <c r="D1999" s="1" t="s">
        <v>1362</v>
      </c>
      <c r="E1999" s="5">
        <v>2</v>
      </c>
      <c r="F1999" s="5">
        <f t="shared" si="125"/>
        <v>2</v>
      </c>
      <c r="G1999" s="1" t="s">
        <v>1363</v>
      </c>
      <c r="H1999" s="8">
        <v>44016</v>
      </c>
      <c r="I1999" s="1" t="s">
        <v>25</v>
      </c>
      <c r="K1999" s="8">
        <v>43986.380960648145</v>
      </c>
      <c r="L1999" s="1" t="s">
        <v>28</v>
      </c>
      <c r="M1999" s="8">
        <v>43986</v>
      </c>
      <c r="N1999" s="8">
        <v>43986</v>
      </c>
      <c r="O1999" s="1" t="s">
        <v>3682</v>
      </c>
      <c r="P1999" s="1" t="s">
        <v>32</v>
      </c>
      <c r="Q1999" s="1" t="s">
        <v>33</v>
      </c>
      <c r="T1999" s="1" t="s">
        <v>49</v>
      </c>
      <c r="U1999" s="8">
        <v>43986</v>
      </c>
      <c r="V1999" s="1" t="s">
        <v>1368</v>
      </c>
      <c r="W1999" s="1" t="s">
        <v>3322</v>
      </c>
      <c r="X1999" s="1" t="s">
        <v>39</v>
      </c>
      <c r="Y1999" t="str">
        <f t="shared" si="126"/>
        <v>OnTime</v>
      </c>
      <c r="Z1999" t="str">
        <f t="shared" si="127"/>
        <v>Utilized</v>
      </c>
    </row>
    <row r="2000" spans="1:26" x14ac:dyDescent="0.2">
      <c r="A2000" s="15">
        <v>100</v>
      </c>
      <c r="B2000" s="7">
        <f t="shared" si="124"/>
        <v>100</v>
      </c>
      <c r="C2000" s="1" t="s">
        <v>20</v>
      </c>
      <c r="D2000" s="1" t="s">
        <v>1362</v>
      </c>
      <c r="E2000" s="5">
        <v>2</v>
      </c>
      <c r="F2000" s="5">
        <f t="shared" si="125"/>
        <v>2</v>
      </c>
      <c r="G2000" s="1" t="s">
        <v>1363</v>
      </c>
      <c r="H2000" s="8">
        <v>44016</v>
      </c>
      <c r="I2000" s="1" t="s">
        <v>25</v>
      </c>
      <c r="K2000" s="8">
        <v>43986.380879629629</v>
      </c>
      <c r="L2000" s="1" t="s">
        <v>28</v>
      </c>
      <c r="M2000" s="8">
        <v>43986</v>
      </c>
      <c r="N2000" s="8">
        <v>43986</v>
      </c>
      <c r="O2000" s="1" t="s">
        <v>3684</v>
      </c>
      <c r="P2000" s="1" t="s">
        <v>32</v>
      </c>
      <c r="T2000" s="1" t="s">
        <v>49</v>
      </c>
      <c r="U2000" s="8">
        <v>43986</v>
      </c>
      <c r="V2000" s="1" t="s">
        <v>1368</v>
      </c>
      <c r="W2000" s="1" t="s">
        <v>3322</v>
      </c>
      <c r="X2000" s="1" t="s">
        <v>39</v>
      </c>
      <c r="Y2000" t="str">
        <f t="shared" si="126"/>
        <v>OnTime</v>
      </c>
      <c r="Z2000" t="str">
        <f t="shared" si="127"/>
        <v>Utilized</v>
      </c>
    </row>
    <row r="2001" spans="1:26" x14ac:dyDescent="0.2">
      <c r="A2001" s="15">
        <v>100</v>
      </c>
      <c r="B2001" s="7">
        <f t="shared" si="124"/>
        <v>100</v>
      </c>
      <c r="C2001" s="1" t="s">
        <v>20</v>
      </c>
      <c r="D2001" s="1" t="s">
        <v>1362</v>
      </c>
      <c r="E2001" s="5">
        <v>2</v>
      </c>
      <c r="F2001" s="5">
        <f t="shared" si="125"/>
        <v>2</v>
      </c>
      <c r="G2001" s="1" t="s">
        <v>1363</v>
      </c>
      <c r="H2001" s="8">
        <v>44016</v>
      </c>
      <c r="I2001" s="1" t="s">
        <v>25</v>
      </c>
      <c r="K2001" s="8">
        <v>43986.380810185183</v>
      </c>
      <c r="L2001" s="1" t="s">
        <v>28</v>
      </c>
      <c r="M2001" s="8">
        <v>43986</v>
      </c>
      <c r="N2001" s="8">
        <v>43986</v>
      </c>
      <c r="O2001" s="1" t="s">
        <v>3686</v>
      </c>
      <c r="P2001" s="1" t="s">
        <v>32</v>
      </c>
      <c r="T2001" s="1" t="s">
        <v>49</v>
      </c>
      <c r="U2001" s="8">
        <v>43986</v>
      </c>
      <c r="V2001" s="1" t="s">
        <v>1368</v>
      </c>
      <c r="W2001" s="1" t="s">
        <v>3322</v>
      </c>
      <c r="X2001" s="1" t="s">
        <v>39</v>
      </c>
      <c r="Y2001" t="str">
        <f t="shared" si="126"/>
        <v>OnTime</v>
      </c>
      <c r="Z2001" t="str">
        <f t="shared" si="127"/>
        <v>Utilized</v>
      </c>
    </row>
    <row r="2002" spans="1:26" x14ac:dyDescent="0.2">
      <c r="A2002" s="15">
        <v>1001</v>
      </c>
      <c r="B2002" s="7">
        <f>A2002</f>
        <v>1001</v>
      </c>
      <c r="C2002" s="1" t="s">
        <v>20</v>
      </c>
      <c r="D2002" s="1" t="s">
        <v>1362</v>
      </c>
      <c r="E2002" s="5">
        <v>20.02</v>
      </c>
      <c r="F2002" s="5">
        <f t="shared" si="125"/>
        <v>20.02</v>
      </c>
      <c r="G2002" s="1" t="s">
        <v>1363</v>
      </c>
      <c r="H2002" s="8">
        <v>44016</v>
      </c>
      <c r="I2002" s="1" t="s">
        <v>25</v>
      </c>
      <c r="K2002" s="8">
        <v>43986.380740740744</v>
      </c>
      <c r="L2002" s="1" t="s">
        <v>28</v>
      </c>
      <c r="M2002" s="8">
        <v>43986</v>
      </c>
      <c r="N2002" s="8">
        <v>43986</v>
      </c>
      <c r="O2002" s="1" t="s">
        <v>3688</v>
      </c>
      <c r="P2002" s="1" t="s">
        <v>32</v>
      </c>
      <c r="T2002" s="1" t="s">
        <v>49</v>
      </c>
      <c r="U2002" s="8">
        <v>43986</v>
      </c>
      <c r="V2002" s="1" t="s">
        <v>1368</v>
      </c>
      <c r="W2002" s="1" t="s">
        <v>3322</v>
      </c>
      <c r="X2002" s="1" t="s">
        <v>39</v>
      </c>
      <c r="Y2002" t="str">
        <f t="shared" si="126"/>
        <v>OnTime</v>
      </c>
      <c r="Z2002" t="str">
        <f t="shared" si="127"/>
        <v>Utilized</v>
      </c>
    </row>
    <row r="2003" spans="1:26" x14ac:dyDescent="0.2">
      <c r="A2003" s="15">
        <v>100</v>
      </c>
      <c r="B2003" s="7">
        <f t="shared" si="124"/>
        <v>100</v>
      </c>
      <c r="C2003" s="1" t="s">
        <v>20</v>
      </c>
      <c r="D2003" s="1" t="s">
        <v>1362</v>
      </c>
      <c r="E2003" s="5">
        <v>2</v>
      </c>
      <c r="F2003" s="5">
        <f t="shared" si="125"/>
        <v>2</v>
      </c>
      <c r="G2003" s="1" t="s">
        <v>1363</v>
      </c>
      <c r="H2003" s="8">
        <v>44016</v>
      </c>
      <c r="I2003" s="1" t="s">
        <v>25</v>
      </c>
      <c r="K2003" s="8">
        <v>43986.380671296298</v>
      </c>
      <c r="L2003" s="1" t="s">
        <v>28</v>
      </c>
      <c r="M2003" s="8">
        <v>43986</v>
      </c>
      <c r="N2003" s="8">
        <v>43986</v>
      </c>
      <c r="O2003" s="1" t="s">
        <v>3690</v>
      </c>
      <c r="P2003" s="1" t="s">
        <v>32</v>
      </c>
      <c r="T2003" s="1" t="s">
        <v>49</v>
      </c>
      <c r="U2003" s="8">
        <v>43986</v>
      </c>
      <c r="V2003" s="1" t="s">
        <v>1368</v>
      </c>
      <c r="W2003" s="1" t="s">
        <v>3322</v>
      </c>
      <c r="X2003" s="1" t="s">
        <v>39</v>
      </c>
      <c r="Y2003" t="str">
        <f t="shared" si="126"/>
        <v>OnTime</v>
      </c>
      <c r="Z2003" t="str">
        <f t="shared" si="127"/>
        <v>Utilized</v>
      </c>
    </row>
    <row r="2004" spans="1:26" x14ac:dyDescent="0.2">
      <c r="A2004" s="15">
        <v>39.39</v>
      </c>
      <c r="B2004" s="7">
        <f t="shared" si="124"/>
        <v>39.39</v>
      </c>
      <c r="C2004" s="1" t="s">
        <v>20</v>
      </c>
      <c r="D2004" s="1" t="s">
        <v>1362</v>
      </c>
      <c r="E2004" s="5">
        <v>0.79</v>
      </c>
      <c r="F2004" s="5">
        <f t="shared" si="125"/>
        <v>0.79</v>
      </c>
      <c r="G2004" s="1" t="s">
        <v>1363</v>
      </c>
      <c r="H2004" s="8">
        <v>44016</v>
      </c>
      <c r="I2004" s="1" t="s">
        <v>25</v>
      </c>
      <c r="K2004" s="8">
        <v>43986.380590277775</v>
      </c>
      <c r="L2004" s="1" t="s">
        <v>28</v>
      </c>
      <c r="M2004" s="8">
        <v>43986</v>
      </c>
      <c r="N2004" s="8">
        <v>43986</v>
      </c>
      <c r="O2004" s="1" t="s">
        <v>3693</v>
      </c>
      <c r="P2004" s="1" t="s">
        <v>46</v>
      </c>
      <c r="T2004" s="1" t="s">
        <v>193</v>
      </c>
      <c r="U2004" s="8">
        <v>43986</v>
      </c>
      <c r="V2004" s="1" t="s">
        <v>1368</v>
      </c>
      <c r="W2004" s="1" t="s">
        <v>3322</v>
      </c>
      <c r="X2004" s="1" t="s">
        <v>39</v>
      </c>
      <c r="Y2004" t="str">
        <f t="shared" si="126"/>
        <v>OnTime</v>
      </c>
      <c r="Z2004" t="str">
        <f t="shared" si="127"/>
        <v>Utilized</v>
      </c>
    </row>
    <row r="2005" spans="1:26" x14ac:dyDescent="0.2">
      <c r="A2005" s="15">
        <v>26.8</v>
      </c>
      <c r="B2005" s="7">
        <f t="shared" si="124"/>
        <v>26.8</v>
      </c>
      <c r="C2005" s="1" t="s">
        <v>20</v>
      </c>
      <c r="D2005" s="1" t="s">
        <v>1362</v>
      </c>
      <c r="E2005" s="5">
        <v>0.54</v>
      </c>
      <c r="F2005" s="5">
        <f t="shared" si="125"/>
        <v>0.54</v>
      </c>
      <c r="G2005" s="1" t="s">
        <v>1363</v>
      </c>
      <c r="H2005" s="8">
        <v>44016</v>
      </c>
      <c r="I2005" s="1" t="s">
        <v>25</v>
      </c>
      <c r="K2005" s="8">
        <v>43986.380497685182</v>
      </c>
      <c r="L2005" s="1" t="s">
        <v>28</v>
      </c>
      <c r="M2005" s="8">
        <v>43986</v>
      </c>
      <c r="N2005" s="8">
        <v>43986</v>
      </c>
      <c r="O2005" s="1" t="s">
        <v>3696</v>
      </c>
      <c r="P2005" s="1" t="s">
        <v>46</v>
      </c>
      <c r="T2005" s="1" t="s">
        <v>193</v>
      </c>
      <c r="U2005" s="8">
        <v>43986</v>
      </c>
      <c r="V2005" s="1" t="s">
        <v>1368</v>
      </c>
      <c r="W2005" s="1" t="s">
        <v>3322</v>
      </c>
      <c r="X2005" s="1" t="s">
        <v>39</v>
      </c>
      <c r="Y2005" t="str">
        <f t="shared" si="126"/>
        <v>OnTime</v>
      </c>
      <c r="Z2005" t="str">
        <f t="shared" si="127"/>
        <v>Utilized</v>
      </c>
    </row>
    <row r="2006" spans="1:26" x14ac:dyDescent="0.2">
      <c r="A2006" s="15">
        <v>2500</v>
      </c>
      <c r="B2006" s="7">
        <f t="shared" si="124"/>
        <v>2500</v>
      </c>
      <c r="C2006" s="1" t="s">
        <v>20</v>
      </c>
      <c r="D2006" s="1" t="s">
        <v>1362</v>
      </c>
      <c r="E2006" s="5">
        <v>50</v>
      </c>
      <c r="F2006" s="5">
        <f t="shared" si="125"/>
        <v>50</v>
      </c>
      <c r="G2006" s="1" t="s">
        <v>1363</v>
      </c>
      <c r="H2006" s="8">
        <v>44016</v>
      </c>
      <c r="I2006" s="1" t="s">
        <v>25</v>
      </c>
      <c r="K2006" s="8">
        <v>43986.380428240744</v>
      </c>
      <c r="L2006" s="1" t="s">
        <v>28</v>
      </c>
      <c r="M2006" s="8">
        <v>43986</v>
      </c>
      <c r="N2006" s="8">
        <v>43986</v>
      </c>
      <c r="O2006" s="1" t="s">
        <v>3698</v>
      </c>
      <c r="P2006" s="1" t="s">
        <v>46</v>
      </c>
      <c r="T2006" s="1" t="s">
        <v>193</v>
      </c>
      <c r="U2006" s="8">
        <v>43986</v>
      </c>
      <c r="V2006" s="1" t="s">
        <v>1368</v>
      </c>
      <c r="W2006" s="1" t="s">
        <v>3322</v>
      </c>
      <c r="X2006" s="1" t="s">
        <v>39</v>
      </c>
      <c r="Y2006" t="str">
        <f t="shared" si="126"/>
        <v>OnTime</v>
      </c>
      <c r="Z2006" t="str">
        <f t="shared" si="127"/>
        <v>Utilized</v>
      </c>
    </row>
    <row r="2007" spans="1:26" x14ac:dyDescent="0.2">
      <c r="A2007" s="15">
        <v>0</v>
      </c>
      <c r="B2007" s="7">
        <f t="shared" si="124"/>
        <v>0</v>
      </c>
      <c r="C2007" s="1" t="s">
        <v>20</v>
      </c>
      <c r="D2007" s="1" t="s">
        <v>1362</v>
      </c>
      <c r="E2007" s="5">
        <v>0</v>
      </c>
      <c r="F2007" s="5">
        <f t="shared" si="125"/>
        <v>0</v>
      </c>
      <c r="G2007" s="1" t="s">
        <v>1363</v>
      </c>
      <c r="H2007" s="8">
        <v>44016</v>
      </c>
      <c r="I2007" s="1" t="s">
        <v>25</v>
      </c>
      <c r="K2007" s="8">
        <v>43986.380358796298</v>
      </c>
      <c r="M2007" s="8">
        <v>43986</v>
      </c>
      <c r="N2007" s="8">
        <v>43986</v>
      </c>
      <c r="P2007" s="1" t="s">
        <v>32</v>
      </c>
      <c r="T2007" s="1" t="s">
        <v>81</v>
      </c>
      <c r="U2007" s="8">
        <v>43986</v>
      </c>
      <c r="V2007" s="1" t="s">
        <v>1368</v>
      </c>
      <c r="W2007" s="1" t="s">
        <v>3322</v>
      </c>
      <c r="X2007" s="1" t="s">
        <v>39</v>
      </c>
      <c r="Y2007" t="str">
        <f t="shared" si="126"/>
        <v>NoPayment</v>
      </c>
      <c r="Z2007" t="str">
        <f t="shared" si="127"/>
        <v>Utilized</v>
      </c>
    </row>
    <row r="2008" spans="1:26" x14ac:dyDescent="0.2">
      <c r="A2008" s="15">
        <v>100</v>
      </c>
      <c r="B2008" s="7">
        <f t="shared" si="124"/>
        <v>100</v>
      </c>
      <c r="C2008" s="1" t="s">
        <v>20</v>
      </c>
      <c r="D2008" s="1" t="s">
        <v>1362</v>
      </c>
      <c r="E2008" s="5">
        <v>2</v>
      </c>
      <c r="F2008" s="5">
        <f t="shared" si="125"/>
        <v>2</v>
      </c>
      <c r="G2008" s="1" t="s">
        <v>1363</v>
      </c>
      <c r="H2008" s="8">
        <v>44016</v>
      </c>
      <c r="I2008" s="1" t="s">
        <v>25</v>
      </c>
      <c r="K2008" s="8">
        <v>43986.380277777775</v>
      </c>
      <c r="L2008" s="1" t="s">
        <v>28</v>
      </c>
      <c r="M2008" s="8">
        <v>43986</v>
      </c>
      <c r="N2008" s="8">
        <v>43986</v>
      </c>
      <c r="O2008" s="1" t="s">
        <v>3701</v>
      </c>
      <c r="P2008" s="1" t="s">
        <v>32</v>
      </c>
      <c r="T2008" s="1" t="s">
        <v>193</v>
      </c>
      <c r="U2008" s="8">
        <v>43986</v>
      </c>
      <c r="V2008" s="1" t="s">
        <v>1368</v>
      </c>
      <c r="W2008" s="1" t="s">
        <v>3322</v>
      </c>
      <c r="X2008" s="1" t="s">
        <v>39</v>
      </c>
      <c r="Y2008" t="str">
        <f t="shared" si="126"/>
        <v>OnTime</v>
      </c>
      <c r="Z2008" t="str">
        <f t="shared" si="127"/>
        <v>Utilized</v>
      </c>
    </row>
    <row r="2009" spans="1:26" x14ac:dyDescent="0.2">
      <c r="A2009" s="15">
        <v>100</v>
      </c>
      <c r="B2009" s="7">
        <f t="shared" si="124"/>
        <v>100</v>
      </c>
      <c r="C2009" s="1" t="s">
        <v>20</v>
      </c>
      <c r="D2009" s="1" t="s">
        <v>1362</v>
      </c>
      <c r="E2009" s="5">
        <v>2</v>
      </c>
      <c r="F2009" s="5">
        <f t="shared" si="125"/>
        <v>2</v>
      </c>
      <c r="G2009" s="1" t="s">
        <v>1363</v>
      </c>
      <c r="H2009" s="8">
        <v>44016</v>
      </c>
      <c r="I2009" s="1" t="s">
        <v>25</v>
      </c>
      <c r="K2009" s="8">
        <v>43986.380208333336</v>
      </c>
      <c r="L2009" s="1" t="s">
        <v>28</v>
      </c>
      <c r="M2009" s="8">
        <v>43986</v>
      </c>
      <c r="N2009" s="8">
        <v>43986</v>
      </c>
      <c r="O2009" s="1" t="s">
        <v>3703</v>
      </c>
      <c r="P2009" s="1" t="s">
        <v>32</v>
      </c>
      <c r="T2009" s="1" t="s">
        <v>49</v>
      </c>
      <c r="U2009" s="8">
        <v>43986</v>
      </c>
      <c r="V2009" s="1" t="s">
        <v>1368</v>
      </c>
      <c r="W2009" s="1" t="s">
        <v>3322</v>
      </c>
      <c r="X2009" s="1" t="s">
        <v>39</v>
      </c>
      <c r="Y2009" t="str">
        <f t="shared" si="126"/>
        <v>OnTime</v>
      </c>
      <c r="Z2009" t="str">
        <f t="shared" si="127"/>
        <v>Utilized</v>
      </c>
    </row>
    <row r="2010" spans="1:26" x14ac:dyDescent="0.2">
      <c r="A2010" s="15">
        <v>1000</v>
      </c>
      <c r="B2010" s="7">
        <f t="shared" si="124"/>
        <v>1000</v>
      </c>
      <c r="C2010" s="1" t="s">
        <v>20</v>
      </c>
      <c r="D2010" s="1" t="s">
        <v>1362</v>
      </c>
      <c r="E2010" s="5">
        <v>20</v>
      </c>
      <c r="F2010" s="5">
        <f t="shared" si="125"/>
        <v>20</v>
      </c>
      <c r="G2010" s="1" t="s">
        <v>1363</v>
      </c>
      <c r="H2010" s="8">
        <v>44015</v>
      </c>
      <c r="I2010" s="1" t="s">
        <v>25</v>
      </c>
      <c r="K2010" s="8">
        <v>43985.392581018517</v>
      </c>
      <c r="L2010" s="1" t="s">
        <v>28</v>
      </c>
      <c r="M2010" s="8">
        <v>43985</v>
      </c>
      <c r="N2010" s="8">
        <v>43985</v>
      </c>
      <c r="O2010" s="1" t="s">
        <v>3706</v>
      </c>
      <c r="P2010" s="1" t="s">
        <v>46</v>
      </c>
      <c r="T2010" s="1" t="s">
        <v>193</v>
      </c>
      <c r="U2010" s="8">
        <v>43985</v>
      </c>
      <c r="V2010" s="1" t="s">
        <v>1368</v>
      </c>
      <c r="W2010" s="1" t="s">
        <v>3322</v>
      </c>
      <c r="X2010" s="1" t="s">
        <v>39</v>
      </c>
      <c r="Y2010" t="str">
        <f t="shared" si="126"/>
        <v>OnTime</v>
      </c>
      <c r="Z2010" t="str">
        <f t="shared" si="127"/>
        <v>Utilized</v>
      </c>
    </row>
    <row r="2011" spans="1:26" x14ac:dyDescent="0.2">
      <c r="A2011" s="15">
        <v>2500</v>
      </c>
      <c r="B2011" s="7">
        <f t="shared" si="124"/>
        <v>2500</v>
      </c>
      <c r="C2011" s="1" t="s">
        <v>20</v>
      </c>
      <c r="D2011" s="1" t="s">
        <v>1362</v>
      </c>
      <c r="E2011" s="5">
        <v>50</v>
      </c>
      <c r="F2011" s="5">
        <f t="shared" si="125"/>
        <v>50</v>
      </c>
      <c r="G2011" s="1" t="s">
        <v>1363</v>
      </c>
      <c r="H2011" s="8">
        <v>44015</v>
      </c>
      <c r="I2011" s="1" t="s">
        <v>25</v>
      </c>
      <c r="K2011" s="8">
        <v>43985.392523148148</v>
      </c>
      <c r="L2011" s="1" t="s">
        <v>28</v>
      </c>
      <c r="M2011" s="8">
        <v>43985</v>
      </c>
      <c r="N2011" s="8">
        <v>43985</v>
      </c>
      <c r="O2011" s="1" t="s">
        <v>3708</v>
      </c>
      <c r="P2011" s="1" t="s">
        <v>46</v>
      </c>
      <c r="T2011" s="1" t="s">
        <v>193</v>
      </c>
      <c r="U2011" s="8">
        <v>43985</v>
      </c>
      <c r="V2011" s="1" t="s">
        <v>1368</v>
      </c>
      <c r="W2011" s="1" t="s">
        <v>3322</v>
      </c>
      <c r="X2011" s="1" t="s">
        <v>39</v>
      </c>
      <c r="Y2011" t="str">
        <f t="shared" si="126"/>
        <v>OnTime</v>
      </c>
      <c r="Z2011" t="str">
        <f t="shared" si="127"/>
        <v>Utilized</v>
      </c>
    </row>
    <row r="2012" spans="1:26" x14ac:dyDescent="0.2">
      <c r="A2012" s="15">
        <v>1000</v>
      </c>
      <c r="B2012" s="7">
        <f t="shared" si="124"/>
        <v>1000</v>
      </c>
      <c r="C2012" s="1" t="s">
        <v>20</v>
      </c>
      <c r="D2012" s="1" t="s">
        <v>1362</v>
      </c>
      <c r="E2012" s="5">
        <v>20</v>
      </c>
      <c r="F2012" s="5">
        <f t="shared" si="125"/>
        <v>20</v>
      </c>
      <c r="G2012" s="1" t="s">
        <v>1363</v>
      </c>
      <c r="H2012" s="8">
        <v>44015</v>
      </c>
      <c r="I2012" s="1" t="s">
        <v>25</v>
      </c>
      <c r="K2012" s="8">
        <v>43985.392465277779</v>
      </c>
      <c r="L2012" s="1" t="s">
        <v>28</v>
      </c>
      <c r="M2012" s="8">
        <v>43985</v>
      </c>
      <c r="N2012" s="8">
        <v>43985</v>
      </c>
      <c r="O2012" s="1" t="s">
        <v>3710</v>
      </c>
      <c r="P2012" s="1" t="s">
        <v>46</v>
      </c>
      <c r="T2012" s="1" t="s">
        <v>193</v>
      </c>
      <c r="U2012" s="8">
        <v>43985</v>
      </c>
      <c r="V2012" s="1" t="s">
        <v>1368</v>
      </c>
      <c r="W2012" s="1" t="s">
        <v>3322</v>
      </c>
      <c r="X2012" s="1" t="s">
        <v>39</v>
      </c>
      <c r="Y2012" t="str">
        <f t="shared" si="126"/>
        <v>OnTime</v>
      </c>
      <c r="Z2012" t="str">
        <f t="shared" si="127"/>
        <v>Utilized</v>
      </c>
    </row>
    <row r="2013" spans="1:26" x14ac:dyDescent="0.2">
      <c r="A2013" s="15">
        <v>2500</v>
      </c>
      <c r="B2013" s="7">
        <f t="shared" si="124"/>
        <v>2500</v>
      </c>
      <c r="C2013" s="1" t="s">
        <v>20</v>
      </c>
      <c r="D2013" s="1" t="s">
        <v>1362</v>
      </c>
      <c r="E2013" s="5">
        <v>50</v>
      </c>
      <c r="F2013" s="5">
        <f t="shared" si="125"/>
        <v>50</v>
      </c>
      <c r="G2013" s="1" t="s">
        <v>1363</v>
      </c>
      <c r="H2013" s="8">
        <v>44015</v>
      </c>
      <c r="I2013" s="1" t="s">
        <v>25</v>
      </c>
      <c r="K2013" s="8">
        <v>43985.392407407409</v>
      </c>
      <c r="L2013" s="1" t="s">
        <v>28</v>
      </c>
      <c r="M2013" s="8">
        <v>43985</v>
      </c>
      <c r="N2013" s="8">
        <v>43985</v>
      </c>
      <c r="O2013" s="1" t="s">
        <v>3712</v>
      </c>
      <c r="P2013" s="1" t="s">
        <v>46</v>
      </c>
      <c r="T2013" s="1" t="s">
        <v>193</v>
      </c>
      <c r="U2013" s="8">
        <v>43985</v>
      </c>
      <c r="V2013" s="1" t="s">
        <v>1368</v>
      </c>
      <c r="W2013" s="1" t="s">
        <v>3322</v>
      </c>
      <c r="X2013" s="1" t="s">
        <v>39</v>
      </c>
      <c r="Y2013" t="str">
        <f t="shared" si="126"/>
        <v>OnTime</v>
      </c>
      <c r="Z2013" t="str">
        <f t="shared" si="127"/>
        <v>Utilized</v>
      </c>
    </row>
    <row r="2014" spans="1:26" x14ac:dyDescent="0.2">
      <c r="A2014" s="15">
        <v>1250</v>
      </c>
      <c r="B2014" s="7">
        <f t="shared" si="124"/>
        <v>1250</v>
      </c>
      <c r="C2014" s="1" t="s">
        <v>20</v>
      </c>
      <c r="D2014" s="1" t="s">
        <v>1362</v>
      </c>
      <c r="E2014" s="5">
        <v>25</v>
      </c>
      <c r="F2014" s="5">
        <f t="shared" si="125"/>
        <v>25</v>
      </c>
      <c r="G2014" s="1" t="s">
        <v>1363</v>
      </c>
      <c r="H2014" s="8">
        <v>44015</v>
      </c>
      <c r="I2014" s="1" t="s">
        <v>25</v>
      </c>
      <c r="K2014" s="8">
        <v>43985.39234953704</v>
      </c>
      <c r="L2014" s="1" t="s">
        <v>28</v>
      </c>
      <c r="M2014" s="8">
        <v>43985</v>
      </c>
      <c r="N2014" s="8">
        <v>43985</v>
      </c>
      <c r="O2014" s="1" t="s">
        <v>3715</v>
      </c>
      <c r="P2014" s="1" t="s">
        <v>46</v>
      </c>
      <c r="T2014" s="1" t="s">
        <v>193</v>
      </c>
      <c r="U2014" s="8">
        <v>43985</v>
      </c>
      <c r="V2014" s="1" t="s">
        <v>1368</v>
      </c>
      <c r="W2014" s="1" t="s">
        <v>3322</v>
      </c>
      <c r="X2014" s="1" t="s">
        <v>39</v>
      </c>
      <c r="Y2014" t="str">
        <f t="shared" si="126"/>
        <v>OnTime</v>
      </c>
      <c r="Z2014" t="str">
        <f t="shared" si="127"/>
        <v>Utilized</v>
      </c>
    </row>
    <row r="2015" spans="1:26" x14ac:dyDescent="0.2">
      <c r="A2015" s="15">
        <v>1000</v>
      </c>
      <c r="B2015" s="7">
        <f t="shared" si="124"/>
        <v>1000</v>
      </c>
      <c r="C2015" s="1" t="s">
        <v>20</v>
      </c>
      <c r="D2015" s="1" t="s">
        <v>1362</v>
      </c>
      <c r="E2015" s="5">
        <v>20</v>
      </c>
      <c r="F2015" s="5">
        <f t="shared" si="125"/>
        <v>20</v>
      </c>
      <c r="G2015" s="1" t="s">
        <v>1363</v>
      </c>
      <c r="H2015" s="8">
        <v>44015</v>
      </c>
      <c r="I2015" s="1" t="s">
        <v>25</v>
      </c>
      <c r="K2015" s="8">
        <v>43985.392280092594</v>
      </c>
      <c r="L2015" s="1" t="s">
        <v>28</v>
      </c>
      <c r="M2015" s="8">
        <v>43985</v>
      </c>
      <c r="N2015" s="8">
        <v>43985</v>
      </c>
      <c r="O2015" s="1" t="s">
        <v>3717</v>
      </c>
      <c r="P2015" s="1" t="s">
        <v>46</v>
      </c>
      <c r="T2015" s="1" t="s">
        <v>193</v>
      </c>
      <c r="U2015" s="8">
        <v>43985</v>
      </c>
      <c r="V2015" s="1" t="s">
        <v>1368</v>
      </c>
      <c r="W2015" s="1" t="s">
        <v>3322</v>
      </c>
      <c r="X2015" s="1" t="s">
        <v>39</v>
      </c>
      <c r="Y2015" t="str">
        <f t="shared" si="126"/>
        <v>OnTime</v>
      </c>
      <c r="Z2015" t="str">
        <f t="shared" si="127"/>
        <v>Utilized</v>
      </c>
    </row>
    <row r="2016" spans="1:26" x14ac:dyDescent="0.2">
      <c r="A2016" s="15">
        <v>2500</v>
      </c>
      <c r="B2016" s="7">
        <f t="shared" si="124"/>
        <v>2500</v>
      </c>
      <c r="C2016" s="1" t="s">
        <v>20</v>
      </c>
      <c r="D2016" s="1" t="s">
        <v>1362</v>
      </c>
      <c r="E2016" s="5">
        <v>50</v>
      </c>
      <c r="F2016" s="5">
        <f t="shared" si="125"/>
        <v>50</v>
      </c>
      <c r="G2016" s="1" t="s">
        <v>1363</v>
      </c>
      <c r="H2016" s="8">
        <v>44015</v>
      </c>
      <c r="I2016" s="1" t="s">
        <v>25</v>
      </c>
      <c r="K2016" s="8">
        <v>43985.392222222225</v>
      </c>
      <c r="L2016" s="1" t="s">
        <v>28</v>
      </c>
      <c r="M2016" s="8">
        <v>43985</v>
      </c>
      <c r="N2016" s="8">
        <v>43985</v>
      </c>
      <c r="O2016" s="1" t="s">
        <v>3719</v>
      </c>
      <c r="P2016" s="1" t="s">
        <v>46</v>
      </c>
      <c r="T2016" s="1" t="s">
        <v>193</v>
      </c>
      <c r="U2016" s="8">
        <v>43985</v>
      </c>
      <c r="V2016" s="1" t="s">
        <v>1368</v>
      </c>
      <c r="W2016" s="1" t="s">
        <v>3322</v>
      </c>
      <c r="X2016" s="1" t="s">
        <v>39</v>
      </c>
      <c r="Y2016" t="str">
        <f t="shared" si="126"/>
        <v>OnTime</v>
      </c>
      <c r="Z2016" t="str">
        <f t="shared" si="127"/>
        <v>Utilized</v>
      </c>
    </row>
    <row r="2017" spans="1:26" x14ac:dyDescent="0.2">
      <c r="A2017" s="15">
        <v>500</v>
      </c>
      <c r="B2017" s="7">
        <f t="shared" si="124"/>
        <v>500</v>
      </c>
      <c r="C2017" s="1" t="s">
        <v>20</v>
      </c>
      <c r="E2017" s="5">
        <v>0</v>
      </c>
      <c r="F2017" s="5">
        <f t="shared" si="125"/>
        <v>0</v>
      </c>
      <c r="I2017" s="1" t="s">
        <v>140</v>
      </c>
      <c r="K2017" s="8">
        <v>43984.35837962963</v>
      </c>
      <c r="L2017" s="1" t="s">
        <v>28</v>
      </c>
      <c r="M2017" s="8">
        <v>43984</v>
      </c>
      <c r="N2017" s="8">
        <v>43999</v>
      </c>
      <c r="O2017" s="1" t="s">
        <v>3722</v>
      </c>
      <c r="P2017" s="1" t="s">
        <v>46</v>
      </c>
      <c r="Q2017" s="1" t="s">
        <v>33</v>
      </c>
      <c r="R2017" s="1" t="s">
        <v>168</v>
      </c>
      <c r="T2017" s="1" t="s">
        <v>193</v>
      </c>
      <c r="U2017" s="8">
        <v>43984</v>
      </c>
      <c r="V2017" s="1" t="s">
        <v>1470</v>
      </c>
      <c r="W2017" s="1" t="s">
        <v>1471</v>
      </c>
      <c r="X2017" s="1" t="s">
        <v>39</v>
      </c>
      <c r="Y2017" t="str">
        <f t="shared" si="126"/>
        <v>OnTime</v>
      </c>
      <c r="Z2017" t="str">
        <f t="shared" si="127"/>
        <v>No Discounts</v>
      </c>
    </row>
    <row r="2018" spans="1:26" x14ac:dyDescent="0.2">
      <c r="A2018" s="15">
        <v>500</v>
      </c>
      <c r="B2018" s="7">
        <f t="shared" si="124"/>
        <v>500</v>
      </c>
      <c r="C2018" s="1" t="s">
        <v>20</v>
      </c>
      <c r="D2018" s="1" t="s">
        <v>1362</v>
      </c>
      <c r="E2018" s="5">
        <v>10</v>
      </c>
      <c r="F2018" s="5">
        <f t="shared" si="125"/>
        <v>10</v>
      </c>
      <c r="G2018" s="1" t="s">
        <v>1363</v>
      </c>
      <c r="H2018" s="8">
        <v>44014</v>
      </c>
      <c r="I2018" s="1" t="s">
        <v>25</v>
      </c>
      <c r="K2018" s="8">
        <v>43984.246608796297</v>
      </c>
      <c r="L2018" s="1" t="s">
        <v>28</v>
      </c>
      <c r="M2018" s="8">
        <v>43984</v>
      </c>
      <c r="N2018" s="8">
        <v>43984</v>
      </c>
      <c r="O2018" s="1" t="s">
        <v>3724</v>
      </c>
      <c r="P2018" s="1" t="s">
        <v>46</v>
      </c>
      <c r="T2018" s="1" t="s">
        <v>193</v>
      </c>
      <c r="U2018" s="8">
        <v>43984</v>
      </c>
      <c r="V2018" s="1" t="s">
        <v>1368</v>
      </c>
      <c r="W2018" s="1" t="s">
        <v>3322</v>
      </c>
      <c r="X2018" s="1" t="s">
        <v>39</v>
      </c>
      <c r="Y2018" t="str">
        <f t="shared" si="126"/>
        <v>OnTime</v>
      </c>
      <c r="Z2018" t="str">
        <f t="shared" si="127"/>
        <v>Utilized</v>
      </c>
    </row>
    <row r="2019" spans="1:26" x14ac:dyDescent="0.2">
      <c r="A2019" s="15">
        <v>10000</v>
      </c>
      <c r="B2019" s="7">
        <f t="shared" si="124"/>
        <v>10000</v>
      </c>
      <c r="C2019" s="1" t="s">
        <v>20</v>
      </c>
      <c r="D2019" s="1" t="s">
        <v>1362</v>
      </c>
      <c r="E2019" s="5">
        <v>200</v>
      </c>
      <c r="F2019" s="5">
        <f t="shared" si="125"/>
        <v>200</v>
      </c>
      <c r="G2019" s="1" t="s">
        <v>1363</v>
      </c>
      <c r="H2019" s="8">
        <v>44014</v>
      </c>
      <c r="I2019" s="1" t="s">
        <v>25</v>
      </c>
      <c r="K2019" s="8">
        <v>43984.246539351851</v>
      </c>
      <c r="L2019" s="1" t="s">
        <v>28</v>
      </c>
      <c r="M2019" s="8">
        <v>43984</v>
      </c>
      <c r="N2019" s="8">
        <v>43984</v>
      </c>
      <c r="O2019" s="1" t="s">
        <v>3726</v>
      </c>
      <c r="P2019" s="1" t="s">
        <v>32</v>
      </c>
      <c r="T2019" s="1" t="s">
        <v>81</v>
      </c>
      <c r="U2019" s="8">
        <v>43984</v>
      </c>
      <c r="V2019" s="1" t="s">
        <v>1368</v>
      </c>
      <c r="W2019" s="1" t="s">
        <v>3322</v>
      </c>
      <c r="X2019" s="1" t="s">
        <v>39</v>
      </c>
      <c r="Y2019" t="str">
        <f t="shared" si="126"/>
        <v>OnTime</v>
      </c>
      <c r="Z2019" t="str">
        <f t="shared" si="127"/>
        <v>Utilized</v>
      </c>
    </row>
    <row r="2020" spans="1:26" x14ac:dyDescent="0.2">
      <c r="A2020" s="15">
        <v>1010</v>
      </c>
      <c r="B2020" s="7">
        <f t="shared" si="124"/>
        <v>1010</v>
      </c>
      <c r="C2020" s="1" t="s">
        <v>20</v>
      </c>
      <c r="D2020" s="1" t="s">
        <v>1362</v>
      </c>
      <c r="E2020" s="5">
        <v>20.2</v>
      </c>
      <c r="F2020" s="5">
        <f t="shared" si="125"/>
        <v>20.2</v>
      </c>
      <c r="G2020" s="1" t="s">
        <v>1363</v>
      </c>
      <c r="H2020" s="8">
        <v>44014</v>
      </c>
      <c r="I2020" s="1" t="s">
        <v>25</v>
      </c>
      <c r="K2020" s="8">
        <v>43984.246469907404</v>
      </c>
      <c r="L2020" s="1" t="s">
        <v>28</v>
      </c>
      <c r="M2020" s="8">
        <v>43984</v>
      </c>
      <c r="N2020" s="8">
        <v>43984</v>
      </c>
      <c r="O2020" s="1" t="s">
        <v>3728</v>
      </c>
      <c r="P2020" s="1" t="s">
        <v>46</v>
      </c>
      <c r="T2020" s="1" t="s">
        <v>193</v>
      </c>
      <c r="U2020" s="8">
        <v>43984</v>
      </c>
      <c r="V2020" s="1" t="s">
        <v>1368</v>
      </c>
      <c r="W2020" s="1" t="s">
        <v>3322</v>
      </c>
      <c r="X2020" s="1" t="s">
        <v>39</v>
      </c>
      <c r="Y2020" t="str">
        <f t="shared" si="126"/>
        <v>OnTime</v>
      </c>
      <c r="Z2020" t="str">
        <f t="shared" si="127"/>
        <v>Utilized</v>
      </c>
    </row>
    <row r="2021" spans="1:26" x14ac:dyDescent="0.2">
      <c r="A2021" s="15">
        <v>500</v>
      </c>
      <c r="B2021" s="7">
        <f t="shared" si="124"/>
        <v>500</v>
      </c>
      <c r="C2021" s="1" t="s">
        <v>42</v>
      </c>
      <c r="D2021" s="1" t="s">
        <v>1362</v>
      </c>
      <c r="E2021" s="5">
        <v>10</v>
      </c>
      <c r="F2021" s="5">
        <f t="shared" si="125"/>
        <v>10</v>
      </c>
      <c r="G2021" s="1" t="s">
        <v>1363</v>
      </c>
      <c r="H2021" s="8">
        <v>44014</v>
      </c>
      <c r="I2021" s="1" t="s">
        <v>25</v>
      </c>
      <c r="K2021" s="8">
        <v>43984.246400462966</v>
      </c>
      <c r="L2021" s="1" t="s">
        <v>28</v>
      </c>
      <c r="M2021" s="8">
        <v>43984</v>
      </c>
      <c r="N2021" s="8">
        <v>43984</v>
      </c>
      <c r="O2021" s="1" t="s">
        <v>3730</v>
      </c>
      <c r="P2021" s="1" t="s">
        <v>46</v>
      </c>
      <c r="T2021" s="1" t="s">
        <v>193</v>
      </c>
      <c r="U2021" s="8">
        <v>43984</v>
      </c>
      <c r="V2021" s="1" t="s">
        <v>1368</v>
      </c>
      <c r="W2021" s="1" t="s">
        <v>3322</v>
      </c>
      <c r="X2021" s="1" t="s">
        <v>39</v>
      </c>
      <c r="Y2021" t="str">
        <f t="shared" si="126"/>
        <v>OnTime</v>
      </c>
      <c r="Z2021" t="str">
        <f t="shared" si="127"/>
        <v>Utilized</v>
      </c>
    </row>
    <row r="2022" spans="1:26" x14ac:dyDescent="0.2">
      <c r="A2022" s="15">
        <v>2020</v>
      </c>
      <c r="B2022" s="7">
        <f t="shared" si="124"/>
        <v>2020</v>
      </c>
      <c r="C2022" s="1" t="s">
        <v>20</v>
      </c>
      <c r="D2022" s="1" t="s">
        <v>1362</v>
      </c>
      <c r="E2022" s="5">
        <v>40.4</v>
      </c>
      <c r="F2022" s="5">
        <f t="shared" si="125"/>
        <v>40.4</v>
      </c>
      <c r="G2022" s="1" t="s">
        <v>1363</v>
      </c>
      <c r="H2022" s="8">
        <v>44014</v>
      </c>
      <c r="I2022" s="1" t="s">
        <v>25</v>
      </c>
      <c r="K2022" s="8">
        <v>43984.246331018519</v>
      </c>
      <c r="L2022" s="1" t="s">
        <v>28</v>
      </c>
      <c r="M2022" s="8">
        <v>43984</v>
      </c>
      <c r="N2022" s="8">
        <v>43984</v>
      </c>
      <c r="O2022" s="1" t="s">
        <v>3733</v>
      </c>
      <c r="P2022" s="1" t="s">
        <v>46</v>
      </c>
      <c r="T2022" s="1" t="s">
        <v>193</v>
      </c>
      <c r="U2022" s="8">
        <v>43984</v>
      </c>
      <c r="V2022" s="1" t="s">
        <v>1368</v>
      </c>
      <c r="W2022" s="1" t="s">
        <v>3322</v>
      </c>
      <c r="X2022" s="1" t="s">
        <v>39</v>
      </c>
      <c r="Y2022" t="str">
        <f t="shared" si="126"/>
        <v>OnTime</v>
      </c>
      <c r="Z2022" t="str">
        <f t="shared" si="127"/>
        <v>Utilized</v>
      </c>
    </row>
    <row r="2023" spans="1:26" x14ac:dyDescent="0.2">
      <c r="A2023" s="15">
        <v>250</v>
      </c>
      <c r="B2023" s="7">
        <f t="shared" si="124"/>
        <v>250</v>
      </c>
      <c r="C2023" s="1" t="s">
        <v>20</v>
      </c>
      <c r="D2023" s="1" t="s">
        <v>1362</v>
      </c>
      <c r="E2023" s="5">
        <v>5</v>
      </c>
      <c r="F2023" s="5">
        <f t="shared" si="125"/>
        <v>5</v>
      </c>
      <c r="G2023" s="1" t="s">
        <v>1363</v>
      </c>
      <c r="H2023" s="8">
        <v>44014</v>
      </c>
      <c r="I2023" s="1" t="s">
        <v>25</v>
      </c>
      <c r="K2023" s="8">
        <v>43984.246249999997</v>
      </c>
      <c r="L2023" s="1" t="s">
        <v>28</v>
      </c>
      <c r="M2023" s="8">
        <v>43984</v>
      </c>
      <c r="N2023" s="8">
        <v>43984</v>
      </c>
      <c r="O2023" s="1" t="s">
        <v>3735</v>
      </c>
      <c r="P2023" s="1" t="s">
        <v>46</v>
      </c>
      <c r="T2023" s="1" t="s">
        <v>193</v>
      </c>
      <c r="U2023" s="8">
        <v>43984</v>
      </c>
      <c r="V2023" s="1" t="s">
        <v>1368</v>
      </c>
      <c r="W2023" s="1" t="s">
        <v>3322</v>
      </c>
      <c r="X2023" s="1" t="s">
        <v>39</v>
      </c>
      <c r="Y2023" t="str">
        <f t="shared" si="126"/>
        <v>OnTime</v>
      </c>
      <c r="Z2023" t="str">
        <f t="shared" si="127"/>
        <v>Utilized</v>
      </c>
    </row>
    <row r="2024" spans="1:26" x14ac:dyDescent="0.2">
      <c r="A2024" s="15">
        <v>505</v>
      </c>
      <c r="B2024" s="7">
        <f t="shared" si="124"/>
        <v>505</v>
      </c>
      <c r="C2024" s="1" t="s">
        <v>20</v>
      </c>
      <c r="D2024" s="1" t="s">
        <v>1362</v>
      </c>
      <c r="E2024" s="5">
        <v>10.1</v>
      </c>
      <c r="F2024" s="5">
        <f t="shared" si="125"/>
        <v>10.1</v>
      </c>
      <c r="G2024" s="1" t="s">
        <v>1363</v>
      </c>
      <c r="H2024" s="8">
        <v>44014</v>
      </c>
      <c r="I2024" s="1" t="s">
        <v>25</v>
      </c>
      <c r="K2024" s="8">
        <v>43984.246180555558</v>
      </c>
      <c r="L2024" s="1" t="s">
        <v>28</v>
      </c>
      <c r="M2024" s="8">
        <v>43984</v>
      </c>
      <c r="N2024" s="8">
        <v>43984</v>
      </c>
      <c r="O2024" s="1" t="s">
        <v>3738</v>
      </c>
      <c r="P2024" s="1" t="s">
        <v>46</v>
      </c>
      <c r="T2024" s="1" t="s">
        <v>193</v>
      </c>
      <c r="U2024" s="8">
        <v>43984</v>
      </c>
      <c r="V2024" s="1" t="s">
        <v>1368</v>
      </c>
      <c r="W2024" s="1" t="s">
        <v>3322</v>
      </c>
      <c r="X2024" s="1" t="s">
        <v>39</v>
      </c>
      <c r="Y2024" t="str">
        <f t="shared" si="126"/>
        <v>OnTime</v>
      </c>
      <c r="Z2024" t="str">
        <f t="shared" si="127"/>
        <v>Utilized</v>
      </c>
    </row>
    <row r="2025" spans="1:26" x14ac:dyDescent="0.2">
      <c r="A2025" s="15">
        <v>2500</v>
      </c>
      <c r="B2025" s="7">
        <f t="shared" si="124"/>
        <v>2500</v>
      </c>
      <c r="C2025" s="1" t="s">
        <v>20</v>
      </c>
      <c r="D2025" s="1" t="s">
        <v>1362</v>
      </c>
      <c r="E2025" s="5">
        <v>50</v>
      </c>
      <c r="F2025" s="5">
        <f t="shared" si="125"/>
        <v>50</v>
      </c>
      <c r="G2025" s="1" t="s">
        <v>1363</v>
      </c>
      <c r="H2025" s="8">
        <v>44014</v>
      </c>
      <c r="I2025" s="1" t="s">
        <v>25</v>
      </c>
      <c r="K2025" s="8">
        <v>43984.246111111112</v>
      </c>
      <c r="L2025" s="1" t="s">
        <v>28</v>
      </c>
      <c r="M2025" s="8">
        <v>43984</v>
      </c>
      <c r="N2025" s="8">
        <v>43984</v>
      </c>
      <c r="O2025" s="1" t="s">
        <v>3740</v>
      </c>
      <c r="P2025" s="1" t="s">
        <v>46</v>
      </c>
      <c r="T2025" s="1" t="s">
        <v>193</v>
      </c>
      <c r="U2025" s="8">
        <v>43984</v>
      </c>
      <c r="V2025" s="1" t="s">
        <v>1368</v>
      </c>
      <c r="W2025" s="1" t="s">
        <v>3322</v>
      </c>
      <c r="X2025" s="1" t="s">
        <v>39</v>
      </c>
      <c r="Y2025" t="str">
        <f t="shared" si="126"/>
        <v>OnTime</v>
      </c>
      <c r="Z2025" t="str">
        <f t="shared" si="127"/>
        <v>Utilized</v>
      </c>
    </row>
    <row r="2026" spans="1:26" x14ac:dyDescent="0.2">
      <c r="A2026" s="15">
        <v>2505</v>
      </c>
      <c r="B2026" s="7">
        <f t="shared" si="124"/>
        <v>2505</v>
      </c>
      <c r="C2026" s="1" t="s">
        <v>20</v>
      </c>
      <c r="D2026" s="1" t="s">
        <v>1362</v>
      </c>
      <c r="E2026" s="5">
        <v>50.1</v>
      </c>
      <c r="F2026" s="5">
        <f t="shared" si="125"/>
        <v>50.1</v>
      </c>
      <c r="G2026" s="1" t="s">
        <v>1363</v>
      </c>
      <c r="H2026" s="8">
        <v>44014</v>
      </c>
      <c r="I2026" s="1" t="s">
        <v>25</v>
      </c>
      <c r="K2026" s="8">
        <v>43984.246041666665</v>
      </c>
      <c r="L2026" s="1" t="s">
        <v>28</v>
      </c>
      <c r="M2026" s="8">
        <v>43984</v>
      </c>
      <c r="N2026" s="8">
        <v>43984</v>
      </c>
      <c r="O2026" s="1" t="s">
        <v>3743</v>
      </c>
      <c r="P2026" s="1" t="s">
        <v>46</v>
      </c>
      <c r="T2026" s="1" t="s">
        <v>193</v>
      </c>
      <c r="U2026" s="8">
        <v>43984</v>
      </c>
      <c r="V2026" s="1" t="s">
        <v>1368</v>
      </c>
      <c r="W2026" s="1" t="s">
        <v>3322</v>
      </c>
      <c r="X2026" s="1" t="s">
        <v>39</v>
      </c>
      <c r="Y2026" t="str">
        <f t="shared" si="126"/>
        <v>OnTime</v>
      </c>
      <c r="Z2026" t="str">
        <f t="shared" si="127"/>
        <v>Utilized</v>
      </c>
    </row>
    <row r="2027" spans="1:26" x14ac:dyDescent="0.2">
      <c r="A2027" s="15">
        <v>1000</v>
      </c>
      <c r="B2027" s="7">
        <f t="shared" si="124"/>
        <v>1000</v>
      </c>
      <c r="C2027" s="1" t="s">
        <v>20</v>
      </c>
      <c r="D2027" s="1" t="s">
        <v>1362</v>
      </c>
      <c r="E2027" s="5">
        <v>20</v>
      </c>
      <c r="F2027" s="5">
        <f t="shared" si="125"/>
        <v>20</v>
      </c>
      <c r="G2027" s="1" t="s">
        <v>1363</v>
      </c>
      <c r="H2027" s="8">
        <v>44014</v>
      </c>
      <c r="I2027" s="1" t="s">
        <v>25</v>
      </c>
      <c r="K2027" s="8">
        <v>43984.245972222219</v>
      </c>
      <c r="L2027" s="1" t="s">
        <v>28</v>
      </c>
      <c r="M2027" s="8">
        <v>43984</v>
      </c>
      <c r="N2027" s="8">
        <v>43984</v>
      </c>
      <c r="O2027" s="1" t="s">
        <v>3745</v>
      </c>
      <c r="P2027" s="1" t="s">
        <v>46</v>
      </c>
      <c r="T2027" s="1" t="s">
        <v>193</v>
      </c>
      <c r="U2027" s="8">
        <v>43984</v>
      </c>
      <c r="V2027" s="1" t="s">
        <v>1368</v>
      </c>
      <c r="W2027" s="1" t="s">
        <v>3322</v>
      </c>
      <c r="X2027" s="1" t="s">
        <v>39</v>
      </c>
      <c r="Y2027" t="str">
        <f t="shared" si="126"/>
        <v>OnTime</v>
      </c>
      <c r="Z2027" t="str">
        <f t="shared" si="127"/>
        <v>Utilized</v>
      </c>
    </row>
    <row r="2028" spans="1:26" x14ac:dyDescent="0.2">
      <c r="A2028" s="15">
        <v>2500</v>
      </c>
      <c r="B2028" s="7">
        <f t="shared" si="124"/>
        <v>2500</v>
      </c>
      <c r="C2028" s="1" t="s">
        <v>20</v>
      </c>
      <c r="D2028" s="1" t="s">
        <v>1362</v>
      </c>
      <c r="E2028" s="5">
        <v>50</v>
      </c>
      <c r="F2028" s="5">
        <f t="shared" si="125"/>
        <v>50</v>
      </c>
      <c r="G2028" s="1" t="s">
        <v>1363</v>
      </c>
      <c r="H2028" s="8">
        <v>44014</v>
      </c>
      <c r="I2028" s="1" t="s">
        <v>25</v>
      </c>
      <c r="K2028" s="8">
        <v>43984.24590277778</v>
      </c>
      <c r="L2028" s="1" t="s">
        <v>28</v>
      </c>
      <c r="M2028" s="8">
        <v>43984</v>
      </c>
      <c r="N2028" s="8">
        <v>43984</v>
      </c>
      <c r="O2028" s="1" t="s">
        <v>3747</v>
      </c>
      <c r="P2028" s="1" t="s">
        <v>46</v>
      </c>
      <c r="T2028" s="1" t="s">
        <v>193</v>
      </c>
      <c r="U2028" s="8">
        <v>43984</v>
      </c>
      <c r="V2028" s="1" t="s">
        <v>1368</v>
      </c>
      <c r="W2028" s="1" t="s">
        <v>3322</v>
      </c>
      <c r="X2028" s="1" t="s">
        <v>39</v>
      </c>
      <c r="Y2028" t="str">
        <f t="shared" si="126"/>
        <v>OnTime</v>
      </c>
      <c r="Z2028" t="str">
        <f t="shared" si="127"/>
        <v>Utilized</v>
      </c>
    </row>
    <row r="2029" spans="1:26" x14ac:dyDescent="0.2">
      <c r="A2029" s="15">
        <v>2500</v>
      </c>
      <c r="B2029" s="7">
        <f t="shared" si="124"/>
        <v>2500</v>
      </c>
      <c r="C2029" s="1" t="s">
        <v>20</v>
      </c>
      <c r="D2029" s="1" t="s">
        <v>1362</v>
      </c>
      <c r="E2029" s="5">
        <v>50</v>
      </c>
      <c r="F2029" s="5">
        <f t="shared" si="125"/>
        <v>50</v>
      </c>
      <c r="G2029" s="1" t="s">
        <v>1363</v>
      </c>
      <c r="H2029" s="8">
        <v>44014</v>
      </c>
      <c r="I2029" s="1" t="s">
        <v>25</v>
      </c>
      <c r="K2029" s="8">
        <v>43984.245833333334</v>
      </c>
      <c r="L2029" s="1" t="s">
        <v>28</v>
      </c>
      <c r="M2029" s="8">
        <v>43984</v>
      </c>
      <c r="N2029" s="8">
        <v>43984</v>
      </c>
      <c r="O2029" s="1" t="s">
        <v>3749</v>
      </c>
      <c r="P2029" s="1" t="s">
        <v>46</v>
      </c>
      <c r="T2029" s="1" t="s">
        <v>193</v>
      </c>
      <c r="U2029" s="8">
        <v>43984</v>
      </c>
      <c r="V2029" s="1" t="s">
        <v>1368</v>
      </c>
      <c r="W2029" s="1" t="s">
        <v>3322</v>
      </c>
      <c r="X2029" s="1" t="s">
        <v>39</v>
      </c>
      <c r="Y2029" t="str">
        <f t="shared" si="126"/>
        <v>OnTime</v>
      </c>
      <c r="Z2029" t="str">
        <f t="shared" si="127"/>
        <v>Utilized</v>
      </c>
    </row>
    <row r="2030" spans="1:26" x14ac:dyDescent="0.2">
      <c r="A2030" s="15">
        <v>100</v>
      </c>
      <c r="B2030" s="7">
        <f t="shared" si="124"/>
        <v>100</v>
      </c>
      <c r="C2030" s="1" t="s">
        <v>20</v>
      </c>
      <c r="D2030" s="1" t="s">
        <v>1362</v>
      </c>
      <c r="E2030" s="5">
        <v>2</v>
      </c>
      <c r="F2030" s="5">
        <f t="shared" si="125"/>
        <v>2</v>
      </c>
      <c r="G2030" s="1" t="s">
        <v>1363</v>
      </c>
      <c r="H2030" s="8">
        <v>44013</v>
      </c>
      <c r="I2030" s="1" t="s">
        <v>25</v>
      </c>
      <c r="K2030" s="8">
        <v>43983.404560185183</v>
      </c>
      <c r="L2030" s="1" t="s">
        <v>28</v>
      </c>
      <c r="M2030" s="8">
        <v>43983</v>
      </c>
      <c r="N2030" s="8">
        <v>43983</v>
      </c>
      <c r="O2030" s="1" t="s">
        <v>3752</v>
      </c>
      <c r="P2030" s="1" t="s">
        <v>32</v>
      </c>
      <c r="T2030" s="1" t="s">
        <v>36</v>
      </c>
      <c r="U2030" s="8">
        <v>43983</v>
      </c>
      <c r="V2030" s="1" t="s">
        <v>1368</v>
      </c>
      <c r="W2030" s="1" t="s">
        <v>3322</v>
      </c>
      <c r="X2030" s="1" t="s">
        <v>39</v>
      </c>
      <c r="Y2030" t="str">
        <f t="shared" si="126"/>
        <v>OnTime</v>
      </c>
      <c r="Z2030" t="str">
        <f t="shared" si="127"/>
        <v>Utilized</v>
      </c>
    </row>
    <row r="2031" spans="1:26" x14ac:dyDescent="0.2">
      <c r="A2031" s="15">
        <v>100</v>
      </c>
      <c r="B2031" s="7">
        <f t="shared" si="124"/>
        <v>100</v>
      </c>
      <c r="C2031" s="1" t="s">
        <v>20</v>
      </c>
      <c r="D2031" s="1" t="s">
        <v>1362</v>
      </c>
      <c r="E2031" s="5">
        <v>2</v>
      </c>
      <c r="F2031" s="5">
        <f t="shared" si="125"/>
        <v>2</v>
      </c>
      <c r="G2031" s="1" t="s">
        <v>1363</v>
      </c>
      <c r="H2031" s="8">
        <v>44013</v>
      </c>
      <c r="I2031" s="1" t="s">
        <v>25</v>
      </c>
      <c r="K2031" s="8">
        <v>43983.404490740744</v>
      </c>
      <c r="L2031" s="1" t="s">
        <v>28</v>
      </c>
      <c r="M2031" s="8">
        <v>43983</v>
      </c>
      <c r="N2031" s="8">
        <v>43983</v>
      </c>
      <c r="O2031" s="1" t="s">
        <v>3754</v>
      </c>
      <c r="P2031" s="1" t="s">
        <v>32</v>
      </c>
      <c r="T2031" s="1" t="s">
        <v>81</v>
      </c>
      <c r="U2031" s="8">
        <v>43983</v>
      </c>
      <c r="V2031" s="1" t="s">
        <v>1368</v>
      </c>
      <c r="W2031" s="1" t="s">
        <v>3322</v>
      </c>
      <c r="X2031" s="1" t="s">
        <v>39</v>
      </c>
      <c r="Y2031" t="str">
        <f t="shared" si="126"/>
        <v>OnTime</v>
      </c>
      <c r="Z2031" t="str">
        <f t="shared" si="127"/>
        <v>Utilized</v>
      </c>
    </row>
    <row r="2032" spans="1:26" x14ac:dyDescent="0.2">
      <c r="A2032" s="15">
        <v>2500</v>
      </c>
      <c r="B2032" s="7">
        <f t="shared" si="124"/>
        <v>2500</v>
      </c>
      <c r="C2032" s="1" t="s">
        <v>20</v>
      </c>
      <c r="D2032" s="1" t="s">
        <v>1362</v>
      </c>
      <c r="E2032" s="5">
        <v>50</v>
      </c>
      <c r="F2032" s="5">
        <f t="shared" si="125"/>
        <v>50</v>
      </c>
      <c r="G2032" s="1" t="s">
        <v>1363</v>
      </c>
      <c r="H2032" s="8">
        <v>44013</v>
      </c>
      <c r="I2032" s="1" t="s">
        <v>25</v>
      </c>
      <c r="K2032" s="8">
        <v>43983.404409722221</v>
      </c>
      <c r="L2032" s="1" t="s">
        <v>28</v>
      </c>
      <c r="M2032" s="8">
        <v>43983</v>
      </c>
      <c r="N2032" s="8">
        <v>43983</v>
      </c>
      <c r="O2032" s="1" t="s">
        <v>3756</v>
      </c>
      <c r="P2032" s="1" t="s">
        <v>46</v>
      </c>
      <c r="T2032" s="1" t="s">
        <v>193</v>
      </c>
      <c r="U2032" s="8">
        <v>43983</v>
      </c>
      <c r="V2032" s="1" t="s">
        <v>1368</v>
      </c>
      <c r="W2032" s="1" t="s">
        <v>3322</v>
      </c>
      <c r="X2032" s="1" t="s">
        <v>39</v>
      </c>
      <c r="Y2032" t="str">
        <f t="shared" si="126"/>
        <v>OnTime</v>
      </c>
      <c r="Z2032" t="str">
        <f t="shared" si="127"/>
        <v>Utilized</v>
      </c>
    </row>
    <row r="2033" spans="1:26" x14ac:dyDescent="0.2">
      <c r="A2033" s="15">
        <v>100</v>
      </c>
      <c r="B2033" s="7">
        <f t="shared" si="124"/>
        <v>100</v>
      </c>
      <c r="C2033" s="1" t="s">
        <v>20</v>
      </c>
      <c r="D2033" s="1" t="s">
        <v>1362</v>
      </c>
      <c r="E2033" s="5">
        <v>2</v>
      </c>
      <c r="F2033" s="5">
        <f t="shared" si="125"/>
        <v>2</v>
      </c>
      <c r="G2033" s="1" t="s">
        <v>1363</v>
      </c>
      <c r="H2033" s="8">
        <v>44013</v>
      </c>
      <c r="I2033" s="1" t="s">
        <v>25</v>
      </c>
      <c r="K2033" s="8">
        <v>43983.404340277775</v>
      </c>
      <c r="L2033" s="1" t="s">
        <v>28</v>
      </c>
      <c r="M2033" s="8">
        <v>43983</v>
      </c>
      <c r="N2033" s="8">
        <v>43983</v>
      </c>
      <c r="O2033" s="1" t="s">
        <v>3758</v>
      </c>
      <c r="P2033" s="1" t="s">
        <v>32</v>
      </c>
      <c r="T2033" s="1" t="s">
        <v>81</v>
      </c>
      <c r="U2033" s="8">
        <v>43983</v>
      </c>
      <c r="V2033" s="1" t="s">
        <v>1368</v>
      </c>
      <c r="W2033" s="1" t="s">
        <v>3322</v>
      </c>
      <c r="X2033" s="1" t="s">
        <v>39</v>
      </c>
      <c r="Y2033" t="str">
        <f t="shared" si="126"/>
        <v>OnTime</v>
      </c>
      <c r="Z2033" t="str">
        <f t="shared" si="127"/>
        <v>Utilized</v>
      </c>
    </row>
    <row r="2034" spans="1:26" x14ac:dyDescent="0.2">
      <c r="A2034" s="15">
        <v>100</v>
      </c>
      <c r="B2034" s="7">
        <f t="shared" si="124"/>
        <v>100</v>
      </c>
      <c r="C2034" s="1" t="s">
        <v>20</v>
      </c>
      <c r="D2034" s="1" t="s">
        <v>1362</v>
      </c>
      <c r="E2034" s="5">
        <v>2</v>
      </c>
      <c r="F2034" s="5">
        <f t="shared" si="125"/>
        <v>2</v>
      </c>
      <c r="G2034" s="1" t="s">
        <v>1363</v>
      </c>
      <c r="H2034" s="8">
        <v>44013</v>
      </c>
      <c r="I2034" s="1" t="s">
        <v>25</v>
      </c>
      <c r="K2034" s="8">
        <v>43983.404270833336</v>
      </c>
      <c r="L2034" s="1" t="s">
        <v>28</v>
      </c>
      <c r="M2034" s="8">
        <v>43983</v>
      </c>
      <c r="N2034" s="8">
        <v>43983</v>
      </c>
      <c r="O2034" s="1" t="s">
        <v>3760</v>
      </c>
      <c r="P2034" s="1" t="s">
        <v>32</v>
      </c>
      <c r="T2034" s="1" t="s">
        <v>49</v>
      </c>
      <c r="U2034" s="8">
        <v>43983</v>
      </c>
      <c r="V2034" s="1" t="s">
        <v>1368</v>
      </c>
      <c r="W2034" s="1" t="s">
        <v>3322</v>
      </c>
      <c r="X2034" s="1" t="s">
        <v>39</v>
      </c>
      <c r="Y2034" t="str">
        <f t="shared" si="126"/>
        <v>OnTime</v>
      </c>
      <c r="Z2034" t="str">
        <f t="shared" si="127"/>
        <v>Utilized</v>
      </c>
    </row>
    <row r="2035" spans="1:26" x14ac:dyDescent="0.2">
      <c r="A2035" s="15">
        <v>100</v>
      </c>
      <c r="B2035" s="7">
        <f t="shared" si="124"/>
        <v>100</v>
      </c>
      <c r="C2035" s="1" t="s">
        <v>20</v>
      </c>
      <c r="D2035" s="1" t="s">
        <v>1362</v>
      </c>
      <c r="E2035" s="5">
        <v>2</v>
      </c>
      <c r="F2035" s="5">
        <f t="shared" si="125"/>
        <v>2</v>
      </c>
      <c r="G2035" s="1" t="s">
        <v>1363</v>
      </c>
      <c r="H2035" s="8">
        <v>44013</v>
      </c>
      <c r="I2035" s="1" t="s">
        <v>25</v>
      </c>
      <c r="K2035" s="8">
        <v>43983.404189814813</v>
      </c>
      <c r="L2035" s="1" t="s">
        <v>28</v>
      </c>
      <c r="M2035" s="8">
        <v>43983</v>
      </c>
      <c r="N2035" s="8">
        <v>43983</v>
      </c>
      <c r="O2035" s="1" t="s">
        <v>3762</v>
      </c>
      <c r="P2035" s="1" t="s">
        <v>32</v>
      </c>
      <c r="T2035" s="1" t="s">
        <v>81</v>
      </c>
      <c r="U2035" s="8">
        <v>43983</v>
      </c>
      <c r="V2035" s="1" t="s">
        <v>1368</v>
      </c>
      <c r="W2035" s="1" t="s">
        <v>3322</v>
      </c>
      <c r="X2035" s="1" t="s">
        <v>4639</v>
      </c>
      <c r="Y2035" t="str">
        <f t="shared" si="126"/>
        <v>OnTime</v>
      </c>
      <c r="Z2035" t="str">
        <f t="shared" si="127"/>
        <v>Utilized</v>
      </c>
    </row>
    <row r="2036" spans="1:26" x14ac:dyDescent="0.2">
      <c r="A2036" s="15">
        <v>0</v>
      </c>
      <c r="B2036" s="7">
        <f t="shared" si="124"/>
        <v>0</v>
      </c>
      <c r="C2036" s="1" t="s">
        <v>20</v>
      </c>
      <c r="E2036" s="5">
        <v>0</v>
      </c>
      <c r="F2036" s="5">
        <f t="shared" si="125"/>
        <v>0</v>
      </c>
      <c r="I2036" s="1" t="s">
        <v>25</v>
      </c>
      <c r="K2036" s="8">
        <v>43983.404120370367</v>
      </c>
      <c r="M2036" s="8">
        <v>43983</v>
      </c>
      <c r="N2036" s="8">
        <v>43983</v>
      </c>
      <c r="P2036" s="1" t="s">
        <v>32</v>
      </c>
      <c r="T2036" s="1" t="s">
        <v>81</v>
      </c>
      <c r="U2036" s="8">
        <v>43983</v>
      </c>
      <c r="X2036" s="1" t="s">
        <v>39</v>
      </c>
      <c r="Y2036" t="str">
        <f t="shared" si="126"/>
        <v>NoPayment</v>
      </c>
      <c r="Z2036" t="str">
        <f t="shared" si="127"/>
        <v>No Discounts</v>
      </c>
    </row>
    <row r="2037" spans="1:26" x14ac:dyDescent="0.2">
      <c r="A2037" s="15">
        <v>3000</v>
      </c>
      <c r="B2037" s="7">
        <f t="shared" si="124"/>
        <v>3000</v>
      </c>
      <c r="C2037" s="1" t="s">
        <v>20</v>
      </c>
      <c r="D2037" s="1" t="s">
        <v>1362</v>
      </c>
      <c r="E2037" s="5">
        <v>60</v>
      </c>
      <c r="F2037" s="5">
        <f t="shared" si="125"/>
        <v>60</v>
      </c>
      <c r="G2037" s="1" t="s">
        <v>1363</v>
      </c>
      <c r="H2037" s="8">
        <v>44013</v>
      </c>
      <c r="I2037" s="1" t="s">
        <v>25</v>
      </c>
      <c r="K2037" s="8">
        <v>43983.404039351852</v>
      </c>
      <c r="L2037" s="1" t="s">
        <v>28</v>
      </c>
      <c r="M2037" s="8">
        <v>43983</v>
      </c>
      <c r="N2037" s="8">
        <v>43983</v>
      </c>
      <c r="O2037" s="1" t="s">
        <v>3766</v>
      </c>
      <c r="P2037" s="1" t="s">
        <v>46</v>
      </c>
      <c r="T2037" s="1" t="s">
        <v>193</v>
      </c>
      <c r="U2037" s="8">
        <v>43983</v>
      </c>
      <c r="V2037" s="1" t="s">
        <v>1368</v>
      </c>
      <c r="W2037" s="1" t="s">
        <v>3322</v>
      </c>
      <c r="X2037" s="1" t="s">
        <v>39</v>
      </c>
      <c r="Y2037" t="str">
        <f t="shared" si="126"/>
        <v>OnTime</v>
      </c>
      <c r="Z2037" t="str">
        <f t="shared" si="127"/>
        <v>Utilized</v>
      </c>
    </row>
    <row r="2038" spans="1:26" x14ac:dyDescent="0.2">
      <c r="A2038" s="15">
        <v>100</v>
      </c>
      <c r="B2038" s="7">
        <f t="shared" si="124"/>
        <v>100</v>
      </c>
      <c r="C2038" s="1" t="s">
        <v>20</v>
      </c>
      <c r="D2038" s="1" t="s">
        <v>1362</v>
      </c>
      <c r="E2038" s="5">
        <v>2</v>
      </c>
      <c r="F2038" s="5">
        <f t="shared" si="125"/>
        <v>2</v>
      </c>
      <c r="G2038" s="1" t="s">
        <v>1363</v>
      </c>
      <c r="H2038" s="8">
        <v>44013</v>
      </c>
      <c r="I2038" s="1" t="s">
        <v>25</v>
      </c>
      <c r="K2038" s="8">
        <v>43983.403969907406</v>
      </c>
      <c r="L2038" s="1" t="s">
        <v>28</v>
      </c>
      <c r="M2038" s="8">
        <v>43983</v>
      </c>
      <c r="N2038" s="8">
        <v>43983</v>
      </c>
      <c r="O2038" s="1" t="s">
        <v>3768</v>
      </c>
      <c r="P2038" s="1" t="s">
        <v>32</v>
      </c>
      <c r="T2038" s="1" t="s">
        <v>1045</v>
      </c>
      <c r="U2038" s="8">
        <v>43983</v>
      </c>
      <c r="V2038" s="1" t="s">
        <v>1368</v>
      </c>
      <c r="W2038" s="1" t="s">
        <v>3322</v>
      </c>
      <c r="X2038" s="1" t="s">
        <v>4640</v>
      </c>
      <c r="Y2038" t="str">
        <f t="shared" si="126"/>
        <v>OnTime</v>
      </c>
      <c r="Z2038" t="str">
        <f t="shared" si="127"/>
        <v>Utilized</v>
      </c>
    </row>
    <row r="2039" spans="1:26" x14ac:dyDescent="0.2">
      <c r="A2039" s="15">
        <v>100</v>
      </c>
      <c r="B2039" s="7">
        <f t="shared" si="124"/>
        <v>100</v>
      </c>
      <c r="C2039" s="1" t="s">
        <v>20</v>
      </c>
      <c r="D2039" s="1" t="s">
        <v>1362</v>
      </c>
      <c r="E2039" s="5">
        <v>2</v>
      </c>
      <c r="F2039" s="5">
        <f t="shared" si="125"/>
        <v>2</v>
      </c>
      <c r="G2039" s="1" t="s">
        <v>1363</v>
      </c>
      <c r="H2039" s="8">
        <v>44013</v>
      </c>
      <c r="I2039" s="1" t="s">
        <v>25</v>
      </c>
      <c r="K2039" s="8">
        <v>43983.403900462959</v>
      </c>
      <c r="L2039" s="1" t="s">
        <v>28</v>
      </c>
      <c r="M2039" s="8">
        <v>43983</v>
      </c>
      <c r="N2039" s="8">
        <v>43983</v>
      </c>
      <c r="O2039" s="1" t="s">
        <v>3771</v>
      </c>
      <c r="P2039" s="1" t="s">
        <v>32</v>
      </c>
      <c r="T2039" s="1" t="s">
        <v>1045</v>
      </c>
      <c r="U2039" s="8">
        <v>43983</v>
      </c>
      <c r="V2039" s="1" t="s">
        <v>1368</v>
      </c>
      <c r="W2039" s="1" t="s">
        <v>3322</v>
      </c>
      <c r="X2039" s="1" t="s">
        <v>39</v>
      </c>
      <c r="Y2039" t="str">
        <f t="shared" si="126"/>
        <v>OnTime</v>
      </c>
      <c r="Z2039" t="str">
        <f t="shared" si="127"/>
        <v>Utilized</v>
      </c>
    </row>
    <row r="2040" spans="1:26" x14ac:dyDescent="0.2">
      <c r="A2040" s="15">
        <v>0</v>
      </c>
      <c r="B2040" s="7">
        <f t="shared" si="124"/>
        <v>0</v>
      </c>
      <c r="C2040" s="1" t="s">
        <v>20</v>
      </c>
      <c r="E2040" s="5">
        <v>0</v>
      </c>
      <c r="F2040" s="5">
        <f t="shared" si="125"/>
        <v>0</v>
      </c>
      <c r="I2040" s="1" t="s">
        <v>25</v>
      </c>
      <c r="K2040" s="8">
        <v>43983.403819444444</v>
      </c>
      <c r="M2040" s="8">
        <v>43983</v>
      </c>
      <c r="N2040" s="8">
        <v>43983</v>
      </c>
      <c r="P2040" s="1" t="s">
        <v>32</v>
      </c>
      <c r="T2040" s="1" t="s">
        <v>81</v>
      </c>
      <c r="U2040" s="8">
        <v>43983</v>
      </c>
      <c r="X2040" s="1" t="s">
        <v>39</v>
      </c>
      <c r="Y2040" t="str">
        <f t="shared" si="126"/>
        <v>NoPayment</v>
      </c>
      <c r="Z2040" t="str">
        <f t="shared" si="127"/>
        <v>No Discounts</v>
      </c>
    </row>
    <row r="2041" spans="1:26" x14ac:dyDescent="0.2">
      <c r="A2041" s="15">
        <v>100</v>
      </c>
      <c r="B2041" s="7">
        <f t="shared" si="124"/>
        <v>100</v>
      </c>
      <c r="C2041" s="1" t="s">
        <v>20</v>
      </c>
      <c r="D2041" s="1" t="s">
        <v>1362</v>
      </c>
      <c r="E2041" s="5">
        <v>2</v>
      </c>
      <c r="F2041" s="5">
        <f t="shared" si="125"/>
        <v>2</v>
      </c>
      <c r="G2041" s="1" t="s">
        <v>1363</v>
      </c>
      <c r="H2041" s="8">
        <v>44013</v>
      </c>
      <c r="I2041" s="1" t="s">
        <v>25</v>
      </c>
      <c r="K2041" s="8">
        <v>43983.403738425928</v>
      </c>
      <c r="L2041" s="1" t="s">
        <v>28</v>
      </c>
      <c r="M2041" s="8">
        <v>43983</v>
      </c>
      <c r="N2041" s="8">
        <v>43983</v>
      </c>
      <c r="O2041" s="1" t="s">
        <v>3774</v>
      </c>
      <c r="P2041" s="1" t="s">
        <v>32</v>
      </c>
      <c r="T2041" s="1" t="s">
        <v>1045</v>
      </c>
      <c r="U2041" s="8">
        <v>43983</v>
      </c>
      <c r="V2041" s="1" t="s">
        <v>1368</v>
      </c>
      <c r="W2041" s="1" t="s">
        <v>3322</v>
      </c>
      <c r="X2041" s="1" t="s">
        <v>39</v>
      </c>
      <c r="Y2041" t="str">
        <f t="shared" si="126"/>
        <v>OnTime</v>
      </c>
      <c r="Z2041" t="str">
        <f t="shared" si="127"/>
        <v>Utilized</v>
      </c>
    </row>
    <row r="2042" spans="1:26" x14ac:dyDescent="0.2">
      <c r="A2042" s="15">
        <v>100</v>
      </c>
      <c r="B2042" s="7">
        <f t="shared" si="124"/>
        <v>100</v>
      </c>
      <c r="C2042" s="1" t="s">
        <v>20</v>
      </c>
      <c r="D2042" s="1" t="s">
        <v>1362</v>
      </c>
      <c r="E2042" s="5">
        <v>2</v>
      </c>
      <c r="F2042" s="5">
        <f t="shared" si="125"/>
        <v>2</v>
      </c>
      <c r="G2042" s="1" t="s">
        <v>1363</v>
      </c>
      <c r="H2042" s="8">
        <v>44013</v>
      </c>
      <c r="I2042" s="1" t="s">
        <v>25</v>
      </c>
      <c r="K2042" s="8">
        <v>43983.332384259258</v>
      </c>
      <c r="L2042" s="1" t="s">
        <v>28</v>
      </c>
      <c r="M2042" s="8">
        <v>43983</v>
      </c>
      <c r="N2042" s="8">
        <v>43983</v>
      </c>
      <c r="O2042" s="1" t="s">
        <v>3776</v>
      </c>
      <c r="P2042" s="1" t="s">
        <v>32</v>
      </c>
      <c r="T2042" s="1" t="s">
        <v>193</v>
      </c>
      <c r="U2042" s="8">
        <v>43983</v>
      </c>
      <c r="V2042" s="1" t="s">
        <v>1368</v>
      </c>
      <c r="W2042" s="1" t="s">
        <v>3322</v>
      </c>
      <c r="X2042" s="1" t="s">
        <v>39</v>
      </c>
      <c r="Y2042" t="str">
        <f t="shared" si="126"/>
        <v>OnTime</v>
      </c>
      <c r="Z2042" t="str">
        <f t="shared" si="127"/>
        <v>Utilized</v>
      </c>
    </row>
    <row r="2043" spans="1:26" x14ac:dyDescent="0.2">
      <c r="A2043" s="15">
        <v>50</v>
      </c>
      <c r="B2043" s="7">
        <f t="shared" si="124"/>
        <v>50</v>
      </c>
      <c r="C2043" s="1" t="s">
        <v>20</v>
      </c>
      <c r="D2043" s="1" t="s">
        <v>1362</v>
      </c>
      <c r="E2043" s="5">
        <v>1</v>
      </c>
      <c r="F2043" s="5">
        <f t="shared" si="125"/>
        <v>1</v>
      </c>
      <c r="G2043" s="1" t="s">
        <v>1363</v>
      </c>
      <c r="H2043" s="8">
        <v>44013</v>
      </c>
      <c r="I2043" s="1" t="s">
        <v>25</v>
      </c>
      <c r="K2043" s="8">
        <v>43983.332314814812</v>
      </c>
      <c r="L2043" s="1" t="s">
        <v>28</v>
      </c>
      <c r="M2043" s="8">
        <v>43983</v>
      </c>
      <c r="N2043" s="8">
        <v>43983</v>
      </c>
      <c r="O2043" s="1" t="s">
        <v>3779</v>
      </c>
      <c r="P2043" s="1" t="s">
        <v>32</v>
      </c>
      <c r="T2043" s="1" t="s">
        <v>49</v>
      </c>
      <c r="U2043" s="8">
        <v>43983</v>
      </c>
      <c r="V2043" s="1" t="s">
        <v>1368</v>
      </c>
      <c r="W2043" s="1" t="s">
        <v>3322</v>
      </c>
      <c r="X2043" s="1" t="s">
        <v>39</v>
      </c>
      <c r="Y2043" t="str">
        <f t="shared" si="126"/>
        <v>OnTime</v>
      </c>
      <c r="Z2043" t="str">
        <f t="shared" si="127"/>
        <v>Utilized</v>
      </c>
    </row>
    <row r="2044" spans="1:26" x14ac:dyDescent="0.2">
      <c r="A2044" s="15">
        <v>1001</v>
      </c>
      <c r="B2044" s="7">
        <f t="shared" si="124"/>
        <v>1001</v>
      </c>
      <c r="C2044" s="1" t="s">
        <v>20</v>
      </c>
      <c r="D2044" s="1" t="s">
        <v>1362</v>
      </c>
      <c r="E2044" s="5">
        <v>20.02</v>
      </c>
      <c r="F2044" s="5">
        <f t="shared" si="125"/>
        <v>20.02</v>
      </c>
      <c r="G2044" s="1" t="s">
        <v>1363</v>
      </c>
      <c r="H2044" s="8">
        <v>44013</v>
      </c>
      <c r="I2044" s="1" t="s">
        <v>25</v>
      </c>
      <c r="K2044" s="8">
        <v>43983.332245370373</v>
      </c>
      <c r="L2044" s="1" t="s">
        <v>28</v>
      </c>
      <c r="M2044" s="8">
        <v>43983</v>
      </c>
      <c r="N2044" s="8">
        <v>43983</v>
      </c>
      <c r="O2044" s="1" t="s">
        <v>3781</v>
      </c>
      <c r="P2044" s="1" t="s">
        <v>32</v>
      </c>
      <c r="T2044" s="1" t="s">
        <v>81</v>
      </c>
      <c r="U2044" s="8">
        <v>43983</v>
      </c>
      <c r="V2044" s="1" t="s">
        <v>1368</v>
      </c>
      <c r="W2044" s="1" t="s">
        <v>3322</v>
      </c>
      <c r="X2044" s="1" t="s">
        <v>39</v>
      </c>
      <c r="Y2044" t="str">
        <f t="shared" si="126"/>
        <v>OnTime</v>
      </c>
      <c r="Z2044" t="str">
        <f t="shared" si="127"/>
        <v>Utilized</v>
      </c>
    </row>
    <row r="2045" spans="1:26" x14ac:dyDescent="0.2">
      <c r="A2045" s="15">
        <v>100</v>
      </c>
      <c r="B2045" s="7">
        <f t="shared" si="124"/>
        <v>100</v>
      </c>
      <c r="C2045" s="1" t="s">
        <v>20</v>
      </c>
      <c r="D2045" s="1" t="s">
        <v>1362</v>
      </c>
      <c r="E2045" s="5">
        <v>2</v>
      </c>
      <c r="F2045" s="5">
        <f t="shared" si="125"/>
        <v>2</v>
      </c>
      <c r="G2045" s="1" t="s">
        <v>1363</v>
      </c>
      <c r="H2045" s="8">
        <v>44013</v>
      </c>
      <c r="I2045" s="1" t="s">
        <v>25</v>
      </c>
      <c r="K2045" s="8">
        <v>43983.332187499997</v>
      </c>
      <c r="L2045" s="1" t="s">
        <v>28</v>
      </c>
      <c r="M2045" s="8">
        <v>43983</v>
      </c>
      <c r="N2045" s="8">
        <v>43983</v>
      </c>
      <c r="O2045" s="1" t="s">
        <v>3783</v>
      </c>
      <c r="P2045" s="1" t="s">
        <v>32</v>
      </c>
      <c r="T2045" s="1" t="s">
        <v>1045</v>
      </c>
      <c r="U2045" s="8">
        <v>43983</v>
      </c>
      <c r="V2045" s="1" t="s">
        <v>1368</v>
      </c>
      <c r="W2045" s="1" t="s">
        <v>3322</v>
      </c>
      <c r="X2045" s="1" t="s">
        <v>39</v>
      </c>
      <c r="Y2045" t="str">
        <f t="shared" si="126"/>
        <v>OnTime</v>
      </c>
      <c r="Z2045" t="str">
        <f t="shared" si="127"/>
        <v>Utilized</v>
      </c>
    </row>
    <row r="2046" spans="1:26" x14ac:dyDescent="0.2">
      <c r="A2046" s="15">
        <v>1</v>
      </c>
      <c r="B2046" s="7">
        <f t="shared" si="124"/>
        <v>1</v>
      </c>
      <c r="C2046" s="1" t="s">
        <v>20</v>
      </c>
      <c r="D2046" s="1" t="s">
        <v>21</v>
      </c>
      <c r="E2046" s="5">
        <v>0.01</v>
      </c>
      <c r="F2046" s="5">
        <f t="shared" si="125"/>
        <v>0.01</v>
      </c>
      <c r="G2046" s="1" t="s">
        <v>1574</v>
      </c>
      <c r="H2046" s="8">
        <v>43993</v>
      </c>
      <c r="I2046" s="1" t="s">
        <v>25</v>
      </c>
      <c r="K2046" s="8">
        <v>43983.332118055558</v>
      </c>
      <c r="L2046" s="1" t="s">
        <v>28</v>
      </c>
      <c r="M2046" s="8">
        <v>43983</v>
      </c>
      <c r="N2046" s="8">
        <v>44013</v>
      </c>
      <c r="O2046" s="1" t="s">
        <v>3786</v>
      </c>
      <c r="P2046" s="1" t="s">
        <v>46</v>
      </c>
      <c r="Q2046" s="1" t="s">
        <v>33</v>
      </c>
      <c r="R2046" s="1" t="s">
        <v>124</v>
      </c>
      <c r="T2046" s="1" t="s">
        <v>81</v>
      </c>
      <c r="U2046" s="8">
        <v>43983</v>
      </c>
      <c r="V2046" s="1" t="s">
        <v>1578</v>
      </c>
      <c r="W2046" s="1" t="s">
        <v>4594</v>
      </c>
      <c r="X2046" s="1" t="s">
        <v>39</v>
      </c>
      <c r="Y2046" t="str">
        <f t="shared" si="126"/>
        <v>OnTime</v>
      </c>
      <c r="Z2046" t="str">
        <f t="shared" si="127"/>
        <v>Utilized</v>
      </c>
    </row>
    <row r="2047" spans="1:26" x14ac:dyDescent="0.2">
      <c r="A2047" s="15">
        <v>0</v>
      </c>
      <c r="B2047" s="7">
        <f t="shared" si="124"/>
        <v>0</v>
      </c>
      <c r="C2047" s="1" t="s">
        <v>20</v>
      </c>
      <c r="E2047" s="5">
        <v>0</v>
      </c>
      <c r="F2047" s="5">
        <f t="shared" si="125"/>
        <v>0</v>
      </c>
      <c r="I2047" s="1" t="s">
        <v>25</v>
      </c>
      <c r="K2047" s="8">
        <v>43983.332048611112</v>
      </c>
      <c r="M2047" s="8">
        <v>43983</v>
      </c>
      <c r="N2047" s="8">
        <v>43983</v>
      </c>
      <c r="P2047" s="1" t="s">
        <v>32</v>
      </c>
      <c r="T2047" s="1" t="s">
        <v>81</v>
      </c>
      <c r="U2047" s="8">
        <v>43983</v>
      </c>
      <c r="X2047" s="1" t="s">
        <v>39</v>
      </c>
      <c r="Y2047" t="str">
        <f t="shared" si="126"/>
        <v>NoPayment</v>
      </c>
      <c r="Z2047" t="str">
        <f t="shared" si="127"/>
        <v>No Discounts</v>
      </c>
    </row>
    <row r="2048" spans="1:26" x14ac:dyDescent="0.2">
      <c r="A2048" s="15">
        <v>100</v>
      </c>
      <c r="B2048" s="7">
        <f t="shared" si="124"/>
        <v>100</v>
      </c>
      <c r="C2048" s="1" t="s">
        <v>20</v>
      </c>
      <c r="D2048" s="1" t="s">
        <v>1362</v>
      </c>
      <c r="E2048" s="5">
        <v>2</v>
      </c>
      <c r="F2048" s="5">
        <f t="shared" si="125"/>
        <v>2</v>
      </c>
      <c r="G2048" s="1" t="s">
        <v>1363</v>
      </c>
      <c r="H2048" s="8">
        <v>44013</v>
      </c>
      <c r="I2048" s="1" t="s">
        <v>25</v>
      </c>
      <c r="K2048" s="8">
        <v>43983.331979166665</v>
      </c>
      <c r="L2048" s="1" t="s">
        <v>28</v>
      </c>
      <c r="M2048" s="8">
        <v>43983</v>
      </c>
      <c r="N2048" s="8">
        <v>43983</v>
      </c>
      <c r="O2048" s="1" t="s">
        <v>3789</v>
      </c>
      <c r="P2048" s="1" t="s">
        <v>32</v>
      </c>
      <c r="T2048" s="1" t="s">
        <v>81</v>
      </c>
      <c r="U2048" s="8">
        <v>43983</v>
      </c>
      <c r="V2048" s="1" t="s">
        <v>1368</v>
      </c>
      <c r="W2048" s="1" t="s">
        <v>3322</v>
      </c>
      <c r="X2048" s="1" t="s">
        <v>39</v>
      </c>
      <c r="Y2048" t="str">
        <f t="shared" si="126"/>
        <v>OnTime</v>
      </c>
      <c r="Z2048" t="str">
        <f t="shared" si="127"/>
        <v>Utilized</v>
      </c>
    </row>
    <row r="2049" spans="1:26" x14ac:dyDescent="0.2">
      <c r="A2049" s="15">
        <v>0</v>
      </c>
      <c r="B2049" s="7">
        <f t="shared" si="124"/>
        <v>0</v>
      </c>
      <c r="C2049" s="1" t="s">
        <v>20</v>
      </c>
      <c r="E2049" s="5">
        <v>0</v>
      </c>
      <c r="F2049" s="5">
        <f t="shared" si="125"/>
        <v>0</v>
      </c>
      <c r="I2049" s="1" t="s">
        <v>25</v>
      </c>
      <c r="K2049" s="8">
        <v>43983.331921296296</v>
      </c>
      <c r="M2049" s="8">
        <v>43983</v>
      </c>
      <c r="N2049" s="8">
        <v>43983</v>
      </c>
      <c r="P2049" s="1" t="s">
        <v>32</v>
      </c>
      <c r="T2049" s="1" t="s">
        <v>81</v>
      </c>
      <c r="U2049" s="8">
        <v>43983</v>
      </c>
      <c r="X2049" s="1" t="s">
        <v>39</v>
      </c>
      <c r="Y2049" t="str">
        <f t="shared" si="126"/>
        <v>NoPayment</v>
      </c>
      <c r="Z2049" t="str">
        <f t="shared" si="127"/>
        <v>No Discounts</v>
      </c>
    </row>
    <row r="2050" spans="1:26" x14ac:dyDescent="0.2">
      <c r="A2050" s="15">
        <v>0</v>
      </c>
      <c r="B2050" s="7">
        <f t="shared" si="124"/>
        <v>0</v>
      </c>
      <c r="C2050" s="1" t="s">
        <v>20</v>
      </c>
      <c r="E2050" s="5">
        <v>0</v>
      </c>
      <c r="F2050" s="5">
        <f t="shared" si="125"/>
        <v>0</v>
      </c>
      <c r="I2050" s="1" t="s">
        <v>25</v>
      </c>
      <c r="K2050" s="8">
        <v>43983.33185185185</v>
      </c>
      <c r="M2050" s="8">
        <v>43983</v>
      </c>
      <c r="N2050" s="8">
        <v>43983</v>
      </c>
      <c r="P2050" s="1" t="s">
        <v>32</v>
      </c>
      <c r="T2050" s="1" t="s">
        <v>81</v>
      </c>
      <c r="U2050" s="8">
        <v>43983</v>
      </c>
      <c r="X2050" s="1" t="s">
        <v>39</v>
      </c>
      <c r="Y2050" t="str">
        <f t="shared" si="126"/>
        <v>NoPayment</v>
      </c>
      <c r="Z2050" t="str">
        <f t="shared" si="127"/>
        <v>No Discounts</v>
      </c>
    </row>
    <row r="2051" spans="1:26" x14ac:dyDescent="0.2">
      <c r="A2051" s="15">
        <v>0</v>
      </c>
      <c r="B2051" s="7">
        <f t="shared" ref="B2051:B2114" si="128">A2051</f>
        <v>0</v>
      </c>
      <c r="C2051" s="1" t="s">
        <v>20</v>
      </c>
      <c r="E2051" s="5">
        <v>0</v>
      </c>
      <c r="F2051" s="5">
        <f t="shared" ref="F2051:F2114" si="129">E2051</f>
        <v>0</v>
      </c>
      <c r="I2051" s="1" t="s">
        <v>25</v>
      </c>
      <c r="K2051" s="8">
        <v>43983.331782407404</v>
      </c>
      <c r="M2051" s="8">
        <v>43983</v>
      </c>
      <c r="N2051" s="8">
        <v>43983</v>
      </c>
      <c r="P2051" s="1" t="s">
        <v>32</v>
      </c>
      <c r="T2051" s="1" t="s">
        <v>81</v>
      </c>
      <c r="U2051" s="8">
        <v>43983</v>
      </c>
      <c r="X2051" s="1" t="s">
        <v>39</v>
      </c>
      <c r="Y2051" t="str">
        <f t="shared" ref="Y2051:Y2114" si="130">IF(U2051&gt;N2051,"Late",IF(A2051=0,"NoPayment","OnTime"))</f>
        <v>NoPayment</v>
      </c>
      <c r="Z2051" t="str">
        <f t="shared" ref="Z2051:Z2114" si="131">IF(U2051&lt;H2051,"Utilized",IF(ISBLANK(H2051),"No Discounts","Lost"))</f>
        <v>No Discounts</v>
      </c>
    </row>
    <row r="2052" spans="1:26" x14ac:dyDescent="0.2">
      <c r="A2052" s="15">
        <v>0</v>
      </c>
      <c r="B2052" s="7">
        <f t="shared" si="128"/>
        <v>0</v>
      </c>
      <c r="C2052" s="1" t="s">
        <v>20</v>
      </c>
      <c r="E2052" s="5">
        <v>0</v>
      </c>
      <c r="F2052" s="5">
        <f t="shared" si="129"/>
        <v>0</v>
      </c>
      <c r="I2052" s="1" t="s">
        <v>25</v>
      </c>
      <c r="K2052" s="8">
        <v>43983.331712962965</v>
      </c>
      <c r="M2052" s="8">
        <v>43983</v>
      </c>
      <c r="N2052" s="8">
        <v>43983</v>
      </c>
      <c r="P2052" s="1" t="s">
        <v>32</v>
      </c>
      <c r="T2052" s="1" t="s">
        <v>81</v>
      </c>
      <c r="U2052" s="8">
        <v>43983</v>
      </c>
      <c r="X2052" s="1" t="s">
        <v>39</v>
      </c>
      <c r="Y2052" t="str">
        <f t="shared" si="130"/>
        <v>NoPayment</v>
      </c>
      <c r="Z2052" t="str">
        <f t="shared" si="131"/>
        <v>No Discounts</v>
      </c>
    </row>
    <row r="2053" spans="1:26" x14ac:dyDescent="0.2">
      <c r="A2053" s="15">
        <v>100</v>
      </c>
      <c r="B2053" s="7">
        <f t="shared" si="128"/>
        <v>100</v>
      </c>
      <c r="C2053" s="1" t="s">
        <v>20</v>
      </c>
      <c r="D2053" s="1" t="s">
        <v>1362</v>
      </c>
      <c r="E2053" s="5">
        <v>2</v>
      </c>
      <c r="F2053" s="5">
        <f t="shared" si="129"/>
        <v>2</v>
      </c>
      <c r="G2053" s="1" t="s">
        <v>1363</v>
      </c>
      <c r="H2053" s="8">
        <v>44013</v>
      </c>
      <c r="I2053" s="1" t="s">
        <v>25</v>
      </c>
      <c r="K2053" s="8">
        <v>43983.331655092596</v>
      </c>
      <c r="L2053" s="1" t="s">
        <v>28</v>
      </c>
      <c r="M2053" s="8">
        <v>43983</v>
      </c>
      <c r="N2053" s="8">
        <v>43983</v>
      </c>
      <c r="O2053" s="1" t="s">
        <v>3795</v>
      </c>
      <c r="P2053" s="1" t="s">
        <v>32</v>
      </c>
      <c r="T2053" s="1" t="s">
        <v>1045</v>
      </c>
      <c r="U2053" s="8">
        <v>43983</v>
      </c>
      <c r="V2053" s="1" t="s">
        <v>1368</v>
      </c>
      <c r="W2053" s="1" t="s">
        <v>3322</v>
      </c>
      <c r="X2053" s="1" t="s">
        <v>39</v>
      </c>
      <c r="Y2053" t="str">
        <f t="shared" si="130"/>
        <v>OnTime</v>
      </c>
      <c r="Z2053" t="str">
        <f t="shared" si="131"/>
        <v>Utilized</v>
      </c>
    </row>
    <row r="2054" spans="1:26" x14ac:dyDescent="0.2">
      <c r="A2054" s="15">
        <v>100</v>
      </c>
      <c r="B2054" s="7">
        <f t="shared" si="128"/>
        <v>100</v>
      </c>
      <c r="C2054" s="1" t="s">
        <v>20</v>
      </c>
      <c r="D2054" s="1" t="s">
        <v>2201</v>
      </c>
      <c r="E2054" s="5">
        <v>2</v>
      </c>
      <c r="F2054" s="5">
        <f t="shared" si="129"/>
        <v>2</v>
      </c>
      <c r="G2054" s="1" t="s">
        <v>2202</v>
      </c>
      <c r="H2054" s="8">
        <v>44040</v>
      </c>
      <c r="I2054" s="1" t="s">
        <v>25</v>
      </c>
      <c r="K2054" s="8">
        <v>43980.276736111111</v>
      </c>
      <c r="L2054" s="1" t="s">
        <v>28</v>
      </c>
      <c r="M2054" s="8">
        <v>43980</v>
      </c>
      <c r="N2054" s="8">
        <v>44010</v>
      </c>
      <c r="O2054" s="1" t="s">
        <v>3800</v>
      </c>
      <c r="P2054" s="1" t="s">
        <v>32</v>
      </c>
      <c r="R2054" s="1" t="s">
        <v>124</v>
      </c>
      <c r="T2054" s="1" t="s">
        <v>49</v>
      </c>
      <c r="U2054" s="8">
        <v>43980</v>
      </c>
      <c r="V2054" s="1" t="s">
        <v>2205</v>
      </c>
      <c r="W2054" s="1" t="s">
        <v>2206</v>
      </c>
      <c r="X2054" s="1" t="s">
        <v>39</v>
      </c>
      <c r="Y2054" t="str">
        <f t="shared" si="130"/>
        <v>OnTime</v>
      </c>
      <c r="Z2054" t="str">
        <f t="shared" si="131"/>
        <v>Utilized</v>
      </c>
    </row>
    <row r="2055" spans="1:26" x14ac:dyDescent="0.2">
      <c r="A2055" s="15">
        <v>100</v>
      </c>
      <c r="B2055" s="7">
        <f t="shared" si="128"/>
        <v>100</v>
      </c>
      <c r="C2055" s="1" t="s">
        <v>20</v>
      </c>
      <c r="D2055" s="1" t="s">
        <v>1362</v>
      </c>
      <c r="E2055" s="5">
        <v>2</v>
      </c>
      <c r="F2055" s="5">
        <f t="shared" si="129"/>
        <v>2</v>
      </c>
      <c r="G2055" s="1" t="s">
        <v>1363</v>
      </c>
      <c r="H2055" s="8">
        <v>44010</v>
      </c>
      <c r="I2055" s="1" t="s">
        <v>25</v>
      </c>
      <c r="K2055" s="8">
        <v>43980.276678240742</v>
      </c>
      <c r="L2055" s="1" t="s">
        <v>28</v>
      </c>
      <c r="M2055" s="8">
        <v>43980</v>
      </c>
      <c r="N2055" s="8">
        <v>43980</v>
      </c>
      <c r="O2055" s="1" t="s">
        <v>3802</v>
      </c>
      <c r="P2055" s="1" t="s">
        <v>32</v>
      </c>
      <c r="T2055" s="1" t="s">
        <v>1045</v>
      </c>
      <c r="U2055" s="8">
        <v>43980</v>
      </c>
      <c r="V2055" s="1" t="s">
        <v>1368</v>
      </c>
      <c r="W2055" s="1" t="s">
        <v>3322</v>
      </c>
      <c r="X2055" s="1" t="s">
        <v>39</v>
      </c>
      <c r="Y2055" t="str">
        <f t="shared" si="130"/>
        <v>OnTime</v>
      </c>
      <c r="Z2055" t="str">
        <f t="shared" si="131"/>
        <v>Utilized</v>
      </c>
    </row>
    <row r="2056" spans="1:26" x14ac:dyDescent="0.2">
      <c r="A2056" s="15">
        <v>100</v>
      </c>
      <c r="B2056" s="7">
        <f t="shared" si="128"/>
        <v>100</v>
      </c>
      <c r="C2056" s="1" t="s">
        <v>20</v>
      </c>
      <c r="D2056" s="1" t="s">
        <v>21</v>
      </c>
      <c r="E2056" s="5">
        <v>0.5</v>
      </c>
      <c r="F2056" s="5">
        <f t="shared" si="129"/>
        <v>0.5</v>
      </c>
      <c r="G2056" s="1" t="s">
        <v>1574</v>
      </c>
      <c r="H2056" s="8">
        <v>43990</v>
      </c>
      <c r="I2056" s="1" t="s">
        <v>25</v>
      </c>
      <c r="K2056" s="8">
        <v>43980.276608796295</v>
      </c>
      <c r="L2056" s="1" t="s">
        <v>28</v>
      </c>
      <c r="M2056" s="8">
        <v>43980</v>
      </c>
      <c r="N2056" s="8">
        <v>44010</v>
      </c>
      <c r="O2056" s="1" t="s">
        <v>3804</v>
      </c>
      <c r="P2056" s="1" t="s">
        <v>32</v>
      </c>
      <c r="Q2056" s="1" t="s">
        <v>33</v>
      </c>
      <c r="R2056" s="1" t="s">
        <v>124</v>
      </c>
      <c r="T2056" s="1" t="s">
        <v>1045</v>
      </c>
      <c r="U2056" s="8">
        <v>43980</v>
      </c>
      <c r="V2056" s="1" t="s">
        <v>1578</v>
      </c>
      <c r="W2056" s="1" t="s">
        <v>4594</v>
      </c>
      <c r="X2056" s="1" t="s">
        <v>39</v>
      </c>
      <c r="Y2056" t="str">
        <f t="shared" si="130"/>
        <v>OnTime</v>
      </c>
      <c r="Z2056" t="str">
        <f t="shared" si="131"/>
        <v>Utilized</v>
      </c>
    </row>
    <row r="2057" spans="1:26" x14ac:dyDescent="0.2">
      <c r="A2057" s="15">
        <v>100</v>
      </c>
      <c r="B2057" s="7">
        <f t="shared" si="128"/>
        <v>100</v>
      </c>
      <c r="C2057" s="1" t="s">
        <v>20</v>
      </c>
      <c r="D2057" s="1" t="s">
        <v>1362</v>
      </c>
      <c r="E2057" s="5">
        <v>2</v>
      </c>
      <c r="F2057" s="5">
        <f t="shared" si="129"/>
        <v>2</v>
      </c>
      <c r="G2057" s="1" t="s">
        <v>1363</v>
      </c>
      <c r="H2057" s="8">
        <v>44010</v>
      </c>
      <c r="I2057" s="1" t="s">
        <v>25</v>
      </c>
      <c r="K2057" s="8">
        <v>43980.276539351849</v>
      </c>
      <c r="L2057" s="1" t="s">
        <v>28</v>
      </c>
      <c r="M2057" s="8">
        <v>43980</v>
      </c>
      <c r="N2057" s="8">
        <v>43980</v>
      </c>
      <c r="O2057" s="1" t="s">
        <v>3806</v>
      </c>
      <c r="P2057" s="1" t="s">
        <v>32</v>
      </c>
      <c r="T2057" s="1" t="s">
        <v>1045</v>
      </c>
      <c r="U2057" s="8">
        <v>43980</v>
      </c>
      <c r="V2057" s="1" t="s">
        <v>1368</v>
      </c>
      <c r="W2057" s="1" t="s">
        <v>3322</v>
      </c>
      <c r="X2057" s="1" t="s">
        <v>39</v>
      </c>
      <c r="Y2057" t="str">
        <f t="shared" si="130"/>
        <v>OnTime</v>
      </c>
      <c r="Z2057" t="str">
        <f t="shared" si="131"/>
        <v>Utilized</v>
      </c>
    </row>
    <row r="2058" spans="1:26" x14ac:dyDescent="0.2">
      <c r="A2058" s="15">
        <v>100</v>
      </c>
      <c r="B2058" s="7">
        <f t="shared" si="128"/>
        <v>100</v>
      </c>
      <c r="C2058" s="1" t="s">
        <v>20</v>
      </c>
      <c r="D2058" s="1" t="s">
        <v>1362</v>
      </c>
      <c r="E2058" s="5">
        <v>2</v>
      </c>
      <c r="F2058" s="5">
        <f t="shared" si="129"/>
        <v>2</v>
      </c>
      <c r="G2058" s="1" t="s">
        <v>1363</v>
      </c>
      <c r="H2058" s="8">
        <v>44010</v>
      </c>
      <c r="I2058" s="1" t="s">
        <v>25</v>
      </c>
      <c r="K2058" s="8">
        <v>43980.27648148148</v>
      </c>
      <c r="L2058" s="1" t="s">
        <v>28</v>
      </c>
      <c r="M2058" s="8">
        <v>43980</v>
      </c>
      <c r="N2058" s="8">
        <v>43980</v>
      </c>
      <c r="O2058" s="1" t="s">
        <v>3808</v>
      </c>
      <c r="P2058" s="1" t="s">
        <v>32</v>
      </c>
      <c r="Q2058" s="1" t="s">
        <v>33</v>
      </c>
      <c r="T2058" s="1" t="s">
        <v>1045</v>
      </c>
      <c r="U2058" s="8">
        <v>43980</v>
      </c>
      <c r="V2058" s="1" t="s">
        <v>1368</v>
      </c>
      <c r="W2058" s="1" t="s">
        <v>3322</v>
      </c>
      <c r="X2058" s="1" t="s">
        <v>39</v>
      </c>
      <c r="Y2058" t="str">
        <f t="shared" si="130"/>
        <v>OnTime</v>
      </c>
      <c r="Z2058" t="str">
        <f t="shared" si="131"/>
        <v>Utilized</v>
      </c>
    </row>
    <row r="2059" spans="1:26" x14ac:dyDescent="0.2">
      <c r="A2059" s="15">
        <v>100</v>
      </c>
      <c r="B2059" s="7">
        <f t="shared" si="128"/>
        <v>100</v>
      </c>
      <c r="C2059" s="1" t="s">
        <v>20</v>
      </c>
      <c r="D2059" s="1" t="s">
        <v>21</v>
      </c>
      <c r="E2059" s="5">
        <v>0.5</v>
      </c>
      <c r="F2059" s="5">
        <f t="shared" si="129"/>
        <v>0.5</v>
      </c>
      <c r="G2059" s="1" t="s">
        <v>1574</v>
      </c>
      <c r="H2059" s="8">
        <v>43990</v>
      </c>
      <c r="I2059" s="1" t="s">
        <v>25</v>
      </c>
      <c r="K2059" s="8">
        <v>43980.276412037034</v>
      </c>
      <c r="L2059" s="1" t="s">
        <v>28</v>
      </c>
      <c r="M2059" s="8">
        <v>43980</v>
      </c>
      <c r="N2059" s="8">
        <v>44010</v>
      </c>
      <c r="O2059" s="1" t="s">
        <v>3810</v>
      </c>
      <c r="P2059" s="1" t="s">
        <v>32</v>
      </c>
      <c r="Q2059" s="1" t="s">
        <v>33</v>
      </c>
      <c r="R2059" s="1" t="s">
        <v>124</v>
      </c>
      <c r="T2059" s="1" t="s">
        <v>49</v>
      </c>
      <c r="U2059" s="8">
        <v>43980</v>
      </c>
      <c r="V2059" s="1" t="s">
        <v>1578</v>
      </c>
      <c r="W2059" s="1" t="s">
        <v>4594</v>
      </c>
      <c r="X2059" s="1" t="s">
        <v>39</v>
      </c>
      <c r="Y2059" t="str">
        <f t="shared" si="130"/>
        <v>OnTime</v>
      </c>
      <c r="Z2059" t="str">
        <f t="shared" si="131"/>
        <v>Utilized</v>
      </c>
    </row>
    <row r="2060" spans="1:26" x14ac:dyDescent="0.2">
      <c r="A2060" s="15">
        <v>100</v>
      </c>
      <c r="B2060" s="7">
        <f t="shared" si="128"/>
        <v>100</v>
      </c>
      <c r="C2060" s="1" t="s">
        <v>20</v>
      </c>
      <c r="D2060" s="1" t="s">
        <v>1362</v>
      </c>
      <c r="E2060" s="5">
        <v>2</v>
      </c>
      <c r="F2060" s="5">
        <f t="shared" si="129"/>
        <v>2</v>
      </c>
      <c r="G2060" s="1" t="s">
        <v>1363</v>
      </c>
      <c r="H2060" s="8">
        <v>44010</v>
      </c>
      <c r="I2060" s="1" t="s">
        <v>25</v>
      </c>
      <c r="K2060" s="8">
        <v>43980.276354166665</v>
      </c>
      <c r="L2060" s="1" t="s">
        <v>28</v>
      </c>
      <c r="M2060" s="8">
        <v>43980</v>
      </c>
      <c r="N2060" s="8">
        <v>43980</v>
      </c>
      <c r="O2060" s="1" t="s">
        <v>3812</v>
      </c>
      <c r="P2060" s="1" t="s">
        <v>32</v>
      </c>
      <c r="T2060" s="1" t="s">
        <v>49</v>
      </c>
      <c r="U2060" s="8">
        <v>43980</v>
      </c>
      <c r="V2060" s="1" t="s">
        <v>1368</v>
      </c>
      <c r="W2060" s="1" t="s">
        <v>3322</v>
      </c>
      <c r="X2060" s="1" t="s">
        <v>39</v>
      </c>
      <c r="Y2060" t="str">
        <f t="shared" si="130"/>
        <v>OnTime</v>
      </c>
      <c r="Z2060" t="str">
        <f t="shared" si="131"/>
        <v>Utilized</v>
      </c>
    </row>
    <row r="2061" spans="1:26" x14ac:dyDescent="0.2">
      <c r="A2061" s="15">
        <v>100</v>
      </c>
      <c r="B2061" s="7">
        <f t="shared" si="128"/>
        <v>100</v>
      </c>
      <c r="C2061" s="1" t="s">
        <v>20</v>
      </c>
      <c r="D2061" s="1" t="s">
        <v>1362</v>
      </c>
      <c r="E2061" s="5">
        <v>2</v>
      </c>
      <c r="F2061" s="5">
        <f t="shared" si="129"/>
        <v>2</v>
      </c>
      <c r="G2061" s="1" t="s">
        <v>1363</v>
      </c>
      <c r="H2061" s="8">
        <v>44010</v>
      </c>
      <c r="I2061" s="1" t="s">
        <v>25</v>
      </c>
      <c r="K2061" s="8">
        <v>43980.276284722226</v>
      </c>
      <c r="L2061" s="1" t="s">
        <v>28</v>
      </c>
      <c r="M2061" s="8">
        <v>43980</v>
      </c>
      <c r="N2061" s="8">
        <v>43980</v>
      </c>
      <c r="O2061" s="1" t="s">
        <v>3814</v>
      </c>
      <c r="P2061" s="1" t="s">
        <v>32</v>
      </c>
      <c r="T2061" s="1" t="s">
        <v>49</v>
      </c>
      <c r="U2061" s="8">
        <v>43980</v>
      </c>
      <c r="V2061" s="1" t="s">
        <v>1368</v>
      </c>
      <c r="W2061" s="1" t="s">
        <v>3322</v>
      </c>
      <c r="X2061" s="1" t="s">
        <v>39</v>
      </c>
      <c r="Y2061" t="str">
        <f t="shared" si="130"/>
        <v>OnTime</v>
      </c>
      <c r="Z2061" t="str">
        <f t="shared" si="131"/>
        <v>Utilized</v>
      </c>
    </row>
    <row r="2062" spans="1:26" x14ac:dyDescent="0.2">
      <c r="A2062" s="15">
        <v>0</v>
      </c>
      <c r="B2062" s="7">
        <f t="shared" si="128"/>
        <v>0</v>
      </c>
      <c r="C2062" s="1" t="s">
        <v>20</v>
      </c>
      <c r="E2062" s="5">
        <v>0</v>
      </c>
      <c r="F2062" s="5">
        <f t="shared" si="129"/>
        <v>0</v>
      </c>
      <c r="I2062" s="1" t="s">
        <v>25</v>
      </c>
      <c r="K2062" s="8">
        <v>43980.276226851849</v>
      </c>
      <c r="M2062" s="8">
        <v>43980</v>
      </c>
      <c r="N2062" s="8">
        <v>43980</v>
      </c>
      <c r="P2062" s="1" t="s">
        <v>32</v>
      </c>
      <c r="T2062" s="1" t="s">
        <v>81</v>
      </c>
      <c r="U2062" s="8">
        <v>43980</v>
      </c>
      <c r="X2062" s="1" t="s">
        <v>39</v>
      </c>
      <c r="Y2062" t="str">
        <f t="shared" si="130"/>
        <v>NoPayment</v>
      </c>
      <c r="Z2062" t="str">
        <f t="shared" si="131"/>
        <v>No Discounts</v>
      </c>
    </row>
    <row r="2063" spans="1:26" x14ac:dyDescent="0.2">
      <c r="A2063" s="15">
        <v>0</v>
      </c>
      <c r="B2063" s="7">
        <f t="shared" si="128"/>
        <v>0</v>
      </c>
      <c r="C2063" s="1" t="s">
        <v>20</v>
      </c>
      <c r="E2063" s="5">
        <v>0</v>
      </c>
      <c r="F2063" s="5">
        <f t="shared" si="129"/>
        <v>0</v>
      </c>
      <c r="I2063" s="1" t="s">
        <v>25</v>
      </c>
      <c r="K2063" s="8">
        <v>43980.27615740741</v>
      </c>
      <c r="M2063" s="8">
        <v>43980</v>
      </c>
      <c r="N2063" s="8">
        <v>43980</v>
      </c>
      <c r="P2063" s="1" t="s">
        <v>32</v>
      </c>
      <c r="T2063" s="1" t="s">
        <v>81</v>
      </c>
      <c r="U2063" s="8">
        <v>43980</v>
      </c>
      <c r="X2063" s="1" t="s">
        <v>39</v>
      </c>
      <c r="Y2063" t="str">
        <f t="shared" si="130"/>
        <v>NoPayment</v>
      </c>
      <c r="Z2063" t="str">
        <f t="shared" si="131"/>
        <v>No Discounts</v>
      </c>
    </row>
    <row r="2064" spans="1:26" x14ac:dyDescent="0.2">
      <c r="A2064" s="15">
        <v>0</v>
      </c>
      <c r="B2064" s="7">
        <f t="shared" si="128"/>
        <v>0</v>
      </c>
      <c r="C2064" s="1" t="s">
        <v>20</v>
      </c>
      <c r="E2064" s="5">
        <v>0</v>
      </c>
      <c r="F2064" s="5">
        <f t="shared" si="129"/>
        <v>0</v>
      </c>
      <c r="I2064" s="1" t="s">
        <v>25</v>
      </c>
      <c r="K2064" s="8">
        <v>43980.276087962964</v>
      </c>
      <c r="M2064" s="8">
        <v>43980</v>
      </c>
      <c r="N2064" s="8">
        <v>43980</v>
      </c>
      <c r="P2064" s="1" t="s">
        <v>32</v>
      </c>
      <c r="T2064" s="1" t="s">
        <v>81</v>
      </c>
      <c r="U2064" s="8">
        <v>43980</v>
      </c>
      <c r="X2064" s="1" t="s">
        <v>39</v>
      </c>
      <c r="Y2064" t="str">
        <f t="shared" si="130"/>
        <v>NoPayment</v>
      </c>
      <c r="Z2064" t="str">
        <f t="shared" si="131"/>
        <v>No Discounts</v>
      </c>
    </row>
    <row r="2065" spans="1:26" x14ac:dyDescent="0.2">
      <c r="A2065" s="15">
        <v>100</v>
      </c>
      <c r="B2065" s="7">
        <f t="shared" si="128"/>
        <v>100</v>
      </c>
      <c r="C2065" s="1" t="s">
        <v>20</v>
      </c>
      <c r="D2065" s="1" t="s">
        <v>1362</v>
      </c>
      <c r="E2065" s="5">
        <v>2</v>
      </c>
      <c r="F2065" s="5">
        <f t="shared" si="129"/>
        <v>2</v>
      </c>
      <c r="G2065" s="1" t="s">
        <v>1363</v>
      </c>
      <c r="H2065" s="8">
        <v>44010</v>
      </c>
      <c r="I2065" s="1" t="s">
        <v>25</v>
      </c>
      <c r="K2065" s="8">
        <v>43980.276030092595</v>
      </c>
      <c r="L2065" s="1" t="s">
        <v>28</v>
      </c>
      <c r="M2065" s="8">
        <v>43980</v>
      </c>
      <c r="N2065" s="8">
        <v>43980</v>
      </c>
      <c r="O2065" s="1" t="s">
        <v>3819</v>
      </c>
      <c r="P2065" s="1" t="s">
        <v>32</v>
      </c>
      <c r="T2065" s="1" t="s">
        <v>1045</v>
      </c>
      <c r="U2065" s="8">
        <v>43980</v>
      </c>
      <c r="V2065" s="1" t="s">
        <v>1368</v>
      </c>
      <c r="W2065" s="1" t="s">
        <v>3322</v>
      </c>
      <c r="X2065" s="1" t="s">
        <v>39</v>
      </c>
      <c r="Y2065" t="str">
        <f t="shared" si="130"/>
        <v>OnTime</v>
      </c>
      <c r="Z2065" t="str">
        <f t="shared" si="131"/>
        <v>Utilized</v>
      </c>
    </row>
    <row r="2066" spans="1:26" x14ac:dyDescent="0.2">
      <c r="A2066" s="15">
        <v>100</v>
      </c>
      <c r="B2066" s="7">
        <f t="shared" si="128"/>
        <v>100</v>
      </c>
      <c r="C2066" s="1" t="s">
        <v>20</v>
      </c>
      <c r="D2066" s="1" t="s">
        <v>1362</v>
      </c>
      <c r="E2066" s="5">
        <v>2</v>
      </c>
      <c r="F2066" s="5">
        <f t="shared" si="129"/>
        <v>2</v>
      </c>
      <c r="G2066" s="1" t="s">
        <v>1363</v>
      </c>
      <c r="H2066" s="8">
        <v>44009</v>
      </c>
      <c r="I2066" s="1" t="s">
        <v>25</v>
      </c>
      <c r="K2066" s="8">
        <v>43979.522499999999</v>
      </c>
      <c r="L2066" s="1" t="s">
        <v>28</v>
      </c>
      <c r="M2066" s="8">
        <v>43979</v>
      </c>
      <c r="N2066" s="8">
        <v>43979</v>
      </c>
      <c r="O2066" s="1" t="s">
        <v>3823</v>
      </c>
      <c r="P2066" s="1" t="s">
        <v>32</v>
      </c>
      <c r="T2066" s="1" t="s">
        <v>81</v>
      </c>
      <c r="U2066" s="8">
        <v>43979</v>
      </c>
      <c r="V2066" s="1" t="s">
        <v>1368</v>
      </c>
      <c r="W2066" s="1" t="s">
        <v>3322</v>
      </c>
      <c r="X2066" s="1" t="s">
        <v>39</v>
      </c>
      <c r="Y2066" t="str">
        <f t="shared" si="130"/>
        <v>OnTime</v>
      </c>
      <c r="Z2066" t="str">
        <f t="shared" si="131"/>
        <v>Utilized</v>
      </c>
    </row>
    <row r="2067" spans="1:26" x14ac:dyDescent="0.2">
      <c r="A2067" s="15">
        <v>100</v>
      </c>
      <c r="B2067" s="7">
        <f t="shared" si="128"/>
        <v>100</v>
      </c>
      <c r="C2067" s="1" t="s">
        <v>20</v>
      </c>
      <c r="D2067" s="1" t="s">
        <v>1362</v>
      </c>
      <c r="E2067" s="5">
        <v>2</v>
      </c>
      <c r="F2067" s="5">
        <f t="shared" si="129"/>
        <v>2</v>
      </c>
      <c r="G2067" s="1" t="s">
        <v>1363</v>
      </c>
      <c r="H2067" s="8">
        <v>44009</v>
      </c>
      <c r="I2067" s="1" t="s">
        <v>25</v>
      </c>
      <c r="K2067" s="8">
        <v>43979.522418981483</v>
      </c>
      <c r="L2067" s="1" t="s">
        <v>28</v>
      </c>
      <c r="M2067" s="8">
        <v>43979</v>
      </c>
      <c r="N2067" s="8">
        <v>43979</v>
      </c>
      <c r="O2067" s="1" t="s">
        <v>3825</v>
      </c>
      <c r="P2067" s="1" t="s">
        <v>32</v>
      </c>
      <c r="Q2067" s="1" t="s">
        <v>33</v>
      </c>
      <c r="T2067" s="1" t="s">
        <v>1045</v>
      </c>
      <c r="U2067" s="8">
        <v>43979</v>
      </c>
      <c r="V2067" s="1" t="s">
        <v>1368</v>
      </c>
      <c r="W2067" s="1" t="s">
        <v>3322</v>
      </c>
      <c r="X2067" s="1" t="s">
        <v>39</v>
      </c>
      <c r="Y2067" t="str">
        <f t="shared" si="130"/>
        <v>OnTime</v>
      </c>
      <c r="Z2067" t="str">
        <f t="shared" si="131"/>
        <v>Utilized</v>
      </c>
    </row>
    <row r="2068" spans="1:26" x14ac:dyDescent="0.2">
      <c r="A2068" s="15">
        <v>100</v>
      </c>
      <c r="B2068" s="7">
        <f t="shared" si="128"/>
        <v>100</v>
      </c>
      <c r="C2068" s="1" t="s">
        <v>20</v>
      </c>
      <c r="D2068" s="1" t="s">
        <v>1362</v>
      </c>
      <c r="E2068" s="5">
        <v>2</v>
      </c>
      <c r="F2068" s="5">
        <f t="shared" si="129"/>
        <v>2</v>
      </c>
      <c r="G2068" s="1" t="s">
        <v>1363</v>
      </c>
      <c r="H2068" s="8">
        <v>44009</v>
      </c>
      <c r="I2068" s="1" t="s">
        <v>25</v>
      </c>
      <c r="K2068" s="8">
        <v>43979.522361111114</v>
      </c>
      <c r="L2068" s="1" t="s">
        <v>28</v>
      </c>
      <c r="M2068" s="8">
        <v>43979</v>
      </c>
      <c r="N2068" s="8">
        <v>43979</v>
      </c>
      <c r="O2068" s="1" t="s">
        <v>3827</v>
      </c>
      <c r="P2068" s="1" t="s">
        <v>32</v>
      </c>
      <c r="Q2068" s="1" t="s">
        <v>33</v>
      </c>
      <c r="T2068" s="1" t="s">
        <v>49</v>
      </c>
      <c r="U2068" s="8">
        <v>43979</v>
      </c>
      <c r="V2068" s="1" t="s">
        <v>1368</v>
      </c>
      <c r="W2068" s="1" t="s">
        <v>3322</v>
      </c>
      <c r="X2068" s="1" t="s">
        <v>39</v>
      </c>
      <c r="Y2068" t="str">
        <f t="shared" si="130"/>
        <v>OnTime</v>
      </c>
      <c r="Z2068" t="str">
        <f t="shared" si="131"/>
        <v>Utilized</v>
      </c>
    </row>
    <row r="2069" spans="1:26" x14ac:dyDescent="0.2">
      <c r="A2069" s="15">
        <v>100</v>
      </c>
      <c r="B2069" s="7">
        <f t="shared" si="128"/>
        <v>100</v>
      </c>
      <c r="C2069" s="1" t="s">
        <v>20</v>
      </c>
      <c r="D2069" s="1" t="s">
        <v>21</v>
      </c>
      <c r="E2069" s="5">
        <v>1</v>
      </c>
      <c r="F2069" s="5">
        <f t="shared" si="129"/>
        <v>1</v>
      </c>
      <c r="G2069" s="1" t="s">
        <v>2028</v>
      </c>
      <c r="H2069" s="8">
        <v>43986</v>
      </c>
      <c r="I2069" s="1" t="s">
        <v>25</v>
      </c>
      <c r="K2069" s="8">
        <v>43979.522291666668</v>
      </c>
      <c r="L2069" s="1" t="s">
        <v>28</v>
      </c>
      <c r="M2069" s="8">
        <v>43979</v>
      </c>
      <c r="N2069" s="8">
        <v>44009</v>
      </c>
      <c r="O2069" s="1" t="s">
        <v>3829</v>
      </c>
      <c r="P2069" s="1" t="s">
        <v>32</v>
      </c>
      <c r="Q2069" s="1" t="s">
        <v>33</v>
      </c>
      <c r="R2069" s="1" t="s">
        <v>124</v>
      </c>
      <c r="T2069" s="1" t="s">
        <v>1045</v>
      </c>
      <c r="U2069" s="8">
        <v>43979</v>
      </c>
      <c r="V2069" s="1" t="s">
        <v>2031</v>
      </c>
      <c r="W2069" s="1" t="s">
        <v>2032</v>
      </c>
      <c r="X2069" s="1" t="s">
        <v>39</v>
      </c>
      <c r="Y2069" t="str">
        <f t="shared" si="130"/>
        <v>OnTime</v>
      </c>
      <c r="Z2069" t="str">
        <f t="shared" si="131"/>
        <v>Utilized</v>
      </c>
    </row>
    <row r="2070" spans="1:26" x14ac:dyDescent="0.2">
      <c r="A2070" s="15">
        <v>100</v>
      </c>
      <c r="B2070" s="7">
        <f t="shared" si="128"/>
        <v>100</v>
      </c>
      <c r="C2070" s="1" t="s">
        <v>20</v>
      </c>
      <c r="D2070" s="1" t="s">
        <v>1362</v>
      </c>
      <c r="E2070" s="5">
        <v>2</v>
      </c>
      <c r="F2070" s="5">
        <f t="shared" si="129"/>
        <v>2</v>
      </c>
      <c r="G2070" s="1" t="s">
        <v>1363</v>
      </c>
      <c r="H2070" s="8">
        <v>44009</v>
      </c>
      <c r="I2070" s="1" t="s">
        <v>25</v>
      </c>
      <c r="K2070" s="8">
        <v>43979.522222222222</v>
      </c>
      <c r="L2070" s="1" t="s">
        <v>28</v>
      </c>
      <c r="M2070" s="8">
        <v>43979</v>
      </c>
      <c r="N2070" s="8">
        <v>43979</v>
      </c>
      <c r="O2070" s="1" t="s">
        <v>3831</v>
      </c>
      <c r="P2070" s="1" t="s">
        <v>32</v>
      </c>
      <c r="T2070" s="1" t="s">
        <v>1045</v>
      </c>
      <c r="U2070" s="8">
        <v>43979</v>
      </c>
      <c r="V2070" s="1" t="s">
        <v>1368</v>
      </c>
      <c r="W2070" s="1" t="s">
        <v>3322</v>
      </c>
      <c r="X2070" s="1" t="s">
        <v>39</v>
      </c>
      <c r="Y2070" t="str">
        <f t="shared" si="130"/>
        <v>OnTime</v>
      </c>
      <c r="Z2070" t="str">
        <f t="shared" si="131"/>
        <v>Utilized</v>
      </c>
    </row>
    <row r="2071" spans="1:26" x14ac:dyDescent="0.2">
      <c r="A2071" s="15">
        <v>100</v>
      </c>
      <c r="B2071" s="7">
        <f t="shared" si="128"/>
        <v>100</v>
      </c>
      <c r="C2071" s="1" t="s">
        <v>20</v>
      </c>
      <c r="D2071" s="1" t="s">
        <v>2201</v>
      </c>
      <c r="E2071" s="5">
        <v>2</v>
      </c>
      <c r="F2071" s="5">
        <f t="shared" si="129"/>
        <v>2</v>
      </c>
      <c r="G2071" s="1" t="s">
        <v>2202</v>
      </c>
      <c r="H2071" s="8">
        <v>44039</v>
      </c>
      <c r="I2071" s="1" t="s">
        <v>25</v>
      </c>
      <c r="K2071" s="8">
        <v>43979.522164351853</v>
      </c>
      <c r="L2071" s="1" t="s">
        <v>28</v>
      </c>
      <c r="M2071" s="8">
        <v>43979</v>
      </c>
      <c r="N2071" s="8">
        <v>44009</v>
      </c>
      <c r="O2071" s="1" t="s">
        <v>3833</v>
      </c>
      <c r="P2071" s="1" t="s">
        <v>32</v>
      </c>
      <c r="Q2071" s="1" t="s">
        <v>33</v>
      </c>
      <c r="R2071" s="1" t="s">
        <v>124</v>
      </c>
      <c r="T2071" s="1" t="s">
        <v>49</v>
      </c>
      <c r="U2071" s="8">
        <v>43979</v>
      </c>
      <c r="V2071" s="1" t="s">
        <v>2205</v>
      </c>
      <c r="W2071" s="1" t="s">
        <v>2206</v>
      </c>
      <c r="X2071" s="1" t="s">
        <v>39</v>
      </c>
      <c r="Y2071" t="str">
        <f t="shared" si="130"/>
        <v>OnTime</v>
      </c>
      <c r="Z2071" t="str">
        <f t="shared" si="131"/>
        <v>Utilized</v>
      </c>
    </row>
    <row r="2072" spans="1:26" x14ac:dyDescent="0.2">
      <c r="A2072" s="15">
        <v>100</v>
      </c>
      <c r="B2072" s="7">
        <f t="shared" si="128"/>
        <v>100</v>
      </c>
      <c r="C2072" s="1" t="s">
        <v>20</v>
      </c>
      <c r="D2072" s="1" t="s">
        <v>1362</v>
      </c>
      <c r="E2072" s="5">
        <v>2</v>
      </c>
      <c r="F2072" s="5">
        <f t="shared" si="129"/>
        <v>2</v>
      </c>
      <c r="G2072" s="1" t="s">
        <v>1363</v>
      </c>
      <c r="H2072" s="8">
        <v>44009</v>
      </c>
      <c r="I2072" s="1" t="s">
        <v>25</v>
      </c>
      <c r="K2072" s="8">
        <v>43979.522094907406</v>
      </c>
      <c r="L2072" s="1" t="s">
        <v>28</v>
      </c>
      <c r="M2072" s="8">
        <v>43979</v>
      </c>
      <c r="N2072" s="8">
        <v>43979</v>
      </c>
      <c r="O2072" s="1" t="s">
        <v>3835</v>
      </c>
      <c r="P2072" s="1" t="s">
        <v>32</v>
      </c>
      <c r="T2072" s="1" t="s">
        <v>49</v>
      </c>
      <c r="U2072" s="8">
        <v>43979</v>
      </c>
      <c r="V2072" s="1" t="s">
        <v>1368</v>
      </c>
      <c r="W2072" s="1" t="s">
        <v>3322</v>
      </c>
      <c r="X2072" s="1" t="s">
        <v>39</v>
      </c>
      <c r="Y2072" t="str">
        <f t="shared" si="130"/>
        <v>OnTime</v>
      </c>
      <c r="Z2072" t="str">
        <f t="shared" si="131"/>
        <v>Utilized</v>
      </c>
    </row>
    <row r="2073" spans="1:26" x14ac:dyDescent="0.2">
      <c r="A2073" s="15">
        <v>100</v>
      </c>
      <c r="B2073" s="7">
        <f t="shared" si="128"/>
        <v>100</v>
      </c>
      <c r="C2073" s="1" t="s">
        <v>20</v>
      </c>
      <c r="D2073" s="1" t="s">
        <v>1362</v>
      </c>
      <c r="E2073" s="5">
        <v>2</v>
      </c>
      <c r="F2073" s="5">
        <f t="shared" si="129"/>
        <v>2</v>
      </c>
      <c r="G2073" s="1" t="s">
        <v>1363</v>
      </c>
      <c r="H2073" s="8">
        <v>44009</v>
      </c>
      <c r="I2073" s="1" t="s">
        <v>25</v>
      </c>
      <c r="K2073" s="8">
        <v>43979.522037037037</v>
      </c>
      <c r="L2073" s="1" t="s">
        <v>28</v>
      </c>
      <c r="M2073" s="8">
        <v>43979</v>
      </c>
      <c r="N2073" s="8">
        <v>43979</v>
      </c>
      <c r="O2073" s="1" t="s">
        <v>3837</v>
      </c>
      <c r="P2073" s="1" t="s">
        <v>32</v>
      </c>
      <c r="T2073" s="1" t="s">
        <v>49</v>
      </c>
      <c r="U2073" s="8">
        <v>43979</v>
      </c>
      <c r="V2073" s="1" t="s">
        <v>1368</v>
      </c>
      <c r="W2073" s="1" t="s">
        <v>3322</v>
      </c>
      <c r="X2073" s="1" t="s">
        <v>39</v>
      </c>
      <c r="Y2073" t="str">
        <f t="shared" si="130"/>
        <v>OnTime</v>
      </c>
      <c r="Z2073" t="str">
        <f t="shared" si="131"/>
        <v>Utilized</v>
      </c>
    </row>
    <row r="2074" spans="1:26" x14ac:dyDescent="0.2">
      <c r="A2074" s="15">
        <v>0</v>
      </c>
      <c r="B2074" s="7">
        <f t="shared" si="128"/>
        <v>0</v>
      </c>
      <c r="C2074" s="1" t="s">
        <v>20</v>
      </c>
      <c r="E2074" s="5">
        <v>0</v>
      </c>
      <c r="F2074" s="5">
        <f t="shared" si="129"/>
        <v>0</v>
      </c>
      <c r="I2074" s="1" t="s">
        <v>25</v>
      </c>
      <c r="K2074" s="8">
        <v>43979.521979166668</v>
      </c>
      <c r="M2074" s="8">
        <v>43979</v>
      </c>
      <c r="N2074" s="8">
        <v>43979</v>
      </c>
      <c r="P2074" s="1" t="s">
        <v>32</v>
      </c>
      <c r="T2074" s="1" t="s">
        <v>81</v>
      </c>
      <c r="U2074" s="8">
        <v>43979</v>
      </c>
      <c r="X2074" s="1" t="s">
        <v>39</v>
      </c>
      <c r="Y2074" t="str">
        <f t="shared" si="130"/>
        <v>NoPayment</v>
      </c>
      <c r="Z2074" t="str">
        <f t="shared" si="131"/>
        <v>No Discounts</v>
      </c>
    </row>
    <row r="2075" spans="1:26" x14ac:dyDescent="0.2">
      <c r="A2075" s="15">
        <v>0</v>
      </c>
      <c r="B2075" s="7">
        <f t="shared" si="128"/>
        <v>0</v>
      </c>
      <c r="C2075" s="1" t="s">
        <v>20</v>
      </c>
      <c r="E2075" s="5">
        <v>0</v>
      </c>
      <c r="F2075" s="5">
        <f t="shared" si="129"/>
        <v>0</v>
      </c>
      <c r="I2075" s="1" t="s">
        <v>25</v>
      </c>
      <c r="K2075" s="8">
        <v>43979.521909722222</v>
      </c>
      <c r="M2075" s="8">
        <v>43979</v>
      </c>
      <c r="N2075" s="8">
        <v>43979</v>
      </c>
      <c r="P2075" s="1" t="s">
        <v>32</v>
      </c>
      <c r="T2075" s="1" t="s">
        <v>81</v>
      </c>
      <c r="U2075" s="8">
        <v>43979</v>
      </c>
      <c r="X2075" s="1" t="s">
        <v>39</v>
      </c>
      <c r="Y2075" t="str">
        <f t="shared" si="130"/>
        <v>NoPayment</v>
      </c>
      <c r="Z2075" t="str">
        <f t="shared" si="131"/>
        <v>No Discounts</v>
      </c>
    </row>
    <row r="2076" spans="1:26" x14ac:dyDescent="0.2">
      <c r="A2076" s="15">
        <v>0</v>
      </c>
      <c r="B2076" s="7">
        <f t="shared" si="128"/>
        <v>0</v>
      </c>
      <c r="C2076" s="1" t="s">
        <v>20</v>
      </c>
      <c r="E2076" s="5">
        <v>0</v>
      </c>
      <c r="F2076" s="5">
        <f t="shared" si="129"/>
        <v>0</v>
      </c>
      <c r="I2076" s="1" t="s">
        <v>25</v>
      </c>
      <c r="K2076" s="8">
        <v>43979.521851851852</v>
      </c>
      <c r="M2076" s="8">
        <v>43979</v>
      </c>
      <c r="N2076" s="8">
        <v>43979</v>
      </c>
      <c r="P2076" s="1" t="s">
        <v>32</v>
      </c>
      <c r="T2076" s="1" t="s">
        <v>81</v>
      </c>
      <c r="U2076" s="8">
        <v>43979</v>
      </c>
      <c r="X2076" s="1" t="s">
        <v>39</v>
      </c>
      <c r="Y2076" t="str">
        <f t="shared" si="130"/>
        <v>NoPayment</v>
      </c>
      <c r="Z2076" t="str">
        <f t="shared" si="131"/>
        <v>No Discounts</v>
      </c>
    </row>
    <row r="2077" spans="1:26" x14ac:dyDescent="0.2">
      <c r="A2077" s="15">
        <v>0</v>
      </c>
      <c r="B2077" s="7">
        <f t="shared" si="128"/>
        <v>0</v>
      </c>
      <c r="C2077" s="1" t="s">
        <v>20</v>
      </c>
      <c r="E2077" s="5">
        <v>0</v>
      </c>
      <c r="F2077" s="5">
        <f t="shared" si="129"/>
        <v>0</v>
      </c>
      <c r="I2077" s="1" t="s">
        <v>25</v>
      </c>
      <c r="K2077" s="8">
        <v>43979.521793981483</v>
      </c>
      <c r="M2077" s="8">
        <v>43979</v>
      </c>
      <c r="N2077" s="8">
        <v>43979</v>
      </c>
      <c r="P2077" s="1" t="s">
        <v>32</v>
      </c>
      <c r="T2077" s="1" t="s">
        <v>81</v>
      </c>
      <c r="U2077" s="8">
        <v>43979</v>
      </c>
      <c r="X2077" s="1" t="s">
        <v>39</v>
      </c>
      <c r="Y2077" t="str">
        <f t="shared" si="130"/>
        <v>NoPayment</v>
      </c>
      <c r="Z2077" t="str">
        <f t="shared" si="131"/>
        <v>No Discounts</v>
      </c>
    </row>
    <row r="2078" spans="1:26" x14ac:dyDescent="0.2">
      <c r="A2078" s="15">
        <v>0</v>
      </c>
      <c r="B2078" s="7">
        <f t="shared" si="128"/>
        <v>0</v>
      </c>
      <c r="C2078" s="1" t="s">
        <v>20</v>
      </c>
      <c r="E2078" s="5">
        <v>0</v>
      </c>
      <c r="F2078" s="5">
        <f t="shared" si="129"/>
        <v>0</v>
      </c>
      <c r="I2078" s="1" t="s">
        <v>25</v>
      </c>
      <c r="K2078" s="8">
        <v>43979.362835648149</v>
      </c>
      <c r="M2078" s="8">
        <v>43979</v>
      </c>
      <c r="N2078" s="8">
        <v>43979</v>
      </c>
      <c r="P2078" s="1" t="s">
        <v>32</v>
      </c>
      <c r="T2078" s="1" t="s">
        <v>81</v>
      </c>
      <c r="U2078" s="8">
        <v>43979</v>
      </c>
      <c r="X2078" s="1" t="s">
        <v>39</v>
      </c>
      <c r="Y2078" t="str">
        <f t="shared" si="130"/>
        <v>NoPayment</v>
      </c>
      <c r="Z2078" t="str">
        <f t="shared" si="131"/>
        <v>No Discounts</v>
      </c>
    </row>
    <row r="2079" spans="1:26" x14ac:dyDescent="0.2">
      <c r="A2079" s="15">
        <v>0</v>
      </c>
      <c r="B2079" s="7">
        <f t="shared" si="128"/>
        <v>0</v>
      </c>
      <c r="C2079" s="1" t="s">
        <v>20</v>
      </c>
      <c r="E2079" s="5">
        <v>0</v>
      </c>
      <c r="F2079" s="5">
        <f t="shared" si="129"/>
        <v>0</v>
      </c>
      <c r="I2079" s="1" t="s">
        <v>25</v>
      </c>
      <c r="K2079" s="8">
        <v>43979.316307870373</v>
      </c>
      <c r="M2079" s="8">
        <v>43979</v>
      </c>
      <c r="N2079" s="8">
        <v>43979</v>
      </c>
      <c r="P2079" s="1" t="s">
        <v>32</v>
      </c>
      <c r="T2079" s="1" t="s">
        <v>81</v>
      </c>
      <c r="U2079" s="8">
        <v>43979</v>
      </c>
      <c r="X2079" s="1" t="s">
        <v>39</v>
      </c>
      <c r="Y2079" t="str">
        <f t="shared" si="130"/>
        <v>NoPayment</v>
      </c>
      <c r="Z2079" t="str">
        <f t="shared" si="131"/>
        <v>No Discounts</v>
      </c>
    </row>
    <row r="2080" spans="1:26" x14ac:dyDescent="0.2">
      <c r="A2080" s="15">
        <v>100000</v>
      </c>
      <c r="B2080" s="7">
        <f t="shared" si="128"/>
        <v>100000</v>
      </c>
      <c r="C2080" s="1" t="s">
        <v>20</v>
      </c>
      <c r="D2080" s="1" t="s">
        <v>1362</v>
      </c>
      <c r="E2080" s="5">
        <v>2000</v>
      </c>
      <c r="F2080" s="5">
        <f t="shared" si="129"/>
        <v>2000</v>
      </c>
      <c r="G2080" s="1" t="s">
        <v>1363</v>
      </c>
      <c r="H2080" s="8">
        <v>44001</v>
      </c>
      <c r="I2080" s="1" t="s">
        <v>25</v>
      </c>
      <c r="K2080" s="8">
        <v>43971.235636574071</v>
      </c>
      <c r="L2080" s="1" t="s">
        <v>28</v>
      </c>
      <c r="M2080" s="8">
        <v>43971</v>
      </c>
      <c r="N2080" s="8">
        <v>43971</v>
      </c>
      <c r="O2080" s="1" t="s">
        <v>3126</v>
      </c>
      <c r="P2080" s="1" t="s">
        <v>32</v>
      </c>
      <c r="T2080" s="1" t="s">
        <v>1045</v>
      </c>
      <c r="U2080" s="8">
        <v>43971</v>
      </c>
      <c r="V2080" s="1" t="s">
        <v>1368</v>
      </c>
      <c r="W2080" s="1" t="s">
        <v>3322</v>
      </c>
      <c r="X2080" s="1" t="s">
        <v>39</v>
      </c>
      <c r="Y2080" t="str">
        <f t="shared" si="130"/>
        <v>OnTime</v>
      </c>
      <c r="Z2080" t="str">
        <f t="shared" si="131"/>
        <v>Utilized</v>
      </c>
    </row>
    <row r="2081" spans="1:26" x14ac:dyDescent="0.2">
      <c r="A2081" s="15">
        <v>100</v>
      </c>
      <c r="B2081" s="7">
        <f t="shared" si="128"/>
        <v>100</v>
      </c>
      <c r="C2081" s="1" t="s">
        <v>20</v>
      </c>
      <c r="D2081" s="1" t="s">
        <v>1362</v>
      </c>
      <c r="E2081" s="5">
        <v>2</v>
      </c>
      <c r="F2081" s="5">
        <f t="shared" si="129"/>
        <v>2</v>
      </c>
      <c r="G2081" s="1" t="s">
        <v>1363</v>
      </c>
      <c r="H2081" s="8">
        <v>44001</v>
      </c>
      <c r="I2081" s="1" t="s">
        <v>25</v>
      </c>
      <c r="K2081" s="8">
        <v>43971.235578703701</v>
      </c>
      <c r="L2081" s="1" t="s">
        <v>28</v>
      </c>
      <c r="M2081" s="8">
        <v>43971</v>
      </c>
      <c r="N2081" s="8">
        <v>43971</v>
      </c>
      <c r="O2081" s="1" t="s">
        <v>3847</v>
      </c>
      <c r="P2081" s="1" t="s">
        <v>32</v>
      </c>
      <c r="T2081" s="1" t="s">
        <v>49</v>
      </c>
      <c r="U2081" s="8">
        <v>43971</v>
      </c>
      <c r="V2081" s="1" t="s">
        <v>1368</v>
      </c>
      <c r="W2081" s="1" t="s">
        <v>3322</v>
      </c>
      <c r="X2081" s="1" t="s">
        <v>39</v>
      </c>
      <c r="Y2081" t="str">
        <f t="shared" si="130"/>
        <v>OnTime</v>
      </c>
      <c r="Z2081" t="str">
        <f t="shared" si="131"/>
        <v>Utilized</v>
      </c>
    </row>
    <row r="2082" spans="1:26" x14ac:dyDescent="0.2">
      <c r="A2082" s="15">
        <v>100</v>
      </c>
      <c r="B2082" s="7">
        <v>109.89</v>
      </c>
      <c r="C2082" s="1" t="s">
        <v>20</v>
      </c>
      <c r="D2082" s="1" t="s">
        <v>3262</v>
      </c>
      <c r="E2082" s="5">
        <v>4</v>
      </c>
      <c r="F2082" s="5">
        <v>4.3899999999999997</v>
      </c>
      <c r="G2082" s="1" t="s">
        <v>3263</v>
      </c>
      <c r="H2082" s="8">
        <v>43981</v>
      </c>
      <c r="I2082" s="1" t="s">
        <v>25</v>
      </c>
      <c r="K2082" s="8">
        <v>43971.235509259262</v>
      </c>
      <c r="L2082" s="1" t="s">
        <v>136</v>
      </c>
      <c r="M2082" s="8">
        <v>43971</v>
      </c>
      <c r="N2082" s="8">
        <v>44001</v>
      </c>
      <c r="O2082" s="1" t="s">
        <v>3850</v>
      </c>
      <c r="P2082" s="1" t="s">
        <v>32</v>
      </c>
      <c r="Q2082" s="1" t="s">
        <v>123</v>
      </c>
      <c r="R2082" s="1" t="s">
        <v>124</v>
      </c>
      <c r="T2082" s="1" t="s">
        <v>49</v>
      </c>
      <c r="U2082" s="8">
        <v>43971</v>
      </c>
      <c r="V2082" s="1" t="s">
        <v>3267</v>
      </c>
      <c r="W2082" s="1" t="s">
        <v>3268</v>
      </c>
      <c r="X2082" s="1" t="s">
        <v>39</v>
      </c>
      <c r="Y2082" t="str">
        <f t="shared" si="130"/>
        <v>OnTime</v>
      </c>
      <c r="Z2082" t="str">
        <f t="shared" si="131"/>
        <v>Utilized</v>
      </c>
    </row>
    <row r="2083" spans="1:26" x14ac:dyDescent="0.2">
      <c r="A2083" s="15">
        <v>100</v>
      </c>
      <c r="B2083" s="7">
        <f t="shared" si="128"/>
        <v>100</v>
      </c>
      <c r="C2083" s="1" t="s">
        <v>20</v>
      </c>
      <c r="D2083" s="1" t="s">
        <v>1362</v>
      </c>
      <c r="E2083" s="5">
        <v>2</v>
      </c>
      <c r="F2083" s="5">
        <f t="shared" si="129"/>
        <v>2</v>
      </c>
      <c r="G2083" s="1" t="s">
        <v>1363</v>
      </c>
      <c r="H2083" s="8">
        <v>44001</v>
      </c>
      <c r="I2083" s="1" t="s">
        <v>25</v>
      </c>
      <c r="K2083" s="8">
        <v>43971.235439814816</v>
      </c>
      <c r="L2083" s="1" t="s">
        <v>28</v>
      </c>
      <c r="M2083" s="8">
        <v>43971</v>
      </c>
      <c r="N2083" s="8">
        <v>43971</v>
      </c>
      <c r="O2083" s="1" t="s">
        <v>3852</v>
      </c>
      <c r="P2083" s="1" t="s">
        <v>32</v>
      </c>
      <c r="T2083" s="1" t="s">
        <v>81</v>
      </c>
      <c r="U2083" s="8">
        <v>43971</v>
      </c>
      <c r="V2083" s="1" t="s">
        <v>1368</v>
      </c>
      <c r="W2083" s="1" t="s">
        <v>3322</v>
      </c>
      <c r="X2083" s="1" t="s">
        <v>39</v>
      </c>
      <c r="Y2083" t="str">
        <f t="shared" si="130"/>
        <v>OnTime</v>
      </c>
      <c r="Z2083" t="str">
        <f t="shared" si="131"/>
        <v>Utilized</v>
      </c>
    </row>
    <row r="2084" spans="1:26" x14ac:dyDescent="0.2">
      <c r="A2084" s="15">
        <v>100</v>
      </c>
      <c r="B2084" s="7">
        <f t="shared" si="128"/>
        <v>100</v>
      </c>
      <c r="C2084" s="1" t="s">
        <v>20</v>
      </c>
      <c r="D2084" s="1" t="s">
        <v>1362</v>
      </c>
      <c r="E2084" s="5">
        <v>2</v>
      </c>
      <c r="F2084" s="5">
        <f t="shared" si="129"/>
        <v>2</v>
      </c>
      <c r="G2084" s="1" t="s">
        <v>1363</v>
      </c>
      <c r="H2084" s="8">
        <v>44001</v>
      </c>
      <c r="I2084" s="1" t="s">
        <v>25</v>
      </c>
      <c r="K2084" s="8">
        <v>43971.235381944447</v>
      </c>
      <c r="L2084" s="1" t="s">
        <v>28</v>
      </c>
      <c r="M2084" s="8">
        <v>43971</v>
      </c>
      <c r="N2084" s="8">
        <v>43971</v>
      </c>
      <c r="O2084" s="1" t="s">
        <v>3854</v>
      </c>
      <c r="P2084" s="1" t="s">
        <v>32</v>
      </c>
      <c r="T2084" s="1" t="s">
        <v>36</v>
      </c>
      <c r="U2084" s="8">
        <v>43971</v>
      </c>
      <c r="V2084" s="1" t="s">
        <v>1368</v>
      </c>
      <c r="W2084" s="1" t="s">
        <v>3322</v>
      </c>
      <c r="X2084" s="1" t="s">
        <v>39</v>
      </c>
      <c r="Y2084" t="str">
        <f t="shared" si="130"/>
        <v>OnTime</v>
      </c>
      <c r="Z2084" t="str">
        <f t="shared" si="131"/>
        <v>Utilized</v>
      </c>
    </row>
    <row r="2085" spans="1:26" x14ac:dyDescent="0.2">
      <c r="A2085" s="15">
        <v>100</v>
      </c>
      <c r="B2085" s="7">
        <v>109.89</v>
      </c>
      <c r="C2085" s="1" t="s">
        <v>20</v>
      </c>
      <c r="D2085" s="1" t="s">
        <v>3262</v>
      </c>
      <c r="E2085" s="5">
        <v>4</v>
      </c>
      <c r="F2085" s="5">
        <v>4.3899999999999997</v>
      </c>
      <c r="G2085" s="1" t="s">
        <v>3263</v>
      </c>
      <c r="H2085" s="8">
        <v>43981</v>
      </c>
      <c r="I2085" s="1" t="s">
        <v>25</v>
      </c>
      <c r="K2085" s="8">
        <v>43971.235312500001</v>
      </c>
      <c r="L2085" s="1" t="s">
        <v>136</v>
      </c>
      <c r="M2085" s="8">
        <v>43971</v>
      </c>
      <c r="N2085" s="8">
        <v>44001</v>
      </c>
      <c r="O2085" s="1" t="s">
        <v>3856</v>
      </c>
      <c r="P2085" s="1" t="s">
        <v>32</v>
      </c>
      <c r="Q2085" s="1" t="s">
        <v>123</v>
      </c>
      <c r="R2085" s="1" t="s">
        <v>124</v>
      </c>
      <c r="T2085" s="1" t="s">
        <v>49</v>
      </c>
      <c r="U2085" s="8">
        <v>43971</v>
      </c>
      <c r="V2085" s="1" t="s">
        <v>3267</v>
      </c>
      <c r="W2085" s="1" t="s">
        <v>3268</v>
      </c>
      <c r="X2085" s="1" t="s">
        <v>39</v>
      </c>
      <c r="Y2085" t="str">
        <f t="shared" si="130"/>
        <v>OnTime</v>
      </c>
      <c r="Z2085" t="str">
        <f t="shared" si="131"/>
        <v>Utilized</v>
      </c>
    </row>
    <row r="2086" spans="1:26" x14ac:dyDescent="0.2">
      <c r="A2086" s="15">
        <v>100</v>
      </c>
      <c r="B2086" s="7">
        <f t="shared" si="128"/>
        <v>100</v>
      </c>
      <c r="C2086" s="1" t="s">
        <v>20</v>
      </c>
      <c r="D2086" s="1" t="s">
        <v>21</v>
      </c>
      <c r="E2086" s="5">
        <v>1</v>
      </c>
      <c r="F2086" s="5">
        <f t="shared" si="129"/>
        <v>1</v>
      </c>
      <c r="G2086" s="1" t="s">
        <v>2028</v>
      </c>
      <c r="H2086" s="8">
        <v>43978</v>
      </c>
      <c r="I2086" s="1" t="s">
        <v>25</v>
      </c>
      <c r="K2086" s="8">
        <v>43971.235243055555</v>
      </c>
      <c r="L2086" s="1" t="s">
        <v>28</v>
      </c>
      <c r="M2086" s="8">
        <v>43971</v>
      </c>
      <c r="N2086" s="8">
        <v>44001</v>
      </c>
      <c r="O2086" s="1" t="s">
        <v>3859</v>
      </c>
      <c r="P2086" s="1" t="s">
        <v>32</v>
      </c>
      <c r="Q2086" s="1" t="s">
        <v>33</v>
      </c>
      <c r="R2086" s="1" t="s">
        <v>124</v>
      </c>
      <c r="T2086" s="1" t="s">
        <v>1045</v>
      </c>
      <c r="U2086" s="8">
        <v>43971</v>
      </c>
      <c r="V2086" s="1" t="s">
        <v>2031</v>
      </c>
      <c r="W2086" s="1" t="s">
        <v>2032</v>
      </c>
      <c r="X2086" s="1" t="s">
        <v>4641</v>
      </c>
      <c r="Y2086" t="str">
        <f t="shared" si="130"/>
        <v>OnTime</v>
      </c>
      <c r="Z2086" t="str">
        <f t="shared" si="131"/>
        <v>Utilized</v>
      </c>
    </row>
    <row r="2087" spans="1:26" x14ac:dyDescent="0.2">
      <c r="A2087" s="15">
        <v>10000</v>
      </c>
      <c r="B2087" s="7">
        <f t="shared" si="128"/>
        <v>10000</v>
      </c>
      <c r="C2087" s="1" t="s">
        <v>20</v>
      </c>
      <c r="D2087" s="1" t="s">
        <v>1362</v>
      </c>
      <c r="E2087" s="5">
        <v>200</v>
      </c>
      <c r="F2087" s="5">
        <f t="shared" si="129"/>
        <v>200</v>
      </c>
      <c r="G2087" s="1" t="s">
        <v>1363</v>
      </c>
      <c r="H2087" s="8">
        <v>44001</v>
      </c>
      <c r="I2087" s="1" t="s">
        <v>25</v>
      </c>
      <c r="K2087" s="8">
        <v>43971.235173611109</v>
      </c>
      <c r="L2087" s="1" t="s">
        <v>28</v>
      </c>
      <c r="M2087" s="8">
        <v>43971</v>
      </c>
      <c r="N2087" s="8">
        <v>43971</v>
      </c>
      <c r="O2087" s="1" t="s">
        <v>3862</v>
      </c>
      <c r="P2087" s="1" t="s">
        <v>32</v>
      </c>
      <c r="T2087" s="1" t="s">
        <v>81</v>
      </c>
      <c r="U2087" s="8">
        <v>43971</v>
      </c>
      <c r="V2087" s="1" t="s">
        <v>1368</v>
      </c>
      <c r="W2087" s="1" t="s">
        <v>3322</v>
      </c>
      <c r="X2087" s="1" t="s">
        <v>39</v>
      </c>
      <c r="Y2087" t="str">
        <f t="shared" si="130"/>
        <v>OnTime</v>
      </c>
      <c r="Z2087" t="str">
        <f t="shared" si="131"/>
        <v>Utilized</v>
      </c>
    </row>
    <row r="2088" spans="1:26" x14ac:dyDescent="0.2">
      <c r="A2088" s="15">
        <v>100</v>
      </c>
      <c r="B2088" s="7">
        <f t="shared" si="128"/>
        <v>100</v>
      </c>
      <c r="C2088" s="1" t="s">
        <v>20</v>
      </c>
      <c r="D2088" s="1" t="s">
        <v>1362</v>
      </c>
      <c r="E2088" s="5">
        <v>2</v>
      </c>
      <c r="F2088" s="5">
        <f t="shared" si="129"/>
        <v>2</v>
      </c>
      <c r="G2088" s="1" t="s">
        <v>1363</v>
      </c>
      <c r="H2088" s="8">
        <v>44001</v>
      </c>
      <c r="I2088" s="1" t="s">
        <v>25</v>
      </c>
      <c r="K2088" s="8">
        <v>43971.235115740739</v>
      </c>
      <c r="L2088" s="1" t="s">
        <v>28</v>
      </c>
      <c r="M2088" s="8">
        <v>43971</v>
      </c>
      <c r="N2088" s="8">
        <v>43971</v>
      </c>
      <c r="O2088" s="1" t="s">
        <v>3864</v>
      </c>
      <c r="P2088" s="1" t="s">
        <v>32</v>
      </c>
      <c r="T2088" s="1" t="s">
        <v>49</v>
      </c>
      <c r="U2088" s="8">
        <v>43971</v>
      </c>
      <c r="V2088" s="1" t="s">
        <v>1368</v>
      </c>
      <c r="W2088" s="1" t="s">
        <v>3322</v>
      </c>
      <c r="X2088" s="1" t="s">
        <v>39</v>
      </c>
      <c r="Y2088" t="str">
        <f t="shared" si="130"/>
        <v>OnTime</v>
      </c>
      <c r="Z2088" t="str">
        <f t="shared" si="131"/>
        <v>Utilized</v>
      </c>
    </row>
    <row r="2089" spans="1:26" x14ac:dyDescent="0.2">
      <c r="A2089" s="15">
        <v>100</v>
      </c>
      <c r="B2089" s="7">
        <f t="shared" si="128"/>
        <v>100</v>
      </c>
      <c r="C2089" s="1" t="s">
        <v>20</v>
      </c>
      <c r="D2089" s="1" t="s">
        <v>3865</v>
      </c>
      <c r="E2089" s="5">
        <v>1</v>
      </c>
      <c r="F2089" s="5">
        <f t="shared" si="129"/>
        <v>1</v>
      </c>
      <c r="G2089" s="1" t="s">
        <v>2028</v>
      </c>
      <c r="H2089" s="8">
        <v>43978</v>
      </c>
      <c r="I2089" s="1" t="s">
        <v>25</v>
      </c>
      <c r="K2089" s="8">
        <v>43971.235046296293</v>
      </c>
      <c r="L2089" s="1" t="s">
        <v>28</v>
      </c>
      <c r="M2089" s="8">
        <v>43971</v>
      </c>
      <c r="N2089" s="8">
        <v>44001</v>
      </c>
      <c r="O2089" s="1" t="s">
        <v>3867</v>
      </c>
      <c r="P2089" s="1" t="s">
        <v>32</v>
      </c>
      <c r="Q2089" s="1" t="s">
        <v>33</v>
      </c>
      <c r="R2089" s="1" t="s">
        <v>124</v>
      </c>
      <c r="T2089" s="1" t="s">
        <v>49</v>
      </c>
      <c r="U2089" s="8">
        <v>43971</v>
      </c>
      <c r="V2089" s="1" t="s">
        <v>2031</v>
      </c>
      <c r="W2089" s="1" t="s">
        <v>2032</v>
      </c>
      <c r="X2089" s="1" t="s">
        <v>39</v>
      </c>
      <c r="Y2089" t="str">
        <f t="shared" si="130"/>
        <v>OnTime</v>
      </c>
      <c r="Z2089" t="str">
        <f t="shared" si="131"/>
        <v>Utilized</v>
      </c>
    </row>
    <row r="2090" spans="1:26" x14ac:dyDescent="0.2">
      <c r="A2090" s="15">
        <v>100000</v>
      </c>
      <c r="B2090" s="7">
        <f t="shared" si="128"/>
        <v>100000</v>
      </c>
      <c r="C2090" s="1" t="s">
        <v>20</v>
      </c>
      <c r="D2090" s="1" t="s">
        <v>1362</v>
      </c>
      <c r="E2090" s="5">
        <v>2000</v>
      </c>
      <c r="F2090" s="5">
        <f t="shared" si="129"/>
        <v>2000</v>
      </c>
      <c r="G2090" s="1" t="s">
        <v>1363</v>
      </c>
      <c r="H2090" s="8">
        <v>44001</v>
      </c>
      <c r="I2090" s="1" t="s">
        <v>25</v>
      </c>
      <c r="K2090" s="8">
        <v>43971.234976851854</v>
      </c>
      <c r="L2090" s="1" t="s">
        <v>28</v>
      </c>
      <c r="M2090" s="8">
        <v>43971</v>
      </c>
      <c r="N2090" s="8">
        <v>43971</v>
      </c>
      <c r="O2090" s="1" t="s">
        <v>3869</v>
      </c>
      <c r="P2090" s="1" t="s">
        <v>32</v>
      </c>
      <c r="T2090" s="1" t="s">
        <v>193</v>
      </c>
      <c r="U2090" s="8">
        <v>43971</v>
      </c>
      <c r="V2090" s="1" t="s">
        <v>1368</v>
      </c>
      <c r="W2090" s="1" t="s">
        <v>3322</v>
      </c>
      <c r="X2090" s="1" t="s">
        <v>39</v>
      </c>
      <c r="Y2090" t="str">
        <f t="shared" si="130"/>
        <v>OnTime</v>
      </c>
      <c r="Z2090" t="str">
        <f t="shared" si="131"/>
        <v>Utilized</v>
      </c>
    </row>
    <row r="2091" spans="1:26" x14ac:dyDescent="0.2">
      <c r="A2091" s="15">
        <v>2000</v>
      </c>
      <c r="B2091" s="7">
        <f t="shared" si="128"/>
        <v>2000</v>
      </c>
      <c r="C2091" s="1" t="s">
        <v>20</v>
      </c>
      <c r="D2091" s="1" t="s">
        <v>1362</v>
      </c>
      <c r="E2091" s="5">
        <v>40</v>
      </c>
      <c r="F2091" s="5">
        <f t="shared" si="129"/>
        <v>40</v>
      </c>
      <c r="G2091" s="1" t="s">
        <v>1363</v>
      </c>
      <c r="H2091" s="8">
        <v>44001</v>
      </c>
      <c r="I2091" s="1" t="s">
        <v>25</v>
      </c>
      <c r="K2091" s="8">
        <v>43971.234918981485</v>
      </c>
      <c r="L2091" s="1" t="s">
        <v>28</v>
      </c>
      <c r="M2091" s="8">
        <v>43971</v>
      </c>
      <c r="N2091" s="8">
        <v>43971</v>
      </c>
      <c r="O2091" s="1" t="s">
        <v>3872</v>
      </c>
      <c r="P2091" s="1" t="s">
        <v>32</v>
      </c>
      <c r="T2091" s="1" t="s">
        <v>81</v>
      </c>
      <c r="U2091" s="8">
        <v>43971</v>
      </c>
      <c r="V2091" s="1" t="s">
        <v>1368</v>
      </c>
      <c r="W2091" s="1" t="s">
        <v>3322</v>
      </c>
      <c r="X2091" s="1" t="s">
        <v>39</v>
      </c>
      <c r="Y2091" t="str">
        <f t="shared" si="130"/>
        <v>OnTime</v>
      </c>
      <c r="Z2091" t="str">
        <f t="shared" si="131"/>
        <v>Utilized</v>
      </c>
    </row>
    <row r="2092" spans="1:26" x14ac:dyDescent="0.2">
      <c r="A2092" s="15">
        <v>100</v>
      </c>
      <c r="B2092" s="7">
        <f t="shared" si="128"/>
        <v>100</v>
      </c>
      <c r="C2092" s="1" t="s">
        <v>20</v>
      </c>
      <c r="D2092" s="1" t="s">
        <v>1362</v>
      </c>
      <c r="E2092" s="5">
        <v>2</v>
      </c>
      <c r="F2092" s="5">
        <f t="shared" si="129"/>
        <v>2</v>
      </c>
      <c r="G2092" s="1" t="s">
        <v>1363</v>
      </c>
      <c r="H2092" s="8">
        <v>43999</v>
      </c>
      <c r="I2092" s="1" t="s">
        <v>25</v>
      </c>
      <c r="K2092" s="8">
        <v>43969.321875000001</v>
      </c>
      <c r="L2092" s="1" t="s">
        <v>28</v>
      </c>
      <c r="M2092" s="8">
        <v>43969</v>
      </c>
      <c r="N2092" s="8">
        <v>43969</v>
      </c>
      <c r="O2092" s="1" t="s">
        <v>3875</v>
      </c>
      <c r="P2092" s="1" t="s">
        <v>32</v>
      </c>
      <c r="T2092" s="1" t="s">
        <v>49</v>
      </c>
      <c r="U2092" s="8">
        <v>43969</v>
      </c>
      <c r="V2092" s="1" t="s">
        <v>1368</v>
      </c>
      <c r="W2092" s="1" t="s">
        <v>3322</v>
      </c>
      <c r="X2092" s="1" t="s">
        <v>39</v>
      </c>
      <c r="Y2092" t="str">
        <f t="shared" si="130"/>
        <v>OnTime</v>
      </c>
      <c r="Z2092" t="str">
        <f t="shared" si="131"/>
        <v>Utilized</v>
      </c>
    </row>
    <row r="2093" spans="1:26" x14ac:dyDescent="0.2">
      <c r="A2093" s="15">
        <v>100</v>
      </c>
      <c r="B2093" s="7">
        <f t="shared" si="128"/>
        <v>100</v>
      </c>
      <c r="C2093" s="1" t="s">
        <v>20</v>
      </c>
      <c r="D2093" s="1" t="s">
        <v>2559</v>
      </c>
      <c r="E2093" s="5">
        <v>0</v>
      </c>
      <c r="F2093" s="5">
        <f t="shared" si="129"/>
        <v>0</v>
      </c>
      <c r="I2093" s="1" t="s">
        <v>25</v>
      </c>
      <c r="K2093" s="8">
        <v>43969.321805555555</v>
      </c>
      <c r="L2093" s="1" t="s">
        <v>28</v>
      </c>
      <c r="M2093" s="8">
        <v>43969</v>
      </c>
      <c r="N2093" s="8">
        <v>43999</v>
      </c>
      <c r="O2093" s="1" t="s">
        <v>3877</v>
      </c>
      <c r="P2093" s="1" t="s">
        <v>32</v>
      </c>
      <c r="Q2093" s="1" t="s">
        <v>33</v>
      </c>
      <c r="R2093" s="1" t="s">
        <v>124</v>
      </c>
      <c r="T2093" s="1" t="s">
        <v>49</v>
      </c>
      <c r="U2093" s="8">
        <v>43969</v>
      </c>
      <c r="V2093" s="1" t="s">
        <v>2562</v>
      </c>
      <c r="W2093" s="1" t="s">
        <v>2563</v>
      </c>
      <c r="X2093" s="1" t="s">
        <v>39</v>
      </c>
      <c r="Y2093" t="str">
        <f t="shared" si="130"/>
        <v>OnTime</v>
      </c>
      <c r="Z2093" t="str">
        <f t="shared" si="131"/>
        <v>No Discounts</v>
      </c>
    </row>
    <row r="2094" spans="1:26" x14ac:dyDescent="0.2">
      <c r="A2094" s="15">
        <v>0</v>
      </c>
      <c r="B2094" s="7">
        <f t="shared" si="128"/>
        <v>0</v>
      </c>
      <c r="C2094" s="1" t="s">
        <v>20</v>
      </c>
      <c r="D2094" s="1" t="s">
        <v>1362</v>
      </c>
      <c r="E2094" s="5">
        <v>0</v>
      </c>
      <c r="F2094" s="5">
        <f t="shared" si="129"/>
        <v>0</v>
      </c>
      <c r="G2094" s="1" t="s">
        <v>1363</v>
      </c>
      <c r="H2094" s="8">
        <v>43999</v>
      </c>
      <c r="I2094" s="1" t="s">
        <v>25</v>
      </c>
      <c r="K2094" s="8">
        <v>43969.321736111109</v>
      </c>
      <c r="M2094" s="8">
        <v>43969</v>
      </c>
      <c r="N2094" s="8">
        <v>43969</v>
      </c>
      <c r="O2094" s="1" t="s">
        <v>3879</v>
      </c>
      <c r="P2094" s="1" t="s">
        <v>32</v>
      </c>
      <c r="T2094" s="1" t="s">
        <v>81</v>
      </c>
      <c r="U2094" s="8">
        <v>43969</v>
      </c>
      <c r="V2094" s="1" t="s">
        <v>1368</v>
      </c>
      <c r="W2094" s="1" t="s">
        <v>3322</v>
      </c>
      <c r="X2094" s="1" t="s">
        <v>39</v>
      </c>
      <c r="Y2094" t="str">
        <f t="shared" si="130"/>
        <v>NoPayment</v>
      </c>
      <c r="Z2094" t="str">
        <f t="shared" si="131"/>
        <v>Utilized</v>
      </c>
    </row>
    <row r="2095" spans="1:26" x14ac:dyDescent="0.2">
      <c r="A2095" s="15">
        <v>100</v>
      </c>
      <c r="B2095" s="7">
        <f t="shared" si="128"/>
        <v>100</v>
      </c>
      <c r="C2095" s="1" t="s">
        <v>20</v>
      </c>
      <c r="D2095" s="1" t="s">
        <v>2201</v>
      </c>
      <c r="E2095" s="5">
        <v>2</v>
      </c>
      <c r="F2095" s="5">
        <f t="shared" si="129"/>
        <v>2</v>
      </c>
      <c r="G2095" s="1" t="s">
        <v>2202</v>
      </c>
      <c r="H2095" s="8">
        <v>44029</v>
      </c>
      <c r="I2095" s="1" t="s">
        <v>25</v>
      </c>
      <c r="K2095" s="8">
        <v>43969.32167824074</v>
      </c>
      <c r="L2095" s="1" t="s">
        <v>28</v>
      </c>
      <c r="M2095" s="8">
        <v>43969</v>
      </c>
      <c r="N2095" s="8">
        <v>43999</v>
      </c>
      <c r="O2095" s="1" t="s">
        <v>3881</v>
      </c>
      <c r="P2095" s="1" t="s">
        <v>32</v>
      </c>
      <c r="Q2095" s="1" t="s">
        <v>33</v>
      </c>
      <c r="R2095" s="1" t="s">
        <v>124</v>
      </c>
      <c r="T2095" s="1" t="s">
        <v>49</v>
      </c>
      <c r="U2095" s="8">
        <v>43969</v>
      </c>
      <c r="V2095" s="1" t="s">
        <v>2205</v>
      </c>
      <c r="W2095" s="1" t="s">
        <v>2206</v>
      </c>
      <c r="X2095" s="1" t="s">
        <v>39</v>
      </c>
      <c r="Y2095" t="str">
        <f t="shared" si="130"/>
        <v>OnTime</v>
      </c>
      <c r="Z2095" t="str">
        <f t="shared" si="131"/>
        <v>Utilized</v>
      </c>
    </row>
    <row r="2096" spans="1:26" x14ac:dyDescent="0.2">
      <c r="A2096" s="15">
        <v>100</v>
      </c>
      <c r="B2096" s="7">
        <f t="shared" si="128"/>
        <v>100</v>
      </c>
      <c r="C2096" s="1" t="s">
        <v>20</v>
      </c>
      <c r="D2096" s="1" t="s">
        <v>1362</v>
      </c>
      <c r="E2096" s="5">
        <v>2</v>
      </c>
      <c r="F2096" s="5">
        <f t="shared" si="129"/>
        <v>2</v>
      </c>
      <c r="G2096" s="1" t="s">
        <v>1363</v>
      </c>
      <c r="H2096" s="8">
        <v>43999</v>
      </c>
      <c r="I2096" s="1" t="s">
        <v>25</v>
      </c>
      <c r="K2096" s="8">
        <v>43969.321608796294</v>
      </c>
      <c r="L2096" s="1" t="s">
        <v>28</v>
      </c>
      <c r="M2096" s="8">
        <v>43969</v>
      </c>
      <c r="N2096" s="8">
        <v>43969</v>
      </c>
      <c r="O2096" s="1" t="s">
        <v>3883</v>
      </c>
      <c r="P2096" s="1" t="s">
        <v>32</v>
      </c>
      <c r="T2096" s="1" t="s">
        <v>49</v>
      </c>
      <c r="U2096" s="8">
        <v>43969</v>
      </c>
      <c r="V2096" s="1" t="s">
        <v>1368</v>
      </c>
      <c r="W2096" s="1" t="s">
        <v>3322</v>
      </c>
      <c r="X2096" s="1" t="s">
        <v>39</v>
      </c>
      <c r="Y2096" t="str">
        <f t="shared" si="130"/>
        <v>OnTime</v>
      </c>
      <c r="Z2096" t="str">
        <f t="shared" si="131"/>
        <v>Utilized</v>
      </c>
    </row>
    <row r="2097" spans="1:26" x14ac:dyDescent="0.2">
      <c r="A2097" s="15">
        <v>100</v>
      </c>
      <c r="B2097" s="7">
        <f t="shared" si="128"/>
        <v>100</v>
      </c>
      <c r="C2097" s="1" t="s">
        <v>20</v>
      </c>
      <c r="D2097" s="1" t="s">
        <v>1362</v>
      </c>
      <c r="E2097" s="5">
        <v>2</v>
      </c>
      <c r="F2097" s="5">
        <f t="shared" si="129"/>
        <v>2</v>
      </c>
      <c r="G2097" s="1" t="s">
        <v>1363</v>
      </c>
      <c r="H2097" s="8">
        <v>43999</v>
      </c>
      <c r="I2097" s="1" t="s">
        <v>25</v>
      </c>
      <c r="K2097" s="8">
        <v>43969.321539351855</v>
      </c>
      <c r="L2097" s="1" t="s">
        <v>28</v>
      </c>
      <c r="M2097" s="8">
        <v>43969</v>
      </c>
      <c r="N2097" s="8">
        <v>43969</v>
      </c>
      <c r="O2097" s="1" t="s">
        <v>3885</v>
      </c>
      <c r="P2097" s="1" t="s">
        <v>32</v>
      </c>
      <c r="T2097" s="1" t="s">
        <v>49</v>
      </c>
      <c r="U2097" s="8">
        <v>43969</v>
      </c>
      <c r="V2097" s="1" t="s">
        <v>1368</v>
      </c>
      <c r="W2097" s="1" t="s">
        <v>3322</v>
      </c>
      <c r="X2097" s="1" t="s">
        <v>39</v>
      </c>
      <c r="Y2097" t="str">
        <f t="shared" si="130"/>
        <v>OnTime</v>
      </c>
      <c r="Z2097" t="str">
        <f t="shared" si="131"/>
        <v>Utilized</v>
      </c>
    </row>
    <row r="2098" spans="1:26" x14ac:dyDescent="0.2">
      <c r="A2098" s="15">
        <v>100</v>
      </c>
      <c r="B2098" s="7">
        <f t="shared" si="128"/>
        <v>100</v>
      </c>
      <c r="C2098" s="1" t="s">
        <v>20</v>
      </c>
      <c r="D2098" s="1" t="s">
        <v>1362</v>
      </c>
      <c r="E2098" s="5">
        <v>2</v>
      </c>
      <c r="F2098" s="5">
        <f t="shared" si="129"/>
        <v>2</v>
      </c>
      <c r="G2098" s="1" t="s">
        <v>1363</v>
      </c>
      <c r="H2098" s="8">
        <v>43999</v>
      </c>
      <c r="I2098" s="1" t="s">
        <v>25</v>
      </c>
      <c r="K2098" s="8">
        <v>43969.321481481478</v>
      </c>
      <c r="L2098" s="1" t="s">
        <v>28</v>
      </c>
      <c r="M2098" s="8">
        <v>43969</v>
      </c>
      <c r="N2098" s="8">
        <v>43969</v>
      </c>
      <c r="O2098" s="1" t="s">
        <v>3887</v>
      </c>
      <c r="P2098" s="1" t="s">
        <v>32</v>
      </c>
      <c r="T2098" s="1" t="s">
        <v>193</v>
      </c>
      <c r="U2098" s="8">
        <v>43969</v>
      </c>
      <c r="V2098" s="1" t="s">
        <v>1368</v>
      </c>
      <c r="W2098" s="1" t="s">
        <v>3322</v>
      </c>
      <c r="X2098" s="1" t="s">
        <v>39</v>
      </c>
      <c r="Y2098" t="str">
        <f t="shared" si="130"/>
        <v>OnTime</v>
      </c>
      <c r="Z2098" t="str">
        <f t="shared" si="131"/>
        <v>Utilized</v>
      </c>
    </row>
    <row r="2099" spans="1:26" x14ac:dyDescent="0.2">
      <c r="A2099" s="15">
        <v>100</v>
      </c>
      <c r="B2099" s="7">
        <f t="shared" si="128"/>
        <v>100</v>
      </c>
      <c r="C2099" s="1" t="s">
        <v>20</v>
      </c>
      <c r="D2099" s="1" t="s">
        <v>1362</v>
      </c>
      <c r="E2099" s="5">
        <v>2</v>
      </c>
      <c r="F2099" s="5">
        <f t="shared" si="129"/>
        <v>2</v>
      </c>
      <c r="G2099" s="1" t="s">
        <v>1363</v>
      </c>
      <c r="H2099" s="8">
        <v>43999</v>
      </c>
      <c r="I2099" s="1" t="s">
        <v>25</v>
      </c>
      <c r="K2099" s="8">
        <v>43969.321412037039</v>
      </c>
      <c r="L2099" s="1" t="s">
        <v>28</v>
      </c>
      <c r="M2099" s="8">
        <v>43969</v>
      </c>
      <c r="N2099" s="8">
        <v>43969</v>
      </c>
      <c r="O2099" s="1" t="s">
        <v>3889</v>
      </c>
      <c r="P2099" s="1" t="s">
        <v>46</v>
      </c>
      <c r="T2099" s="1" t="s">
        <v>193</v>
      </c>
      <c r="U2099" s="8">
        <v>43969</v>
      </c>
      <c r="V2099" s="1" t="s">
        <v>1368</v>
      </c>
      <c r="W2099" s="1" t="s">
        <v>3322</v>
      </c>
      <c r="X2099" s="1" t="s">
        <v>39</v>
      </c>
      <c r="Y2099" t="str">
        <f t="shared" si="130"/>
        <v>OnTime</v>
      </c>
      <c r="Z2099" t="str">
        <f t="shared" si="131"/>
        <v>Utilized</v>
      </c>
    </row>
    <row r="2100" spans="1:26" x14ac:dyDescent="0.2">
      <c r="A2100" s="15">
        <v>100</v>
      </c>
      <c r="B2100" s="7">
        <f t="shared" si="128"/>
        <v>100</v>
      </c>
      <c r="C2100" s="1" t="s">
        <v>20</v>
      </c>
      <c r="D2100" s="1" t="s">
        <v>1362</v>
      </c>
      <c r="E2100" s="5">
        <v>2</v>
      </c>
      <c r="F2100" s="5">
        <f t="shared" si="129"/>
        <v>2</v>
      </c>
      <c r="G2100" s="1" t="s">
        <v>1363</v>
      </c>
      <c r="H2100" s="8">
        <v>43999</v>
      </c>
      <c r="I2100" s="1" t="s">
        <v>25</v>
      </c>
      <c r="K2100" s="8">
        <v>43969.321342592593</v>
      </c>
      <c r="L2100" s="1" t="s">
        <v>28</v>
      </c>
      <c r="M2100" s="8">
        <v>43969</v>
      </c>
      <c r="N2100" s="8">
        <v>43969</v>
      </c>
      <c r="O2100" s="1" t="s">
        <v>3891</v>
      </c>
      <c r="P2100" s="1" t="s">
        <v>32</v>
      </c>
      <c r="T2100" s="1" t="s">
        <v>1045</v>
      </c>
      <c r="U2100" s="8">
        <v>43969</v>
      </c>
      <c r="V2100" s="1" t="s">
        <v>1368</v>
      </c>
      <c r="W2100" s="1" t="s">
        <v>3322</v>
      </c>
      <c r="X2100" s="1" t="s">
        <v>39</v>
      </c>
      <c r="Y2100" t="str">
        <f t="shared" si="130"/>
        <v>OnTime</v>
      </c>
      <c r="Z2100" t="str">
        <f t="shared" si="131"/>
        <v>Utilized</v>
      </c>
    </row>
    <row r="2101" spans="1:26" x14ac:dyDescent="0.2">
      <c r="A2101" s="15">
        <v>100</v>
      </c>
      <c r="B2101" s="7">
        <f t="shared" si="128"/>
        <v>100</v>
      </c>
      <c r="C2101" s="1" t="s">
        <v>20</v>
      </c>
      <c r="D2101" s="1" t="s">
        <v>1362</v>
      </c>
      <c r="E2101" s="5">
        <v>2</v>
      </c>
      <c r="F2101" s="5">
        <f t="shared" si="129"/>
        <v>2</v>
      </c>
      <c r="G2101" s="1" t="s">
        <v>1363</v>
      </c>
      <c r="H2101" s="8">
        <v>43999</v>
      </c>
      <c r="I2101" s="1" t="s">
        <v>25</v>
      </c>
      <c r="K2101" s="8">
        <v>43969.321273148147</v>
      </c>
      <c r="L2101" s="1" t="s">
        <v>28</v>
      </c>
      <c r="M2101" s="8">
        <v>43969</v>
      </c>
      <c r="N2101" s="8">
        <v>43969</v>
      </c>
      <c r="O2101" s="1" t="s">
        <v>3893</v>
      </c>
      <c r="P2101" s="1" t="s">
        <v>32</v>
      </c>
      <c r="T2101" s="1" t="s">
        <v>81</v>
      </c>
      <c r="U2101" s="8">
        <v>43969</v>
      </c>
      <c r="V2101" s="1" t="s">
        <v>1368</v>
      </c>
      <c r="W2101" s="1" t="s">
        <v>3322</v>
      </c>
      <c r="X2101" s="1" t="s">
        <v>39</v>
      </c>
      <c r="Y2101" t="str">
        <f t="shared" si="130"/>
        <v>OnTime</v>
      </c>
      <c r="Z2101" t="str">
        <f t="shared" si="131"/>
        <v>Utilized</v>
      </c>
    </row>
    <row r="2102" spans="1:26" x14ac:dyDescent="0.2">
      <c r="A2102" s="15">
        <v>100</v>
      </c>
      <c r="B2102" s="7">
        <f t="shared" si="128"/>
        <v>100</v>
      </c>
      <c r="C2102" s="1" t="s">
        <v>20</v>
      </c>
      <c r="D2102" s="1" t="s">
        <v>1362</v>
      </c>
      <c r="E2102" s="5">
        <v>2</v>
      </c>
      <c r="F2102" s="5">
        <f t="shared" si="129"/>
        <v>2</v>
      </c>
      <c r="G2102" s="1" t="s">
        <v>1363</v>
      </c>
      <c r="H2102" s="8">
        <v>43999</v>
      </c>
      <c r="I2102" s="1" t="s">
        <v>25</v>
      </c>
      <c r="K2102" s="8">
        <v>43969.321203703701</v>
      </c>
      <c r="L2102" s="1" t="s">
        <v>28</v>
      </c>
      <c r="M2102" s="8">
        <v>43969</v>
      </c>
      <c r="N2102" s="8">
        <v>43969</v>
      </c>
      <c r="O2102" s="1" t="s">
        <v>3895</v>
      </c>
      <c r="P2102" s="1" t="s">
        <v>32</v>
      </c>
      <c r="T2102" s="1" t="s">
        <v>1045</v>
      </c>
      <c r="U2102" s="8">
        <v>43969</v>
      </c>
      <c r="V2102" s="1" t="s">
        <v>1368</v>
      </c>
      <c r="W2102" s="1" t="s">
        <v>3322</v>
      </c>
      <c r="X2102" s="1" t="s">
        <v>39</v>
      </c>
      <c r="Y2102" t="str">
        <f t="shared" si="130"/>
        <v>OnTime</v>
      </c>
      <c r="Z2102" t="str">
        <f t="shared" si="131"/>
        <v>Utilized</v>
      </c>
    </row>
    <row r="2103" spans="1:26" x14ac:dyDescent="0.2">
      <c r="A2103" s="15">
        <v>100</v>
      </c>
      <c r="B2103" s="7">
        <f t="shared" si="128"/>
        <v>100</v>
      </c>
      <c r="C2103" s="1" t="s">
        <v>20</v>
      </c>
      <c r="D2103" s="1" t="s">
        <v>1362</v>
      </c>
      <c r="E2103" s="5">
        <v>2</v>
      </c>
      <c r="F2103" s="5">
        <f t="shared" si="129"/>
        <v>2</v>
      </c>
      <c r="G2103" s="1" t="s">
        <v>1363</v>
      </c>
      <c r="H2103" s="8">
        <v>43999</v>
      </c>
      <c r="I2103" s="1" t="s">
        <v>25</v>
      </c>
      <c r="K2103" s="8">
        <v>43969.321145833332</v>
      </c>
      <c r="L2103" s="1" t="s">
        <v>28</v>
      </c>
      <c r="M2103" s="8">
        <v>43969</v>
      </c>
      <c r="N2103" s="8">
        <v>43969</v>
      </c>
      <c r="O2103" s="1" t="s">
        <v>3897</v>
      </c>
      <c r="P2103" s="1" t="s">
        <v>32</v>
      </c>
      <c r="T2103" s="1" t="s">
        <v>193</v>
      </c>
      <c r="U2103" s="8">
        <v>43969</v>
      </c>
      <c r="V2103" s="1" t="s">
        <v>1368</v>
      </c>
      <c r="W2103" s="1" t="s">
        <v>3322</v>
      </c>
      <c r="X2103" s="1" t="s">
        <v>39</v>
      </c>
      <c r="Y2103" t="str">
        <f t="shared" si="130"/>
        <v>OnTime</v>
      </c>
      <c r="Z2103" t="str">
        <f t="shared" si="131"/>
        <v>Utilized</v>
      </c>
    </row>
    <row r="2104" spans="1:26" x14ac:dyDescent="0.2">
      <c r="A2104" s="15">
        <v>100</v>
      </c>
      <c r="B2104" s="7">
        <f t="shared" si="128"/>
        <v>100</v>
      </c>
      <c r="C2104" s="1" t="s">
        <v>20</v>
      </c>
      <c r="D2104" s="1" t="s">
        <v>2201</v>
      </c>
      <c r="E2104" s="5">
        <v>2</v>
      </c>
      <c r="F2104" s="5">
        <f t="shared" si="129"/>
        <v>2</v>
      </c>
      <c r="G2104" s="1" t="s">
        <v>2202</v>
      </c>
      <c r="H2104" s="8">
        <v>44024</v>
      </c>
      <c r="I2104" s="1" t="s">
        <v>25</v>
      </c>
      <c r="K2104" s="8">
        <v>43964.339386574073</v>
      </c>
      <c r="L2104" s="1" t="s">
        <v>28</v>
      </c>
      <c r="M2104" s="8">
        <v>43964</v>
      </c>
      <c r="N2104" s="8">
        <v>43994</v>
      </c>
      <c r="O2104" s="1" t="s">
        <v>3902</v>
      </c>
      <c r="P2104" s="1" t="s">
        <v>32</v>
      </c>
      <c r="Q2104" s="1" t="s">
        <v>33</v>
      </c>
      <c r="R2104" s="1" t="s">
        <v>124</v>
      </c>
      <c r="T2104" s="1" t="s">
        <v>49</v>
      </c>
      <c r="U2104" s="8">
        <v>43964</v>
      </c>
      <c r="V2104" s="1" t="s">
        <v>2205</v>
      </c>
      <c r="W2104" s="1" t="s">
        <v>2206</v>
      </c>
      <c r="X2104" s="1" t="s">
        <v>39</v>
      </c>
      <c r="Y2104" t="str">
        <f t="shared" si="130"/>
        <v>OnTime</v>
      </c>
      <c r="Z2104" t="str">
        <f t="shared" si="131"/>
        <v>Utilized</v>
      </c>
    </row>
    <row r="2105" spans="1:26" x14ac:dyDescent="0.2">
      <c r="A2105" s="15">
        <v>100</v>
      </c>
      <c r="B2105" s="7">
        <f t="shared" si="128"/>
        <v>100</v>
      </c>
      <c r="C2105" s="1" t="s">
        <v>20</v>
      </c>
      <c r="D2105" s="1" t="s">
        <v>1362</v>
      </c>
      <c r="E2105" s="5">
        <v>2</v>
      </c>
      <c r="F2105" s="5">
        <f t="shared" si="129"/>
        <v>2</v>
      </c>
      <c r="G2105" s="1" t="s">
        <v>1363</v>
      </c>
      <c r="H2105" s="8">
        <v>43994</v>
      </c>
      <c r="I2105" s="1" t="s">
        <v>25</v>
      </c>
      <c r="K2105" s="8">
        <v>43964.339317129627</v>
      </c>
      <c r="L2105" s="1" t="s">
        <v>28</v>
      </c>
      <c r="M2105" s="8">
        <v>43964</v>
      </c>
      <c r="N2105" s="8">
        <v>43964</v>
      </c>
      <c r="O2105" s="1" t="s">
        <v>3904</v>
      </c>
      <c r="P2105" s="1" t="s">
        <v>32</v>
      </c>
      <c r="T2105" s="1" t="s">
        <v>1045</v>
      </c>
      <c r="U2105" s="8">
        <v>43964</v>
      </c>
      <c r="V2105" s="1" t="s">
        <v>1368</v>
      </c>
      <c r="W2105" s="1" t="s">
        <v>3322</v>
      </c>
      <c r="X2105" s="1" t="s">
        <v>39</v>
      </c>
      <c r="Y2105" t="str">
        <f t="shared" si="130"/>
        <v>OnTime</v>
      </c>
      <c r="Z2105" t="str">
        <f t="shared" si="131"/>
        <v>Utilized</v>
      </c>
    </row>
    <row r="2106" spans="1:26" x14ac:dyDescent="0.2">
      <c r="A2106" s="15">
        <v>100</v>
      </c>
      <c r="B2106" s="7">
        <f t="shared" si="128"/>
        <v>100</v>
      </c>
      <c r="C2106" s="1" t="s">
        <v>20</v>
      </c>
      <c r="D2106" s="1" t="s">
        <v>1362</v>
      </c>
      <c r="E2106" s="5">
        <v>2</v>
      </c>
      <c r="F2106" s="5">
        <f t="shared" si="129"/>
        <v>2</v>
      </c>
      <c r="G2106" s="1" t="s">
        <v>1363</v>
      </c>
      <c r="H2106" s="8">
        <v>43994</v>
      </c>
      <c r="I2106" s="1" t="s">
        <v>25</v>
      </c>
      <c r="K2106" s="8">
        <v>43964.339247685188</v>
      </c>
      <c r="L2106" s="1" t="s">
        <v>28</v>
      </c>
      <c r="M2106" s="8">
        <v>43964</v>
      </c>
      <c r="N2106" s="8">
        <v>43964</v>
      </c>
      <c r="O2106" s="1" t="s">
        <v>3906</v>
      </c>
      <c r="P2106" s="1" t="s">
        <v>32</v>
      </c>
      <c r="T2106" s="1" t="s">
        <v>49</v>
      </c>
      <c r="U2106" s="8">
        <v>43964</v>
      </c>
      <c r="V2106" s="1" t="s">
        <v>1368</v>
      </c>
      <c r="W2106" s="1" t="s">
        <v>3322</v>
      </c>
      <c r="X2106" s="1" t="s">
        <v>39</v>
      </c>
      <c r="Y2106" t="str">
        <f t="shared" si="130"/>
        <v>OnTime</v>
      </c>
      <c r="Z2106" t="str">
        <f t="shared" si="131"/>
        <v>Utilized</v>
      </c>
    </row>
    <row r="2107" spans="1:26" x14ac:dyDescent="0.2">
      <c r="A2107" s="15">
        <v>0</v>
      </c>
      <c r="B2107" s="7">
        <f t="shared" si="128"/>
        <v>0</v>
      </c>
      <c r="C2107" s="1" t="s">
        <v>20</v>
      </c>
      <c r="E2107" s="5">
        <v>0</v>
      </c>
      <c r="F2107" s="5">
        <f t="shared" si="129"/>
        <v>0</v>
      </c>
      <c r="I2107" s="1" t="s">
        <v>25</v>
      </c>
      <c r="K2107" s="8">
        <v>43964.339189814818</v>
      </c>
      <c r="M2107" s="8">
        <v>43964</v>
      </c>
      <c r="N2107" s="8">
        <v>43964</v>
      </c>
      <c r="P2107" s="1" t="s">
        <v>32</v>
      </c>
      <c r="T2107" s="1" t="s">
        <v>81</v>
      </c>
      <c r="U2107" s="8">
        <v>43964</v>
      </c>
      <c r="X2107" s="1" t="s">
        <v>39</v>
      </c>
      <c r="Y2107" t="str">
        <f t="shared" si="130"/>
        <v>NoPayment</v>
      </c>
      <c r="Z2107" t="str">
        <f t="shared" si="131"/>
        <v>No Discounts</v>
      </c>
    </row>
    <row r="2108" spans="1:26" x14ac:dyDescent="0.2">
      <c r="A2108" s="15">
        <v>100</v>
      </c>
      <c r="B2108" s="7">
        <f t="shared" si="128"/>
        <v>100</v>
      </c>
      <c r="C2108" s="1" t="s">
        <v>20</v>
      </c>
      <c r="D2108" s="1" t="s">
        <v>21</v>
      </c>
      <c r="E2108" s="5">
        <v>0</v>
      </c>
      <c r="F2108" s="5">
        <f t="shared" si="129"/>
        <v>0</v>
      </c>
      <c r="I2108" s="1" t="s">
        <v>25</v>
      </c>
      <c r="K2108" s="8">
        <v>43964.339120370372</v>
      </c>
      <c r="L2108" s="1" t="s">
        <v>28</v>
      </c>
      <c r="M2108" s="8">
        <v>43964</v>
      </c>
      <c r="N2108" s="8">
        <v>43994</v>
      </c>
      <c r="O2108" s="1" t="s">
        <v>3909</v>
      </c>
      <c r="P2108" s="1" t="s">
        <v>32</v>
      </c>
      <c r="Q2108" s="1" t="s">
        <v>156</v>
      </c>
      <c r="R2108" s="1" t="s">
        <v>124</v>
      </c>
      <c r="T2108" s="1" t="s">
        <v>81</v>
      </c>
      <c r="U2108" s="8">
        <v>43964</v>
      </c>
      <c r="V2108" s="1" t="s">
        <v>157</v>
      </c>
      <c r="W2108" s="1" t="s">
        <v>158</v>
      </c>
      <c r="X2108" s="1" t="s">
        <v>39</v>
      </c>
      <c r="Y2108" t="str">
        <f t="shared" si="130"/>
        <v>OnTime</v>
      </c>
      <c r="Z2108" t="str">
        <f t="shared" si="131"/>
        <v>No Discounts</v>
      </c>
    </row>
    <row r="2109" spans="1:26" x14ac:dyDescent="0.2">
      <c r="A2109" s="15">
        <v>100</v>
      </c>
      <c r="B2109" s="7">
        <f t="shared" si="128"/>
        <v>100</v>
      </c>
      <c r="C2109" s="1" t="s">
        <v>20</v>
      </c>
      <c r="D2109" s="1" t="s">
        <v>21</v>
      </c>
      <c r="E2109" s="5">
        <v>0</v>
      </c>
      <c r="F2109" s="5">
        <f t="shared" si="129"/>
        <v>0</v>
      </c>
      <c r="I2109" s="1" t="s">
        <v>25</v>
      </c>
      <c r="K2109" s="8">
        <v>43964.339050925926</v>
      </c>
      <c r="L2109" s="1" t="s">
        <v>28</v>
      </c>
      <c r="M2109" s="8">
        <v>43964</v>
      </c>
      <c r="N2109" s="8">
        <v>43994</v>
      </c>
      <c r="O2109" s="1" t="s">
        <v>3911</v>
      </c>
      <c r="P2109" s="1" t="s">
        <v>32</v>
      </c>
      <c r="Q2109" s="1" t="s">
        <v>156</v>
      </c>
      <c r="R2109" s="1" t="s">
        <v>124</v>
      </c>
      <c r="T2109" s="1" t="s">
        <v>81</v>
      </c>
      <c r="U2109" s="8">
        <v>43964</v>
      </c>
      <c r="V2109" s="1" t="s">
        <v>157</v>
      </c>
      <c r="W2109" s="1" t="s">
        <v>158</v>
      </c>
      <c r="X2109" s="1" t="s">
        <v>39</v>
      </c>
      <c r="Y2109" t="str">
        <f t="shared" si="130"/>
        <v>OnTime</v>
      </c>
      <c r="Z2109" t="str">
        <f t="shared" si="131"/>
        <v>No Discounts</v>
      </c>
    </row>
    <row r="2110" spans="1:26" x14ac:dyDescent="0.2">
      <c r="A2110" s="15">
        <v>10</v>
      </c>
      <c r="B2110" s="7">
        <f t="shared" si="128"/>
        <v>10</v>
      </c>
      <c r="C2110" s="1" t="s">
        <v>20</v>
      </c>
      <c r="D2110" s="1" t="s">
        <v>1362</v>
      </c>
      <c r="E2110" s="5">
        <v>0.2</v>
      </c>
      <c r="F2110" s="5">
        <f t="shared" si="129"/>
        <v>0.2</v>
      </c>
      <c r="G2110" s="1" t="s">
        <v>1363</v>
      </c>
      <c r="H2110" s="8">
        <v>43994</v>
      </c>
      <c r="I2110" s="1" t="s">
        <v>25</v>
      </c>
      <c r="K2110" s="8">
        <v>43964.33898148148</v>
      </c>
      <c r="L2110" s="1" t="s">
        <v>28</v>
      </c>
      <c r="M2110" s="8">
        <v>43964</v>
      </c>
      <c r="N2110" s="8">
        <v>43964</v>
      </c>
      <c r="O2110" s="1" t="s">
        <v>3914</v>
      </c>
      <c r="P2110" s="1" t="s">
        <v>32</v>
      </c>
      <c r="T2110" s="1" t="s">
        <v>1045</v>
      </c>
      <c r="U2110" s="8">
        <v>43964</v>
      </c>
      <c r="V2110" s="1" t="s">
        <v>1368</v>
      </c>
      <c r="W2110" s="1" t="s">
        <v>3322</v>
      </c>
      <c r="X2110" s="1" t="s">
        <v>39</v>
      </c>
      <c r="Y2110" t="str">
        <f t="shared" si="130"/>
        <v>OnTime</v>
      </c>
      <c r="Z2110" t="str">
        <f t="shared" si="131"/>
        <v>Utilized</v>
      </c>
    </row>
    <row r="2111" spans="1:26" x14ac:dyDescent="0.2">
      <c r="A2111" s="15">
        <v>100</v>
      </c>
      <c r="B2111" s="7">
        <f t="shared" si="128"/>
        <v>100</v>
      </c>
      <c r="C2111" s="1" t="s">
        <v>20</v>
      </c>
      <c r="D2111" s="1" t="s">
        <v>21</v>
      </c>
      <c r="E2111" s="5">
        <v>0.5</v>
      </c>
      <c r="F2111" s="5">
        <f t="shared" si="129"/>
        <v>0.5</v>
      </c>
      <c r="G2111" s="1" t="s">
        <v>1574</v>
      </c>
      <c r="H2111" s="8">
        <v>43974</v>
      </c>
      <c r="I2111" s="1" t="s">
        <v>25</v>
      </c>
      <c r="K2111" s="8">
        <v>43964.338923611111</v>
      </c>
      <c r="L2111" s="1" t="s">
        <v>28</v>
      </c>
      <c r="M2111" s="8">
        <v>43964</v>
      </c>
      <c r="N2111" s="8">
        <v>43994</v>
      </c>
      <c r="O2111" s="1" t="s">
        <v>3917</v>
      </c>
      <c r="P2111" s="1" t="s">
        <v>32</v>
      </c>
      <c r="Q2111" s="1" t="s">
        <v>33</v>
      </c>
      <c r="R2111" s="1" t="s">
        <v>124</v>
      </c>
      <c r="T2111" s="1" t="s">
        <v>49</v>
      </c>
      <c r="U2111" s="8">
        <v>43964</v>
      </c>
      <c r="V2111" s="1" t="s">
        <v>1578</v>
      </c>
      <c r="W2111" s="1" t="s">
        <v>4594</v>
      </c>
      <c r="X2111" s="1" t="s">
        <v>39</v>
      </c>
      <c r="Y2111" t="str">
        <f t="shared" si="130"/>
        <v>OnTime</v>
      </c>
      <c r="Z2111" t="str">
        <f t="shared" si="131"/>
        <v>Utilized</v>
      </c>
    </row>
    <row r="2112" spans="1:26" x14ac:dyDescent="0.2">
      <c r="A2112" s="15">
        <v>100</v>
      </c>
      <c r="B2112" s="7">
        <f t="shared" si="128"/>
        <v>100</v>
      </c>
      <c r="C2112" s="1" t="s">
        <v>20</v>
      </c>
      <c r="D2112" s="1" t="s">
        <v>1362</v>
      </c>
      <c r="E2112" s="5">
        <v>2</v>
      </c>
      <c r="F2112" s="5">
        <f t="shared" si="129"/>
        <v>2</v>
      </c>
      <c r="G2112" s="1" t="s">
        <v>1363</v>
      </c>
      <c r="H2112" s="8">
        <v>43994</v>
      </c>
      <c r="I2112" s="1" t="s">
        <v>25</v>
      </c>
      <c r="K2112" s="8">
        <v>43964.338854166665</v>
      </c>
      <c r="L2112" s="1" t="s">
        <v>28</v>
      </c>
      <c r="M2112" s="8">
        <v>43964</v>
      </c>
      <c r="N2112" s="8">
        <v>43964</v>
      </c>
      <c r="O2112" s="1" t="s">
        <v>3919</v>
      </c>
      <c r="P2112" s="1" t="s">
        <v>32</v>
      </c>
      <c r="T2112" s="1" t="s">
        <v>49</v>
      </c>
      <c r="U2112" s="8">
        <v>43964</v>
      </c>
      <c r="V2112" s="1" t="s">
        <v>1368</v>
      </c>
      <c r="W2112" s="1" t="s">
        <v>3322</v>
      </c>
      <c r="X2112" s="1" t="s">
        <v>39</v>
      </c>
      <c r="Y2112" t="str">
        <f t="shared" si="130"/>
        <v>OnTime</v>
      </c>
      <c r="Z2112" t="str">
        <f t="shared" si="131"/>
        <v>Utilized</v>
      </c>
    </row>
    <row r="2113" spans="1:26" x14ac:dyDescent="0.2">
      <c r="A2113" s="15">
        <v>10</v>
      </c>
      <c r="B2113" s="7">
        <f t="shared" si="128"/>
        <v>10</v>
      </c>
      <c r="C2113" s="1" t="s">
        <v>20</v>
      </c>
      <c r="D2113" s="1" t="s">
        <v>1362</v>
      </c>
      <c r="E2113" s="5">
        <v>0.2</v>
      </c>
      <c r="F2113" s="5">
        <f t="shared" si="129"/>
        <v>0.2</v>
      </c>
      <c r="G2113" s="1" t="s">
        <v>1363</v>
      </c>
      <c r="H2113" s="8">
        <v>43994</v>
      </c>
      <c r="I2113" s="1" t="s">
        <v>25</v>
      </c>
      <c r="K2113" s="8">
        <v>43964.338784722226</v>
      </c>
      <c r="L2113" s="1" t="s">
        <v>28</v>
      </c>
      <c r="M2113" s="8">
        <v>43964</v>
      </c>
      <c r="N2113" s="8">
        <v>43964</v>
      </c>
      <c r="O2113" s="1" t="s">
        <v>3921</v>
      </c>
      <c r="P2113" s="1" t="s">
        <v>32</v>
      </c>
      <c r="T2113" s="1" t="s">
        <v>81</v>
      </c>
      <c r="U2113" s="8">
        <v>43964</v>
      </c>
      <c r="V2113" s="1" t="s">
        <v>1368</v>
      </c>
      <c r="W2113" s="1" t="s">
        <v>3322</v>
      </c>
      <c r="X2113" s="1" t="s">
        <v>4642</v>
      </c>
      <c r="Y2113" t="str">
        <f t="shared" si="130"/>
        <v>OnTime</v>
      </c>
      <c r="Z2113" t="str">
        <f t="shared" si="131"/>
        <v>Utilized</v>
      </c>
    </row>
    <row r="2114" spans="1:26" x14ac:dyDescent="0.2">
      <c r="A2114" s="15">
        <v>100</v>
      </c>
      <c r="B2114" s="7">
        <f t="shared" si="128"/>
        <v>100</v>
      </c>
      <c r="C2114" s="1" t="s">
        <v>20</v>
      </c>
      <c r="D2114" s="1" t="s">
        <v>1362</v>
      </c>
      <c r="E2114" s="5">
        <v>2</v>
      </c>
      <c r="F2114" s="5">
        <f t="shared" si="129"/>
        <v>2</v>
      </c>
      <c r="G2114" s="1" t="s">
        <v>1363</v>
      </c>
      <c r="H2114" s="8">
        <v>43994</v>
      </c>
      <c r="I2114" s="1" t="s">
        <v>25</v>
      </c>
      <c r="K2114" s="8">
        <v>43964.33871527778</v>
      </c>
      <c r="L2114" s="1" t="s">
        <v>28</v>
      </c>
      <c r="M2114" s="8">
        <v>43964</v>
      </c>
      <c r="N2114" s="8">
        <v>43964</v>
      </c>
      <c r="O2114" s="1" t="s">
        <v>3924</v>
      </c>
      <c r="P2114" s="1" t="s">
        <v>32</v>
      </c>
      <c r="T2114" s="1" t="s">
        <v>49</v>
      </c>
      <c r="U2114" s="8">
        <v>43964</v>
      </c>
      <c r="V2114" s="1" t="s">
        <v>1368</v>
      </c>
      <c r="W2114" s="1" t="s">
        <v>3322</v>
      </c>
      <c r="X2114" s="1" t="s">
        <v>39</v>
      </c>
      <c r="Y2114" t="str">
        <f t="shared" si="130"/>
        <v>OnTime</v>
      </c>
      <c r="Z2114" t="str">
        <f t="shared" si="131"/>
        <v>Utilized</v>
      </c>
    </row>
    <row r="2115" spans="1:26" x14ac:dyDescent="0.2">
      <c r="A2115" s="15">
        <v>100</v>
      </c>
      <c r="B2115" s="7">
        <f t="shared" ref="B2115:B2178" si="132">A2115</f>
        <v>100</v>
      </c>
      <c r="C2115" s="1" t="s">
        <v>20</v>
      </c>
      <c r="D2115" s="1" t="s">
        <v>21</v>
      </c>
      <c r="E2115" s="5">
        <v>0.5</v>
      </c>
      <c r="F2115" s="5">
        <f t="shared" ref="F2115:F2178" si="133">E2115</f>
        <v>0.5</v>
      </c>
      <c r="G2115" s="1" t="s">
        <v>1574</v>
      </c>
      <c r="H2115" s="8">
        <v>43974</v>
      </c>
      <c r="I2115" s="1" t="s">
        <v>25</v>
      </c>
      <c r="K2115" s="8">
        <v>43964.338634259257</v>
      </c>
      <c r="L2115" s="1" t="s">
        <v>28</v>
      </c>
      <c r="M2115" s="8">
        <v>43964</v>
      </c>
      <c r="N2115" s="8">
        <v>43994</v>
      </c>
      <c r="O2115" s="1" t="s">
        <v>3926</v>
      </c>
      <c r="P2115" s="1" t="s">
        <v>32</v>
      </c>
      <c r="Q2115" s="1" t="s">
        <v>33</v>
      </c>
      <c r="R2115" s="1" t="s">
        <v>124</v>
      </c>
      <c r="T2115" s="1" t="s">
        <v>49</v>
      </c>
      <c r="U2115" s="8">
        <v>43964</v>
      </c>
      <c r="V2115" s="1" t="s">
        <v>1578</v>
      </c>
      <c r="W2115" s="1" t="s">
        <v>4594</v>
      </c>
      <c r="X2115" s="1" t="s">
        <v>39</v>
      </c>
      <c r="Y2115" t="str">
        <f t="shared" ref="Y2115:Y2178" si="134">IF(U2115&gt;N2115,"Late",IF(A2115=0,"NoPayment","OnTime"))</f>
        <v>OnTime</v>
      </c>
      <c r="Z2115" t="str">
        <f t="shared" ref="Z2115:Z2178" si="135">IF(U2115&lt;H2115,"Utilized",IF(ISBLANK(H2115),"No Discounts","Lost"))</f>
        <v>Utilized</v>
      </c>
    </row>
    <row r="2116" spans="1:26" x14ac:dyDescent="0.2">
      <c r="A2116" s="15">
        <v>100</v>
      </c>
      <c r="B2116" s="7">
        <f t="shared" si="132"/>
        <v>100</v>
      </c>
      <c r="C2116" s="1" t="s">
        <v>20</v>
      </c>
      <c r="D2116" s="1" t="s">
        <v>1362</v>
      </c>
      <c r="E2116" s="5">
        <v>2</v>
      </c>
      <c r="F2116" s="5">
        <f t="shared" si="133"/>
        <v>2</v>
      </c>
      <c r="G2116" s="1" t="s">
        <v>1363</v>
      </c>
      <c r="H2116" s="8">
        <v>43993</v>
      </c>
      <c r="I2116" s="1" t="s">
        <v>25</v>
      </c>
      <c r="K2116" s="8">
        <v>43963.483900462961</v>
      </c>
      <c r="L2116" s="1" t="s">
        <v>28</v>
      </c>
      <c r="M2116" s="8">
        <v>43963</v>
      </c>
      <c r="N2116" s="8">
        <v>43963</v>
      </c>
      <c r="O2116" s="1" t="s">
        <v>3929</v>
      </c>
      <c r="P2116" s="1" t="s">
        <v>32</v>
      </c>
      <c r="T2116" s="1" t="s">
        <v>49</v>
      </c>
      <c r="U2116" s="8">
        <v>43963</v>
      </c>
      <c r="V2116" s="1" t="s">
        <v>1368</v>
      </c>
      <c r="W2116" s="1" t="s">
        <v>3322</v>
      </c>
      <c r="X2116" s="1" t="s">
        <v>39</v>
      </c>
      <c r="Y2116" t="str">
        <f t="shared" si="134"/>
        <v>OnTime</v>
      </c>
      <c r="Z2116" t="str">
        <f t="shared" si="135"/>
        <v>Utilized</v>
      </c>
    </row>
    <row r="2117" spans="1:26" x14ac:dyDescent="0.2">
      <c r="A2117" s="15">
        <v>10</v>
      </c>
      <c r="B2117" s="7">
        <f t="shared" si="132"/>
        <v>10</v>
      </c>
      <c r="C2117" s="1" t="s">
        <v>20</v>
      </c>
      <c r="D2117" s="1" t="s">
        <v>2201</v>
      </c>
      <c r="E2117" s="5">
        <v>0.2</v>
      </c>
      <c r="F2117" s="5">
        <f t="shared" si="133"/>
        <v>0.2</v>
      </c>
      <c r="G2117" s="1" t="s">
        <v>2202</v>
      </c>
      <c r="H2117" s="8">
        <v>44022</v>
      </c>
      <c r="I2117" s="1" t="s">
        <v>25</v>
      </c>
      <c r="K2117" s="8">
        <v>43962.770844907405</v>
      </c>
      <c r="L2117" s="1" t="s">
        <v>28</v>
      </c>
      <c r="M2117" s="8">
        <v>43962</v>
      </c>
      <c r="N2117" s="8">
        <v>43992</v>
      </c>
      <c r="O2117" s="1" t="s">
        <v>3932</v>
      </c>
      <c r="P2117" s="1" t="s">
        <v>32</v>
      </c>
      <c r="Q2117" s="1" t="s">
        <v>33</v>
      </c>
      <c r="R2117" s="1" t="s">
        <v>124</v>
      </c>
      <c r="T2117" s="1" t="s">
        <v>1045</v>
      </c>
      <c r="U2117" s="8">
        <v>43962</v>
      </c>
      <c r="V2117" s="1" t="s">
        <v>2205</v>
      </c>
      <c r="W2117" s="1" t="s">
        <v>2206</v>
      </c>
      <c r="X2117" s="1" t="s">
        <v>39</v>
      </c>
      <c r="Y2117" t="str">
        <f t="shared" si="134"/>
        <v>OnTime</v>
      </c>
      <c r="Z2117" t="str">
        <f t="shared" si="135"/>
        <v>Utilized</v>
      </c>
    </row>
    <row r="2118" spans="1:26" x14ac:dyDescent="0.2">
      <c r="A2118" s="15">
        <v>10</v>
      </c>
      <c r="B2118" s="7">
        <f t="shared" si="132"/>
        <v>10</v>
      </c>
      <c r="C2118" s="1" t="s">
        <v>20</v>
      </c>
      <c r="D2118" s="1" t="s">
        <v>2201</v>
      </c>
      <c r="E2118" s="5">
        <v>0.2</v>
      </c>
      <c r="F2118" s="5">
        <f t="shared" si="133"/>
        <v>0.2</v>
      </c>
      <c r="G2118" s="1" t="s">
        <v>2202</v>
      </c>
      <c r="H2118" s="8">
        <v>44022</v>
      </c>
      <c r="I2118" s="1" t="s">
        <v>25</v>
      </c>
      <c r="K2118" s="8">
        <v>43962.770775462966</v>
      </c>
      <c r="L2118" s="1" t="s">
        <v>28</v>
      </c>
      <c r="M2118" s="8">
        <v>43962</v>
      </c>
      <c r="N2118" s="8">
        <v>43992</v>
      </c>
      <c r="O2118" s="1" t="s">
        <v>3934</v>
      </c>
      <c r="P2118" s="1" t="s">
        <v>32</v>
      </c>
      <c r="Q2118" s="1" t="s">
        <v>33</v>
      </c>
      <c r="R2118" s="1" t="s">
        <v>124</v>
      </c>
      <c r="T2118" s="1" t="s">
        <v>49</v>
      </c>
      <c r="U2118" s="8">
        <v>43962</v>
      </c>
      <c r="V2118" s="1" t="s">
        <v>2205</v>
      </c>
      <c r="W2118" s="1" t="s">
        <v>2206</v>
      </c>
      <c r="X2118" s="1" t="s">
        <v>39</v>
      </c>
      <c r="Y2118" t="str">
        <f t="shared" si="134"/>
        <v>OnTime</v>
      </c>
      <c r="Z2118" t="str">
        <f t="shared" si="135"/>
        <v>Utilized</v>
      </c>
    </row>
    <row r="2119" spans="1:26" x14ac:dyDescent="0.2">
      <c r="A2119" s="15">
        <v>10</v>
      </c>
      <c r="B2119" s="7">
        <f t="shared" si="132"/>
        <v>10</v>
      </c>
      <c r="C2119" s="1" t="s">
        <v>20</v>
      </c>
      <c r="D2119" s="1" t="s">
        <v>1362</v>
      </c>
      <c r="E2119" s="5">
        <v>0.2</v>
      </c>
      <c r="F2119" s="5">
        <f t="shared" si="133"/>
        <v>0.2</v>
      </c>
      <c r="G2119" s="1" t="s">
        <v>1363</v>
      </c>
      <c r="H2119" s="8">
        <v>43992</v>
      </c>
      <c r="I2119" s="1" t="s">
        <v>25</v>
      </c>
      <c r="K2119" s="8">
        <v>43962.77070601852</v>
      </c>
      <c r="L2119" s="1" t="s">
        <v>28</v>
      </c>
      <c r="M2119" s="8">
        <v>43962</v>
      </c>
      <c r="N2119" s="8">
        <v>43962</v>
      </c>
      <c r="O2119" s="1" t="s">
        <v>3936</v>
      </c>
      <c r="P2119" s="1" t="s">
        <v>32</v>
      </c>
      <c r="T2119" s="1" t="s">
        <v>1045</v>
      </c>
      <c r="U2119" s="8">
        <v>43962</v>
      </c>
      <c r="V2119" s="1" t="s">
        <v>1368</v>
      </c>
      <c r="W2119" s="1" t="s">
        <v>3322</v>
      </c>
      <c r="X2119" s="1" t="s">
        <v>39</v>
      </c>
      <c r="Y2119" t="str">
        <f t="shared" si="134"/>
        <v>OnTime</v>
      </c>
      <c r="Z2119" t="str">
        <f t="shared" si="135"/>
        <v>Utilized</v>
      </c>
    </row>
    <row r="2120" spans="1:26" x14ac:dyDescent="0.2">
      <c r="A2120" s="15">
        <v>10</v>
      </c>
      <c r="B2120" s="7">
        <f t="shared" si="132"/>
        <v>10</v>
      </c>
      <c r="C2120" s="1" t="s">
        <v>20</v>
      </c>
      <c r="D2120" s="1" t="s">
        <v>1362</v>
      </c>
      <c r="E2120" s="5">
        <v>0.2</v>
      </c>
      <c r="F2120" s="5">
        <f t="shared" si="133"/>
        <v>0.2</v>
      </c>
      <c r="G2120" s="1" t="s">
        <v>1363</v>
      </c>
      <c r="H2120" s="8">
        <v>43992</v>
      </c>
      <c r="I2120" s="1" t="s">
        <v>25</v>
      </c>
      <c r="K2120" s="8">
        <v>43962.770636574074</v>
      </c>
      <c r="L2120" s="1" t="s">
        <v>28</v>
      </c>
      <c r="M2120" s="8">
        <v>43962</v>
      </c>
      <c r="N2120" s="8">
        <v>43962</v>
      </c>
      <c r="O2120" s="1" t="s">
        <v>3938</v>
      </c>
      <c r="P2120" s="1" t="s">
        <v>32</v>
      </c>
      <c r="T2120" s="1" t="s">
        <v>49</v>
      </c>
      <c r="U2120" s="8">
        <v>43962</v>
      </c>
      <c r="V2120" s="1" t="s">
        <v>1368</v>
      </c>
      <c r="W2120" s="1" t="s">
        <v>3322</v>
      </c>
      <c r="X2120" s="1" t="s">
        <v>39</v>
      </c>
      <c r="Y2120" t="str">
        <f t="shared" si="134"/>
        <v>OnTime</v>
      </c>
      <c r="Z2120" t="str">
        <f t="shared" si="135"/>
        <v>Utilized</v>
      </c>
    </row>
    <row r="2121" spans="1:26" x14ac:dyDescent="0.2">
      <c r="A2121" s="15">
        <v>100</v>
      </c>
      <c r="B2121" s="7">
        <f t="shared" si="132"/>
        <v>100</v>
      </c>
      <c r="C2121" s="1" t="s">
        <v>20</v>
      </c>
      <c r="D2121" s="1" t="s">
        <v>1362</v>
      </c>
      <c r="E2121" s="5">
        <v>2</v>
      </c>
      <c r="F2121" s="5">
        <f t="shared" si="133"/>
        <v>2</v>
      </c>
      <c r="G2121" s="1" t="s">
        <v>1363</v>
      </c>
      <c r="H2121" s="8">
        <v>43992</v>
      </c>
      <c r="I2121" s="1" t="s">
        <v>25</v>
      </c>
      <c r="K2121" s="8">
        <v>43962.770567129628</v>
      </c>
      <c r="L2121" s="1" t="s">
        <v>28</v>
      </c>
      <c r="M2121" s="8">
        <v>43962</v>
      </c>
      <c r="N2121" s="8">
        <v>43962</v>
      </c>
      <c r="O2121" s="1" t="s">
        <v>3940</v>
      </c>
      <c r="P2121" s="1" t="s">
        <v>32</v>
      </c>
      <c r="T2121" s="1" t="s">
        <v>81</v>
      </c>
      <c r="U2121" s="8">
        <v>43962</v>
      </c>
      <c r="V2121" s="1" t="s">
        <v>1368</v>
      </c>
      <c r="W2121" s="1" t="s">
        <v>3322</v>
      </c>
      <c r="X2121" s="1" t="s">
        <v>39</v>
      </c>
      <c r="Y2121" t="str">
        <f t="shared" si="134"/>
        <v>OnTime</v>
      </c>
      <c r="Z2121" t="str">
        <f t="shared" si="135"/>
        <v>Utilized</v>
      </c>
    </row>
    <row r="2122" spans="1:26" x14ac:dyDescent="0.2">
      <c r="A2122" s="15">
        <v>0</v>
      </c>
      <c r="B2122" s="7">
        <f t="shared" si="132"/>
        <v>0</v>
      </c>
      <c r="C2122" s="1" t="s">
        <v>20</v>
      </c>
      <c r="D2122" s="1" t="s">
        <v>1362</v>
      </c>
      <c r="E2122" s="5">
        <v>0</v>
      </c>
      <c r="F2122" s="5">
        <f t="shared" si="133"/>
        <v>0</v>
      </c>
      <c r="G2122" s="1" t="s">
        <v>1363</v>
      </c>
      <c r="H2122" s="8">
        <v>43992</v>
      </c>
      <c r="I2122" s="1" t="s">
        <v>25</v>
      </c>
      <c r="K2122" s="8">
        <v>43962.770509259259</v>
      </c>
      <c r="M2122" s="8">
        <v>43962</v>
      </c>
      <c r="N2122" s="8">
        <v>43962</v>
      </c>
      <c r="P2122" s="1" t="s">
        <v>32</v>
      </c>
      <c r="T2122" s="1" t="s">
        <v>81</v>
      </c>
      <c r="U2122" s="8">
        <v>43962</v>
      </c>
      <c r="V2122" s="1" t="s">
        <v>1368</v>
      </c>
      <c r="W2122" s="1" t="s">
        <v>3322</v>
      </c>
      <c r="X2122" s="1" t="s">
        <v>39</v>
      </c>
      <c r="Y2122" t="str">
        <f t="shared" si="134"/>
        <v>NoPayment</v>
      </c>
      <c r="Z2122" t="str">
        <f t="shared" si="135"/>
        <v>Utilized</v>
      </c>
    </row>
    <row r="2123" spans="1:26" x14ac:dyDescent="0.2">
      <c r="A2123" s="15">
        <v>100</v>
      </c>
      <c r="B2123" s="7">
        <f t="shared" si="132"/>
        <v>100</v>
      </c>
      <c r="C2123" s="1" t="s">
        <v>20</v>
      </c>
      <c r="D2123" s="1" t="s">
        <v>1362</v>
      </c>
      <c r="E2123" s="5">
        <v>2</v>
      </c>
      <c r="F2123" s="5">
        <f t="shared" si="133"/>
        <v>2</v>
      </c>
      <c r="G2123" s="1" t="s">
        <v>1363</v>
      </c>
      <c r="H2123" s="8">
        <v>43992</v>
      </c>
      <c r="I2123" s="1" t="s">
        <v>25</v>
      </c>
      <c r="K2123" s="8">
        <v>43962.770439814813</v>
      </c>
      <c r="L2123" s="1" t="s">
        <v>28</v>
      </c>
      <c r="M2123" s="8">
        <v>43962</v>
      </c>
      <c r="N2123" s="8">
        <v>43962</v>
      </c>
      <c r="O2123" s="1" t="s">
        <v>3943</v>
      </c>
      <c r="P2123" s="1" t="s">
        <v>32</v>
      </c>
      <c r="T2123" s="1" t="s">
        <v>49</v>
      </c>
      <c r="U2123" s="8">
        <v>43962</v>
      </c>
      <c r="V2123" s="1" t="s">
        <v>1368</v>
      </c>
      <c r="W2123" s="1" t="s">
        <v>3322</v>
      </c>
      <c r="X2123" s="1" t="s">
        <v>39</v>
      </c>
      <c r="Y2123" t="str">
        <f t="shared" si="134"/>
        <v>OnTime</v>
      </c>
      <c r="Z2123" t="str">
        <f t="shared" si="135"/>
        <v>Utilized</v>
      </c>
    </row>
    <row r="2124" spans="1:26" x14ac:dyDescent="0.2">
      <c r="A2124" s="15">
        <v>100</v>
      </c>
      <c r="B2124" s="7">
        <f t="shared" si="132"/>
        <v>100</v>
      </c>
      <c r="C2124" s="1" t="s">
        <v>20</v>
      </c>
      <c r="D2124" s="1" t="s">
        <v>2201</v>
      </c>
      <c r="E2124" s="5">
        <v>2</v>
      </c>
      <c r="F2124" s="5">
        <f t="shared" si="133"/>
        <v>2</v>
      </c>
      <c r="G2124" s="1" t="s">
        <v>2202</v>
      </c>
      <c r="H2124" s="8">
        <v>44022</v>
      </c>
      <c r="I2124" s="1" t="s">
        <v>25</v>
      </c>
      <c r="K2124" s="8">
        <v>43962.770370370374</v>
      </c>
      <c r="L2124" s="1" t="s">
        <v>28</v>
      </c>
      <c r="M2124" s="8">
        <v>43962</v>
      </c>
      <c r="N2124" s="8">
        <v>43992</v>
      </c>
      <c r="O2124" s="1" t="s">
        <v>3945</v>
      </c>
      <c r="P2124" s="1" t="s">
        <v>32</v>
      </c>
      <c r="Q2124" s="1" t="s">
        <v>33</v>
      </c>
      <c r="R2124" s="1" t="s">
        <v>124</v>
      </c>
      <c r="T2124" s="1" t="s">
        <v>49</v>
      </c>
      <c r="U2124" s="8">
        <v>43962</v>
      </c>
      <c r="V2124" s="1" t="s">
        <v>2205</v>
      </c>
      <c r="W2124" s="1" t="s">
        <v>2206</v>
      </c>
      <c r="X2124" s="1" t="s">
        <v>39</v>
      </c>
      <c r="Y2124" t="str">
        <f t="shared" si="134"/>
        <v>OnTime</v>
      </c>
      <c r="Z2124" t="str">
        <f t="shared" si="135"/>
        <v>Utilized</v>
      </c>
    </row>
    <row r="2125" spans="1:26" x14ac:dyDescent="0.2">
      <c r="A2125" s="15">
        <v>100</v>
      </c>
      <c r="B2125" s="7">
        <f t="shared" si="132"/>
        <v>100</v>
      </c>
      <c r="C2125" s="1" t="s">
        <v>20</v>
      </c>
      <c r="D2125" s="1" t="s">
        <v>1362</v>
      </c>
      <c r="E2125" s="5">
        <v>2</v>
      </c>
      <c r="F2125" s="5">
        <f t="shared" si="133"/>
        <v>2</v>
      </c>
      <c r="G2125" s="1" t="s">
        <v>1363</v>
      </c>
      <c r="H2125" s="8">
        <v>43992</v>
      </c>
      <c r="I2125" s="1" t="s">
        <v>25</v>
      </c>
      <c r="K2125" s="8">
        <v>43962.770300925928</v>
      </c>
      <c r="L2125" s="1" t="s">
        <v>28</v>
      </c>
      <c r="M2125" s="8">
        <v>43962</v>
      </c>
      <c r="N2125" s="8">
        <v>43962</v>
      </c>
      <c r="O2125" s="1" t="s">
        <v>3947</v>
      </c>
      <c r="P2125" s="1" t="s">
        <v>32</v>
      </c>
      <c r="T2125" s="1" t="s">
        <v>49</v>
      </c>
      <c r="U2125" s="8">
        <v>43962</v>
      </c>
      <c r="V2125" s="1" t="s">
        <v>1368</v>
      </c>
      <c r="W2125" s="1" t="s">
        <v>3322</v>
      </c>
      <c r="X2125" s="1" t="s">
        <v>39</v>
      </c>
      <c r="Y2125" t="str">
        <f t="shared" si="134"/>
        <v>OnTime</v>
      </c>
      <c r="Z2125" t="str">
        <f t="shared" si="135"/>
        <v>Utilized</v>
      </c>
    </row>
    <row r="2126" spans="1:26" x14ac:dyDescent="0.2">
      <c r="A2126" s="15">
        <v>0</v>
      </c>
      <c r="B2126" s="7">
        <f t="shared" si="132"/>
        <v>0</v>
      </c>
      <c r="C2126" s="1" t="s">
        <v>20</v>
      </c>
      <c r="E2126" s="5">
        <v>0</v>
      </c>
      <c r="F2126" s="5">
        <f t="shared" si="133"/>
        <v>0</v>
      </c>
      <c r="I2126" s="1" t="s">
        <v>25</v>
      </c>
      <c r="K2126" s="8">
        <v>43962.770243055558</v>
      </c>
      <c r="M2126" s="8">
        <v>43962</v>
      </c>
      <c r="N2126" s="8">
        <v>43962</v>
      </c>
      <c r="P2126" s="1" t="s">
        <v>32</v>
      </c>
      <c r="T2126" s="1" t="s">
        <v>81</v>
      </c>
      <c r="U2126" s="8">
        <v>43962</v>
      </c>
      <c r="X2126" s="1" t="s">
        <v>39</v>
      </c>
      <c r="Y2126" t="str">
        <f t="shared" si="134"/>
        <v>NoPayment</v>
      </c>
      <c r="Z2126" t="str">
        <f t="shared" si="135"/>
        <v>No Discounts</v>
      </c>
    </row>
    <row r="2127" spans="1:26" x14ac:dyDescent="0.2">
      <c r="A2127" s="15">
        <v>10</v>
      </c>
      <c r="B2127" s="7">
        <f t="shared" si="132"/>
        <v>10</v>
      </c>
      <c r="C2127" s="1" t="s">
        <v>20</v>
      </c>
      <c r="D2127" s="1" t="s">
        <v>1362</v>
      </c>
      <c r="E2127" s="5">
        <v>0.2</v>
      </c>
      <c r="F2127" s="5">
        <f t="shared" si="133"/>
        <v>0.2</v>
      </c>
      <c r="G2127" s="1" t="s">
        <v>1363</v>
      </c>
      <c r="H2127" s="8">
        <v>43992</v>
      </c>
      <c r="I2127" s="1" t="s">
        <v>25</v>
      </c>
      <c r="K2127" s="8">
        <v>43962.770173611112</v>
      </c>
      <c r="L2127" s="1" t="s">
        <v>28</v>
      </c>
      <c r="M2127" s="8">
        <v>43962</v>
      </c>
      <c r="N2127" s="8">
        <v>43962</v>
      </c>
      <c r="O2127" s="1" t="s">
        <v>3950</v>
      </c>
      <c r="P2127" s="1" t="s">
        <v>32</v>
      </c>
      <c r="T2127" s="1" t="s">
        <v>193</v>
      </c>
      <c r="U2127" s="8">
        <v>43962</v>
      </c>
      <c r="V2127" s="1" t="s">
        <v>1368</v>
      </c>
      <c r="W2127" s="1" t="s">
        <v>3322</v>
      </c>
      <c r="X2127" s="1" t="s">
        <v>39</v>
      </c>
      <c r="Y2127" t="str">
        <f t="shared" si="134"/>
        <v>OnTime</v>
      </c>
      <c r="Z2127" t="str">
        <f t="shared" si="135"/>
        <v>Utilized</v>
      </c>
    </row>
    <row r="2128" spans="1:26" x14ac:dyDescent="0.2">
      <c r="A2128" s="15">
        <v>0</v>
      </c>
      <c r="B2128" s="7">
        <f t="shared" si="132"/>
        <v>0</v>
      </c>
      <c r="C2128" s="1" t="s">
        <v>20</v>
      </c>
      <c r="E2128" s="5">
        <v>0</v>
      </c>
      <c r="F2128" s="5">
        <f t="shared" si="133"/>
        <v>0</v>
      </c>
      <c r="I2128" s="1" t="s">
        <v>25</v>
      </c>
      <c r="K2128" s="8">
        <v>43962.770104166666</v>
      </c>
      <c r="M2128" s="8">
        <v>43962</v>
      </c>
      <c r="N2128" s="8">
        <v>43962</v>
      </c>
      <c r="P2128" s="1" t="s">
        <v>32</v>
      </c>
      <c r="T2128" s="1" t="s">
        <v>81</v>
      </c>
      <c r="U2128" s="8">
        <v>43962</v>
      </c>
      <c r="X2128" s="1" t="s">
        <v>39</v>
      </c>
      <c r="Y2128" t="str">
        <f t="shared" si="134"/>
        <v>NoPayment</v>
      </c>
      <c r="Z2128" t="str">
        <f t="shared" si="135"/>
        <v>No Discounts</v>
      </c>
    </row>
    <row r="2129" spans="1:26" x14ac:dyDescent="0.2">
      <c r="A2129" s="15">
        <v>1000</v>
      </c>
      <c r="B2129" s="7">
        <f t="shared" si="132"/>
        <v>1000</v>
      </c>
      <c r="C2129" s="1" t="s">
        <v>20</v>
      </c>
      <c r="D2129" s="1" t="s">
        <v>1362</v>
      </c>
      <c r="E2129" s="5">
        <v>20</v>
      </c>
      <c r="F2129" s="5">
        <f t="shared" si="133"/>
        <v>20</v>
      </c>
      <c r="G2129" s="1" t="s">
        <v>1363</v>
      </c>
      <c r="H2129" s="8">
        <v>43989</v>
      </c>
      <c r="I2129" s="1" t="s">
        <v>25</v>
      </c>
      <c r="K2129" s="8">
        <v>43959.253067129626</v>
      </c>
      <c r="L2129" s="1" t="s">
        <v>28</v>
      </c>
      <c r="M2129" s="8">
        <v>43959</v>
      </c>
      <c r="N2129" s="8">
        <v>43959</v>
      </c>
      <c r="O2129" s="1" t="s">
        <v>3955</v>
      </c>
      <c r="P2129" s="1" t="s">
        <v>32</v>
      </c>
      <c r="T2129" s="1" t="s">
        <v>49</v>
      </c>
      <c r="U2129" s="8">
        <v>43959</v>
      </c>
      <c r="V2129" s="1" t="s">
        <v>1368</v>
      </c>
      <c r="W2129" s="1" t="s">
        <v>3322</v>
      </c>
      <c r="X2129" s="1" t="s">
        <v>39</v>
      </c>
      <c r="Y2129" t="str">
        <f t="shared" si="134"/>
        <v>OnTime</v>
      </c>
      <c r="Z2129" t="str">
        <f t="shared" si="135"/>
        <v>Utilized</v>
      </c>
    </row>
    <row r="2130" spans="1:26" x14ac:dyDescent="0.2">
      <c r="A2130" s="15">
        <v>100</v>
      </c>
      <c r="B2130" s="7">
        <f t="shared" si="132"/>
        <v>100</v>
      </c>
      <c r="C2130" s="1" t="s">
        <v>20</v>
      </c>
      <c r="D2130" s="1" t="s">
        <v>1362</v>
      </c>
      <c r="E2130" s="5">
        <v>2</v>
      </c>
      <c r="F2130" s="5">
        <f t="shared" si="133"/>
        <v>2</v>
      </c>
      <c r="G2130" s="1" t="s">
        <v>1363</v>
      </c>
      <c r="H2130" s="8">
        <v>43989</v>
      </c>
      <c r="I2130" s="1" t="s">
        <v>25</v>
      </c>
      <c r="K2130" s="8">
        <v>43959.253009259257</v>
      </c>
      <c r="L2130" s="1" t="s">
        <v>28</v>
      </c>
      <c r="M2130" s="8">
        <v>43959</v>
      </c>
      <c r="N2130" s="8">
        <v>43959</v>
      </c>
      <c r="O2130" s="1" t="s">
        <v>3957</v>
      </c>
      <c r="P2130" s="1" t="s">
        <v>32</v>
      </c>
      <c r="T2130" s="1" t="s">
        <v>81</v>
      </c>
      <c r="U2130" s="8">
        <v>43959</v>
      </c>
      <c r="V2130" s="1" t="s">
        <v>1368</v>
      </c>
      <c r="W2130" s="1" t="s">
        <v>3322</v>
      </c>
      <c r="X2130" s="1" t="s">
        <v>39</v>
      </c>
      <c r="Y2130" t="str">
        <f t="shared" si="134"/>
        <v>OnTime</v>
      </c>
      <c r="Z2130" t="str">
        <f t="shared" si="135"/>
        <v>Utilized</v>
      </c>
    </row>
    <row r="2131" spans="1:26" x14ac:dyDescent="0.2">
      <c r="A2131" s="15">
        <v>100</v>
      </c>
      <c r="B2131" s="7">
        <f t="shared" si="132"/>
        <v>100</v>
      </c>
      <c r="C2131" s="1" t="s">
        <v>20</v>
      </c>
      <c r="D2131" s="1" t="s">
        <v>2201</v>
      </c>
      <c r="E2131" s="5">
        <v>2</v>
      </c>
      <c r="F2131" s="5">
        <f t="shared" si="133"/>
        <v>2</v>
      </c>
      <c r="G2131" s="1" t="s">
        <v>2202</v>
      </c>
      <c r="H2131" s="8">
        <v>44019</v>
      </c>
      <c r="I2131" s="1" t="s">
        <v>25</v>
      </c>
      <c r="K2131" s="8">
        <v>43959.252939814818</v>
      </c>
      <c r="L2131" s="1" t="s">
        <v>28</v>
      </c>
      <c r="M2131" s="8">
        <v>43959</v>
      </c>
      <c r="N2131" s="8">
        <v>43989</v>
      </c>
      <c r="O2131" s="1" t="s">
        <v>3959</v>
      </c>
      <c r="P2131" s="1" t="s">
        <v>32</v>
      </c>
      <c r="Q2131" s="1" t="s">
        <v>33</v>
      </c>
      <c r="R2131" s="1" t="s">
        <v>124</v>
      </c>
      <c r="T2131" s="1" t="s">
        <v>193</v>
      </c>
      <c r="U2131" s="8">
        <v>43959</v>
      </c>
      <c r="V2131" s="1" t="s">
        <v>2205</v>
      </c>
      <c r="W2131" s="1" t="s">
        <v>2206</v>
      </c>
      <c r="X2131" s="1" t="s">
        <v>39</v>
      </c>
      <c r="Y2131" t="str">
        <f t="shared" si="134"/>
        <v>OnTime</v>
      </c>
      <c r="Z2131" t="str">
        <f t="shared" si="135"/>
        <v>Utilized</v>
      </c>
    </row>
    <row r="2132" spans="1:26" x14ac:dyDescent="0.2">
      <c r="A2132" s="15">
        <v>0</v>
      </c>
      <c r="B2132" s="7">
        <f t="shared" si="132"/>
        <v>0</v>
      </c>
      <c r="C2132" s="1" t="s">
        <v>20</v>
      </c>
      <c r="D2132" s="1" t="s">
        <v>1362</v>
      </c>
      <c r="E2132" s="5">
        <v>0</v>
      </c>
      <c r="F2132" s="5">
        <f t="shared" si="133"/>
        <v>0</v>
      </c>
      <c r="G2132" s="1" t="s">
        <v>1363</v>
      </c>
      <c r="H2132" s="8">
        <v>43989</v>
      </c>
      <c r="I2132" s="1" t="s">
        <v>25</v>
      </c>
      <c r="K2132" s="8">
        <v>43959.252870370372</v>
      </c>
      <c r="M2132" s="8">
        <v>43959</v>
      </c>
      <c r="N2132" s="8">
        <v>43959</v>
      </c>
      <c r="P2132" s="1" t="s">
        <v>32</v>
      </c>
      <c r="T2132" s="1" t="s">
        <v>81</v>
      </c>
      <c r="U2132" s="8">
        <v>43959</v>
      </c>
      <c r="V2132" s="1" t="s">
        <v>1368</v>
      </c>
      <c r="W2132" s="1" t="s">
        <v>3322</v>
      </c>
      <c r="X2132" s="1" t="s">
        <v>39</v>
      </c>
      <c r="Y2132" t="str">
        <f t="shared" si="134"/>
        <v>NoPayment</v>
      </c>
      <c r="Z2132" t="str">
        <f t="shared" si="135"/>
        <v>Utilized</v>
      </c>
    </row>
    <row r="2133" spans="1:26" x14ac:dyDescent="0.2">
      <c r="A2133" s="15">
        <v>0</v>
      </c>
      <c r="B2133" s="7">
        <f t="shared" si="132"/>
        <v>0</v>
      </c>
      <c r="C2133" s="1" t="s">
        <v>20</v>
      </c>
      <c r="E2133" s="5">
        <v>0</v>
      </c>
      <c r="F2133" s="5">
        <f t="shared" si="133"/>
        <v>0</v>
      </c>
      <c r="I2133" s="1" t="s">
        <v>25</v>
      </c>
      <c r="K2133" s="8">
        <v>43959.252812500003</v>
      </c>
      <c r="M2133" s="8">
        <v>43959</v>
      </c>
      <c r="N2133" s="8">
        <v>43989</v>
      </c>
      <c r="O2133" s="1" t="s">
        <v>3962</v>
      </c>
      <c r="P2133" s="1" t="s">
        <v>32</v>
      </c>
      <c r="R2133" s="1" t="s">
        <v>124</v>
      </c>
      <c r="T2133" s="1" t="s">
        <v>81</v>
      </c>
      <c r="U2133" s="8">
        <v>43959</v>
      </c>
      <c r="V2133" s="1" t="s">
        <v>3963</v>
      </c>
      <c r="W2133" s="1" t="s">
        <v>3964</v>
      </c>
      <c r="X2133" s="1" t="s">
        <v>39</v>
      </c>
      <c r="Y2133" t="str">
        <f t="shared" si="134"/>
        <v>NoPayment</v>
      </c>
      <c r="Z2133" t="str">
        <f t="shared" si="135"/>
        <v>No Discounts</v>
      </c>
    </row>
    <row r="2134" spans="1:26" x14ac:dyDescent="0.2">
      <c r="A2134" s="15">
        <v>100</v>
      </c>
      <c r="B2134" s="7">
        <f t="shared" si="132"/>
        <v>100</v>
      </c>
      <c r="C2134" s="1" t="s">
        <v>20</v>
      </c>
      <c r="D2134" s="1" t="s">
        <v>2201</v>
      </c>
      <c r="E2134" s="5">
        <v>2</v>
      </c>
      <c r="F2134" s="5">
        <f t="shared" si="133"/>
        <v>2</v>
      </c>
      <c r="G2134" s="1" t="s">
        <v>2202</v>
      </c>
      <c r="H2134" s="8">
        <v>44019</v>
      </c>
      <c r="I2134" s="1" t="s">
        <v>25</v>
      </c>
      <c r="K2134" s="8">
        <v>43959.252743055556</v>
      </c>
      <c r="L2134" s="1" t="s">
        <v>28</v>
      </c>
      <c r="M2134" s="8">
        <v>43959</v>
      </c>
      <c r="N2134" s="8">
        <v>43989</v>
      </c>
      <c r="O2134" s="1" t="s">
        <v>3966</v>
      </c>
      <c r="P2134" s="1" t="s">
        <v>32</v>
      </c>
      <c r="Q2134" s="1" t="s">
        <v>33</v>
      </c>
      <c r="R2134" s="1" t="s">
        <v>124</v>
      </c>
      <c r="T2134" s="1" t="s">
        <v>193</v>
      </c>
      <c r="U2134" s="8">
        <v>43959</v>
      </c>
      <c r="V2134" s="1" t="s">
        <v>2205</v>
      </c>
      <c r="W2134" s="1" t="s">
        <v>2206</v>
      </c>
      <c r="X2134" s="1" t="s">
        <v>39</v>
      </c>
      <c r="Y2134" t="str">
        <f t="shared" si="134"/>
        <v>OnTime</v>
      </c>
      <c r="Z2134" t="str">
        <f t="shared" si="135"/>
        <v>Utilized</v>
      </c>
    </row>
    <row r="2135" spans="1:26" x14ac:dyDescent="0.2">
      <c r="A2135" s="15">
        <v>100</v>
      </c>
      <c r="B2135" s="7">
        <f t="shared" si="132"/>
        <v>100</v>
      </c>
      <c r="C2135" s="1" t="s">
        <v>20</v>
      </c>
      <c r="D2135" s="1" t="s">
        <v>1362</v>
      </c>
      <c r="E2135" s="5">
        <v>2</v>
      </c>
      <c r="F2135" s="5">
        <f t="shared" si="133"/>
        <v>2</v>
      </c>
      <c r="G2135" s="1" t="s">
        <v>1363</v>
      </c>
      <c r="H2135" s="8">
        <v>43989</v>
      </c>
      <c r="I2135" s="1" t="s">
        <v>25</v>
      </c>
      <c r="K2135" s="8">
        <v>43959.25267361111</v>
      </c>
      <c r="L2135" s="1" t="s">
        <v>28</v>
      </c>
      <c r="M2135" s="8">
        <v>43959</v>
      </c>
      <c r="N2135" s="8">
        <v>43959</v>
      </c>
      <c r="O2135" s="1" t="s">
        <v>3968</v>
      </c>
      <c r="P2135" s="1" t="s">
        <v>32</v>
      </c>
      <c r="T2135" s="1" t="s">
        <v>193</v>
      </c>
      <c r="U2135" s="8">
        <v>43959</v>
      </c>
      <c r="V2135" s="1" t="s">
        <v>1368</v>
      </c>
      <c r="W2135" s="1" t="s">
        <v>3322</v>
      </c>
      <c r="X2135" s="1" t="s">
        <v>39</v>
      </c>
      <c r="Y2135" t="str">
        <f t="shared" si="134"/>
        <v>OnTime</v>
      </c>
      <c r="Z2135" t="str">
        <f t="shared" si="135"/>
        <v>Utilized</v>
      </c>
    </row>
    <row r="2136" spans="1:26" x14ac:dyDescent="0.2">
      <c r="A2136" s="15">
        <v>1</v>
      </c>
      <c r="B2136" s="7">
        <f t="shared" si="132"/>
        <v>1</v>
      </c>
      <c r="C2136" s="1" t="s">
        <v>20</v>
      </c>
      <c r="D2136" s="1" t="s">
        <v>21</v>
      </c>
      <c r="E2136" s="5">
        <v>0</v>
      </c>
      <c r="F2136" s="5">
        <f t="shared" si="133"/>
        <v>0</v>
      </c>
      <c r="I2136" s="1" t="s">
        <v>25</v>
      </c>
      <c r="K2136" s="8">
        <v>43959.252604166664</v>
      </c>
      <c r="L2136" s="1" t="s">
        <v>28</v>
      </c>
      <c r="M2136" s="8">
        <v>43959</v>
      </c>
      <c r="N2136" s="8">
        <v>43989</v>
      </c>
      <c r="O2136" s="1" t="s">
        <v>3970</v>
      </c>
      <c r="P2136" s="1" t="s">
        <v>32</v>
      </c>
      <c r="Q2136" s="1" t="s">
        <v>156</v>
      </c>
      <c r="R2136" s="1" t="s">
        <v>124</v>
      </c>
      <c r="T2136" s="1" t="s">
        <v>1045</v>
      </c>
      <c r="U2136" s="8">
        <v>43959</v>
      </c>
      <c r="V2136" s="1" t="s">
        <v>157</v>
      </c>
      <c r="W2136" s="1" t="s">
        <v>158</v>
      </c>
      <c r="X2136" s="1" t="s">
        <v>39</v>
      </c>
      <c r="Y2136" t="str">
        <f t="shared" si="134"/>
        <v>OnTime</v>
      </c>
      <c r="Z2136" t="str">
        <f t="shared" si="135"/>
        <v>No Discounts</v>
      </c>
    </row>
    <row r="2137" spans="1:26" x14ac:dyDescent="0.2">
      <c r="A2137" s="15">
        <v>0</v>
      </c>
      <c r="B2137" s="7">
        <f t="shared" si="132"/>
        <v>0</v>
      </c>
      <c r="C2137" s="1" t="s">
        <v>20</v>
      </c>
      <c r="D2137" s="1" t="s">
        <v>21</v>
      </c>
      <c r="E2137" s="5">
        <v>0</v>
      </c>
      <c r="F2137" s="5">
        <f t="shared" si="133"/>
        <v>0</v>
      </c>
      <c r="I2137" s="1" t="s">
        <v>25</v>
      </c>
      <c r="K2137" s="8">
        <v>43959.252546296295</v>
      </c>
      <c r="M2137" s="8">
        <v>43959</v>
      </c>
      <c r="N2137" s="8">
        <v>43989</v>
      </c>
      <c r="P2137" s="1" t="s">
        <v>32</v>
      </c>
      <c r="Q2137" s="1" t="s">
        <v>156</v>
      </c>
      <c r="R2137" s="1" t="s">
        <v>124</v>
      </c>
      <c r="T2137" s="1" t="s">
        <v>81</v>
      </c>
      <c r="U2137" s="8">
        <v>43959</v>
      </c>
      <c r="V2137" s="1" t="s">
        <v>157</v>
      </c>
      <c r="W2137" s="1" t="s">
        <v>158</v>
      </c>
      <c r="X2137" s="1" t="s">
        <v>39</v>
      </c>
      <c r="Y2137" t="str">
        <f t="shared" si="134"/>
        <v>NoPayment</v>
      </c>
      <c r="Z2137" t="str">
        <f t="shared" si="135"/>
        <v>No Discounts</v>
      </c>
    </row>
    <row r="2138" spans="1:26" x14ac:dyDescent="0.2">
      <c r="A2138" s="15">
        <v>100</v>
      </c>
      <c r="B2138" s="7">
        <f t="shared" si="132"/>
        <v>100</v>
      </c>
      <c r="C2138" s="1" t="s">
        <v>20</v>
      </c>
      <c r="D2138" s="1" t="s">
        <v>1362</v>
      </c>
      <c r="E2138" s="5">
        <v>2</v>
      </c>
      <c r="F2138" s="5">
        <f t="shared" si="133"/>
        <v>2</v>
      </c>
      <c r="G2138" s="1" t="s">
        <v>1363</v>
      </c>
      <c r="H2138" s="8">
        <v>43989</v>
      </c>
      <c r="I2138" s="1" t="s">
        <v>25</v>
      </c>
      <c r="K2138" s="8">
        <v>43959.252476851849</v>
      </c>
      <c r="L2138" s="1" t="s">
        <v>28</v>
      </c>
      <c r="M2138" s="8">
        <v>43959</v>
      </c>
      <c r="N2138" s="8">
        <v>43959</v>
      </c>
      <c r="O2138" s="1" t="s">
        <v>3973</v>
      </c>
      <c r="P2138" s="1" t="s">
        <v>32</v>
      </c>
      <c r="T2138" s="1" t="s">
        <v>49</v>
      </c>
      <c r="U2138" s="8">
        <v>43959</v>
      </c>
      <c r="V2138" s="1" t="s">
        <v>1368</v>
      </c>
      <c r="W2138" s="1" t="s">
        <v>3322</v>
      </c>
      <c r="X2138" s="1" t="s">
        <v>39</v>
      </c>
      <c r="Y2138" t="str">
        <f t="shared" si="134"/>
        <v>OnTime</v>
      </c>
      <c r="Z2138" t="str">
        <f t="shared" si="135"/>
        <v>Utilized</v>
      </c>
    </row>
    <row r="2139" spans="1:26" x14ac:dyDescent="0.2">
      <c r="A2139" s="15">
        <v>0</v>
      </c>
      <c r="B2139" s="7">
        <f t="shared" si="132"/>
        <v>0</v>
      </c>
      <c r="C2139" s="1" t="s">
        <v>20</v>
      </c>
      <c r="E2139" s="5">
        <v>0</v>
      </c>
      <c r="F2139" s="5">
        <f t="shared" si="133"/>
        <v>0</v>
      </c>
      <c r="I2139" s="1" t="s">
        <v>25</v>
      </c>
      <c r="K2139" s="8">
        <v>43959.25240740741</v>
      </c>
      <c r="M2139" s="8">
        <v>43959</v>
      </c>
      <c r="N2139" s="8">
        <v>43959</v>
      </c>
      <c r="P2139" s="1" t="s">
        <v>32</v>
      </c>
      <c r="T2139" s="1" t="s">
        <v>81</v>
      </c>
      <c r="U2139" s="8">
        <v>43959</v>
      </c>
      <c r="X2139" s="1" t="s">
        <v>39</v>
      </c>
      <c r="Y2139" t="str">
        <f t="shared" si="134"/>
        <v>NoPayment</v>
      </c>
      <c r="Z2139" t="str">
        <f t="shared" si="135"/>
        <v>No Discounts</v>
      </c>
    </row>
    <row r="2140" spans="1:26" x14ac:dyDescent="0.2">
      <c r="A2140" s="15">
        <v>0</v>
      </c>
      <c r="B2140" s="7">
        <f t="shared" si="132"/>
        <v>0</v>
      </c>
      <c r="C2140" s="1" t="s">
        <v>20</v>
      </c>
      <c r="E2140" s="5">
        <v>0</v>
      </c>
      <c r="F2140" s="5">
        <f t="shared" si="133"/>
        <v>0</v>
      </c>
      <c r="I2140" s="1" t="s">
        <v>25</v>
      </c>
      <c r="K2140" s="8">
        <v>43959.252349537041</v>
      </c>
      <c r="M2140" s="8">
        <v>43959</v>
      </c>
      <c r="N2140" s="8">
        <v>43959</v>
      </c>
      <c r="P2140" s="1" t="s">
        <v>32</v>
      </c>
      <c r="T2140" s="1" t="s">
        <v>81</v>
      </c>
      <c r="U2140" s="8">
        <v>43959</v>
      </c>
      <c r="X2140" s="1" t="s">
        <v>39</v>
      </c>
      <c r="Y2140" t="str">
        <f t="shared" si="134"/>
        <v>NoPayment</v>
      </c>
      <c r="Z2140" t="str">
        <f t="shared" si="135"/>
        <v>No Discounts</v>
      </c>
    </row>
    <row r="2141" spans="1:26" x14ac:dyDescent="0.2">
      <c r="A2141" s="15">
        <v>100</v>
      </c>
      <c r="B2141" s="7">
        <f t="shared" si="132"/>
        <v>100</v>
      </c>
      <c r="C2141" s="1" t="s">
        <v>20</v>
      </c>
      <c r="D2141" s="1" t="s">
        <v>1362</v>
      </c>
      <c r="E2141" s="5">
        <v>2</v>
      </c>
      <c r="F2141" s="5">
        <f t="shared" si="133"/>
        <v>2</v>
      </c>
      <c r="G2141" s="1" t="s">
        <v>1363</v>
      </c>
      <c r="H2141" s="8">
        <v>43988</v>
      </c>
      <c r="I2141" s="1" t="s">
        <v>25</v>
      </c>
      <c r="K2141" s="8">
        <v>43958.502453703702</v>
      </c>
      <c r="L2141" s="1" t="s">
        <v>28</v>
      </c>
      <c r="M2141" s="8">
        <v>43958</v>
      </c>
      <c r="N2141" s="8">
        <v>43958</v>
      </c>
      <c r="O2141" s="1" t="s">
        <v>3979</v>
      </c>
      <c r="P2141" s="1" t="s">
        <v>32</v>
      </c>
      <c r="T2141" s="1" t="s">
        <v>193</v>
      </c>
      <c r="U2141" s="8">
        <v>43958</v>
      </c>
      <c r="V2141" s="1" t="s">
        <v>1368</v>
      </c>
      <c r="W2141" s="1" t="s">
        <v>3322</v>
      </c>
      <c r="X2141" s="1" t="s">
        <v>39</v>
      </c>
      <c r="Y2141" t="str">
        <f t="shared" si="134"/>
        <v>OnTime</v>
      </c>
      <c r="Z2141" t="str">
        <f t="shared" si="135"/>
        <v>Utilized</v>
      </c>
    </row>
    <row r="2142" spans="1:26" x14ac:dyDescent="0.2">
      <c r="A2142" s="15">
        <v>100</v>
      </c>
      <c r="B2142" s="7">
        <f t="shared" si="132"/>
        <v>100</v>
      </c>
      <c r="C2142" s="1" t="s">
        <v>20</v>
      </c>
      <c r="D2142" s="1" t="s">
        <v>1362</v>
      </c>
      <c r="E2142" s="5">
        <v>2</v>
      </c>
      <c r="F2142" s="5">
        <f t="shared" si="133"/>
        <v>2</v>
      </c>
      <c r="G2142" s="1" t="s">
        <v>1363</v>
      </c>
      <c r="H2142" s="8">
        <v>43988</v>
      </c>
      <c r="I2142" s="1" t="s">
        <v>25</v>
      </c>
      <c r="K2142" s="8">
        <v>43958.502395833333</v>
      </c>
      <c r="L2142" s="1" t="s">
        <v>28</v>
      </c>
      <c r="M2142" s="8">
        <v>43958</v>
      </c>
      <c r="N2142" s="8">
        <v>43958</v>
      </c>
      <c r="O2142" s="1" t="s">
        <v>3981</v>
      </c>
      <c r="P2142" s="1" t="s">
        <v>32</v>
      </c>
      <c r="T2142" s="1" t="s">
        <v>49</v>
      </c>
      <c r="U2142" s="8">
        <v>43958</v>
      </c>
      <c r="V2142" s="1" t="s">
        <v>1368</v>
      </c>
      <c r="W2142" s="1" t="s">
        <v>3322</v>
      </c>
      <c r="X2142" s="1" t="s">
        <v>39</v>
      </c>
      <c r="Y2142" t="str">
        <f t="shared" si="134"/>
        <v>OnTime</v>
      </c>
      <c r="Z2142" t="str">
        <f t="shared" si="135"/>
        <v>Utilized</v>
      </c>
    </row>
    <row r="2143" spans="1:26" x14ac:dyDescent="0.2">
      <c r="A2143" s="15">
        <v>0</v>
      </c>
      <c r="B2143" s="7">
        <f t="shared" si="132"/>
        <v>0</v>
      </c>
      <c r="C2143" s="1" t="s">
        <v>20</v>
      </c>
      <c r="E2143" s="5">
        <v>0</v>
      </c>
      <c r="F2143" s="5">
        <f t="shared" si="133"/>
        <v>0</v>
      </c>
      <c r="I2143" s="1" t="s">
        <v>25</v>
      </c>
      <c r="K2143" s="8">
        <v>43958.502326388887</v>
      </c>
      <c r="M2143" s="8">
        <v>43958</v>
      </c>
      <c r="N2143" s="8">
        <v>43958</v>
      </c>
      <c r="P2143" s="1" t="s">
        <v>32</v>
      </c>
      <c r="T2143" s="1" t="s">
        <v>81</v>
      </c>
      <c r="U2143" s="8">
        <v>43958</v>
      </c>
      <c r="X2143" s="1" t="s">
        <v>39</v>
      </c>
      <c r="Y2143" t="str">
        <f t="shared" si="134"/>
        <v>NoPayment</v>
      </c>
      <c r="Z2143" t="str">
        <f t="shared" si="135"/>
        <v>No Discounts</v>
      </c>
    </row>
    <row r="2144" spans="1:26" x14ac:dyDescent="0.2">
      <c r="A2144" s="15">
        <v>0</v>
      </c>
      <c r="B2144" s="7">
        <f t="shared" si="132"/>
        <v>0</v>
      </c>
      <c r="C2144" s="1" t="s">
        <v>20</v>
      </c>
      <c r="E2144" s="5">
        <v>0</v>
      </c>
      <c r="F2144" s="5">
        <f t="shared" si="133"/>
        <v>0</v>
      </c>
      <c r="I2144" s="1" t="s">
        <v>25</v>
      </c>
      <c r="K2144" s="8">
        <v>43958.502256944441</v>
      </c>
      <c r="M2144" s="8">
        <v>43958</v>
      </c>
      <c r="N2144" s="8">
        <v>43958</v>
      </c>
      <c r="P2144" s="1" t="s">
        <v>32</v>
      </c>
      <c r="T2144" s="1" t="s">
        <v>81</v>
      </c>
      <c r="U2144" s="8">
        <v>43958</v>
      </c>
      <c r="X2144" s="1" t="s">
        <v>39</v>
      </c>
      <c r="Y2144" t="str">
        <f t="shared" si="134"/>
        <v>NoPayment</v>
      </c>
      <c r="Z2144" t="str">
        <f t="shared" si="135"/>
        <v>No Discounts</v>
      </c>
    </row>
    <row r="2145" spans="1:26" x14ac:dyDescent="0.2">
      <c r="A2145" s="15">
        <v>0</v>
      </c>
      <c r="B2145" s="7">
        <f t="shared" si="132"/>
        <v>0</v>
      </c>
      <c r="C2145" s="1" t="s">
        <v>20</v>
      </c>
      <c r="E2145" s="5">
        <v>0</v>
      </c>
      <c r="F2145" s="5">
        <f t="shared" si="133"/>
        <v>0</v>
      </c>
      <c r="I2145" s="1" t="s">
        <v>25</v>
      </c>
      <c r="K2145" s="8">
        <v>43958.502199074072</v>
      </c>
      <c r="M2145" s="8">
        <v>43958</v>
      </c>
      <c r="N2145" s="8">
        <v>43958</v>
      </c>
      <c r="P2145" s="1" t="s">
        <v>32</v>
      </c>
      <c r="T2145" s="1" t="s">
        <v>81</v>
      </c>
      <c r="U2145" s="8">
        <v>43958</v>
      </c>
      <c r="X2145" s="1" t="s">
        <v>39</v>
      </c>
      <c r="Y2145" t="str">
        <f t="shared" si="134"/>
        <v>NoPayment</v>
      </c>
      <c r="Z2145" t="str">
        <f t="shared" si="135"/>
        <v>No Discounts</v>
      </c>
    </row>
    <row r="2146" spans="1:26" x14ac:dyDescent="0.2">
      <c r="A2146" s="15">
        <v>0</v>
      </c>
      <c r="B2146" s="7">
        <f t="shared" si="132"/>
        <v>0</v>
      </c>
      <c r="C2146" s="1" t="s">
        <v>20</v>
      </c>
      <c r="E2146" s="5">
        <v>0</v>
      </c>
      <c r="F2146" s="5">
        <f t="shared" si="133"/>
        <v>0</v>
      </c>
      <c r="I2146" s="1" t="s">
        <v>25</v>
      </c>
      <c r="K2146" s="8">
        <v>43958.502129629633</v>
      </c>
      <c r="M2146" s="8">
        <v>43958</v>
      </c>
      <c r="N2146" s="8">
        <v>43958</v>
      </c>
      <c r="P2146" s="1" t="s">
        <v>32</v>
      </c>
      <c r="T2146" s="1" t="s">
        <v>81</v>
      </c>
      <c r="U2146" s="8">
        <v>43958</v>
      </c>
      <c r="X2146" s="1" t="s">
        <v>39</v>
      </c>
      <c r="Y2146" t="str">
        <f t="shared" si="134"/>
        <v>NoPayment</v>
      </c>
      <c r="Z2146" t="str">
        <f t="shared" si="135"/>
        <v>No Discounts</v>
      </c>
    </row>
    <row r="2147" spans="1:26" x14ac:dyDescent="0.2">
      <c r="A2147" s="15">
        <v>0</v>
      </c>
      <c r="B2147" s="7">
        <f t="shared" si="132"/>
        <v>0</v>
      </c>
      <c r="C2147" s="1" t="s">
        <v>20</v>
      </c>
      <c r="E2147" s="5">
        <v>0</v>
      </c>
      <c r="F2147" s="5">
        <f t="shared" si="133"/>
        <v>0</v>
      </c>
      <c r="I2147" s="1" t="s">
        <v>25</v>
      </c>
      <c r="K2147" s="8">
        <v>43958.502071759256</v>
      </c>
      <c r="M2147" s="8">
        <v>43958</v>
      </c>
      <c r="N2147" s="8">
        <v>43958</v>
      </c>
      <c r="P2147" s="1" t="s">
        <v>32</v>
      </c>
      <c r="T2147" s="1" t="s">
        <v>81</v>
      </c>
      <c r="U2147" s="8">
        <v>43958</v>
      </c>
      <c r="X2147" s="1" t="s">
        <v>39</v>
      </c>
      <c r="Y2147" t="str">
        <f t="shared" si="134"/>
        <v>NoPayment</v>
      </c>
      <c r="Z2147" t="str">
        <f t="shared" si="135"/>
        <v>No Discounts</v>
      </c>
    </row>
    <row r="2148" spans="1:26" x14ac:dyDescent="0.2">
      <c r="A2148" s="15">
        <v>0</v>
      </c>
      <c r="B2148" s="7">
        <f t="shared" si="132"/>
        <v>0</v>
      </c>
      <c r="C2148" s="1" t="s">
        <v>20</v>
      </c>
      <c r="E2148" s="5">
        <v>0</v>
      </c>
      <c r="F2148" s="5">
        <f t="shared" si="133"/>
        <v>0</v>
      </c>
      <c r="I2148" s="1" t="s">
        <v>25</v>
      </c>
      <c r="K2148" s="8">
        <v>43958.502002314817</v>
      </c>
      <c r="M2148" s="8">
        <v>43958</v>
      </c>
      <c r="N2148" s="8">
        <v>43958</v>
      </c>
      <c r="P2148" s="1" t="s">
        <v>32</v>
      </c>
      <c r="T2148" s="1" t="s">
        <v>81</v>
      </c>
      <c r="U2148" s="8">
        <v>43958</v>
      </c>
      <c r="X2148" s="1" t="s">
        <v>39</v>
      </c>
      <c r="Y2148" t="str">
        <f t="shared" si="134"/>
        <v>NoPayment</v>
      </c>
      <c r="Z2148" t="str">
        <f t="shared" si="135"/>
        <v>No Discounts</v>
      </c>
    </row>
    <row r="2149" spans="1:26" x14ac:dyDescent="0.2">
      <c r="A2149" s="15">
        <v>100</v>
      </c>
      <c r="B2149" s="7">
        <f t="shared" si="132"/>
        <v>100</v>
      </c>
      <c r="C2149" s="1" t="s">
        <v>20</v>
      </c>
      <c r="D2149" s="1" t="s">
        <v>1362</v>
      </c>
      <c r="E2149" s="5">
        <v>2</v>
      </c>
      <c r="F2149" s="5">
        <f t="shared" si="133"/>
        <v>2</v>
      </c>
      <c r="G2149" s="1" t="s">
        <v>1363</v>
      </c>
      <c r="H2149" s="8">
        <v>43988</v>
      </c>
      <c r="I2149" s="1" t="s">
        <v>25</v>
      </c>
      <c r="K2149" s="8">
        <v>43958.501932870371</v>
      </c>
      <c r="L2149" s="1" t="s">
        <v>28</v>
      </c>
      <c r="M2149" s="8">
        <v>43958</v>
      </c>
      <c r="N2149" s="8">
        <v>43958</v>
      </c>
      <c r="O2149" s="1" t="s">
        <v>3989</v>
      </c>
      <c r="P2149" s="1" t="s">
        <v>32</v>
      </c>
      <c r="T2149" s="1" t="s">
        <v>81</v>
      </c>
      <c r="U2149" s="8">
        <v>43958</v>
      </c>
      <c r="V2149" s="1" t="s">
        <v>1368</v>
      </c>
      <c r="W2149" s="1" t="s">
        <v>3322</v>
      </c>
      <c r="X2149" s="1" t="s">
        <v>39</v>
      </c>
      <c r="Y2149" t="str">
        <f t="shared" si="134"/>
        <v>OnTime</v>
      </c>
      <c r="Z2149" t="str">
        <f t="shared" si="135"/>
        <v>Utilized</v>
      </c>
    </row>
    <row r="2150" spans="1:26" x14ac:dyDescent="0.2">
      <c r="A2150" s="15">
        <v>0</v>
      </c>
      <c r="B2150" s="7">
        <f t="shared" si="132"/>
        <v>0</v>
      </c>
      <c r="C2150" s="1" t="s">
        <v>20</v>
      </c>
      <c r="E2150" s="5">
        <v>0</v>
      </c>
      <c r="F2150" s="5">
        <f t="shared" si="133"/>
        <v>0</v>
      </c>
      <c r="I2150" s="1" t="s">
        <v>25</v>
      </c>
      <c r="K2150" s="8">
        <v>43958.501863425925</v>
      </c>
      <c r="M2150" s="8">
        <v>43958</v>
      </c>
      <c r="N2150" s="8">
        <v>43958</v>
      </c>
      <c r="P2150" s="1" t="s">
        <v>32</v>
      </c>
      <c r="T2150" s="1" t="s">
        <v>81</v>
      </c>
      <c r="U2150" s="8">
        <v>43958</v>
      </c>
      <c r="X2150" s="1" t="s">
        <v>39</v>
      </c>
      <c r="Y2150" t="str">
        <f t="shared" si="134"/>
        <v>NoPayment</v>
      </c>
      <c r="Z2150" t="str">
        <f t="shared" si="135"/>
        <v>No Discounts</v>
      </c>
    </row>
    <row r="2151" spans="1:26" x14ac:dyDescent="0.2">
      <c r="A2151" s="15">
        <v>0</v>
      </c>
      <c r="B2151" s="7">
        <f t="shared" si="132"/>
        <v>0</v>
      </c>
      <c r="C2151" s="1" t="s">
        <v>20</v>
      </c>
      <c r="E2151" s="5">
        <v>0</v>
      </c>
      <c r="F2151" s="5">
        <f t="shared" si="133"/>
        <v>0</v>
      </c>
      <c r="I2151" s="1" t="s">
        <v>25</v>
      </c>
      <c r="K2151" s="8">
        <v>43958.501805555556</v>
      </c>
      <c r="M2151" s="8">
        <v>43958</v>
      </c>
      <c r="N2151" s="8">
        <v>43958</v>
      </c>
      <c r="P2151" s="1" t="s">
        <v>32</v>
      </c>
      <c r="T2151" s="1" t="s">
        <v>81</v>
      </c>
      <c r="U2151" s="8">
        <v>43958</v>
      </c>
      <c r="X2151" s="1" t="s">
        <v>39</v>
      </c>
      <c r="Y2151" t="str">
        <f t="shared" si="134"/>
        <v>NoPayment</v>
      </c>
      <c r="Z2151" t="str">
        <f t="shared" si="135"/>
        <v>No Discounts</v>
      </c>
    </row>
    <row r="2152" spans="1:26" x14ac:dyDescent="0.2">
      <c r="A2152" s="15">
        <v>0</v>
      </c>
      <c r="B2152" s="7">
        <f t="shared" si="132"/>
        <v>0</v>
      </c>
      <c r="C2152" s="1" t="s">
        <v>20</v>
      </c>
      <c r="E2152" s="5">
        <v>0</v>
      </c>
      <c r="F2152" s="5">
        <f t="shared" si="133"/>
        <v>0</v>
      </c>
      <c r="I2152" s="1" t="s">
        <v>25</v>
      </c>
      <c r="K2152" s="8">
        <v>43958.501736111109</v>
      </c>
      <c r="M2152" s="8">
        <v>43958</v>
      </c>
      <c r="N2152" s="8">
        <v>43958</v>
      </c>
      <c r="P2152" s="1" t="s">
        <v>32</v>
      </c>
      <c r="T2152" s="1" t="s">
        <v>81</v>
      </c>
      <c r="U2152" s="8">
        <v>43958</v>
      </c>
      <c r="X2152" s="1" t="s">
        <v>39</v>
      </c>
      <c r="Y2152" t="str">
        <f t="shared" si="134"/>
        <v>NoPayment</v>
      </c>
      <c r="Z2152" t="str">
        <f t="shared" si="135"/>
        <v>No Discounts</v>
      </c>
    </row>
    <row r="2153" spans="1:26" x14ac:dyDescent="0.2">
      <c r="A2153" s="15">
        <v>0</v>
      </c>
      <c r="B2153" s="7">
        <f t="shared" si="132"/>
        <v>0</v>
      </c>
      <c r="C2153" s="1" t="s">
        <v>20</v>
      </c>
      <c r="E2153" s="5">
        <v>0</v>
      </c>
      <c r="F2153" s="5">
        <f t="shared" si="133"/>
        <v>0</v>
      </c>
      <c r="I2153" s="1" t="s">
        <v>25</v>
      </c>
      <c r="K2153" s="8">
        <v>43958.500069444446</v>
      </c>
      <c r="M2153" s="8">
        <v>43958</v>
      </c>
      <c r="N2153" s="8">
        <v>43958</v>
      </c>
      <c r="P2153" s="1" t="s">
        <v>32</v>
      </c>
      <c r="T2153" s="1" t="s">
        <v>81</v>
      </c>
      <c r="U2153" s="8">
        <v>43958</v>
      </c>
      <c r="X2153" s="1" t="s">
        <v>39</v>
      </c>
      <c r="Y2153" t="str">
        <f t="shared" si="134"/>
        <v>NoPayment</v>
      </c>
      <c r="Z2153" t="str">
        <f t="shared" si="135"/>
        <v>No Discounts</v>
      </c>
    </row>
    <row r="2154" spans="1:26" x14ac:dyDescent="0.2">
      <c r="A2154" s="15">
        <v>0</v>
      </c>
      <c r="B2154" s="7">
        <f t="shared" si="132"/>
        <v>0</v>
      </c>
      <c r="C2154" s="1" t="s">
        <v>20</v>
      </c>
      <c r="E2154" s="5">
        <v>0</v>
      </c>
      <c r="F2154" s="5">
        <f t="shared" si="133"/>
        <v>0</v>
      </c>
      <c r="I2154" s="1" t="s">
        <v>25</v>
      </c>
      <c r="K2154" s="8">
        <v>43958.5</v>
      </c>
      <c r="M2154" s="8">
        <v>43958</v>
      </c>
      <c r="N2154" s="8">
        <v>43958</v>
      </c>
      <c r="P2154" s="1" t="s">
        <v>32</v>
      </c>
      <c r="T2154" s="1" t="s">
        <v>81</v>
      </c>
      <c r="U2154" s="8">
        <v>43958</v>
      </c>
      <c r="X2154" s="1" t="s">
        <v>39</v>
      </c>
      <c r="Y2154" t="str">
        <f t="shared" si="134"/>
        <v>NoPayment</v>
      </c>
      <c r="Z2154" t="str">
        <f t="shared" si="135"/>
        <v>No Discounts</v>
      </c>
    </row>
    <row r="2155" spans="1:26" x14ac:dyDescent="0.2">
      <c r="A2155" s="15">
        <v>0</v>
      </c>
      <c r="B2155" s="7">
        <f t="shared" si="132"/>
        <v>0</v>
      </c>
      <c r="C2155" s="1" t="s">
        <v>20</v>
      </c>
      <c r="E2155" s="5">
        <v>0</v>
      </c>
      <c r="F2155" s="5">
        <f t="shared" si="133"/>
        <v>0</v>
      </c>
      <c r="I2155" s="1" t="s">
        <v>25</v>
      </c>
      <c r="K2155" s="8">
        <v>43958.499930555554</v>
      </c>
      <c r="M2155" s="8">
        <v>43958</v>
      </c>
      <c r="N2155" s="8">
        <v>43958</v>
      </c>
      <c r="P2155" s="1" t="s">
        <v>32</v>
      </c>
      <c r="T2155" s="1" t="s">
        <v>81</v>
      </c>
      <c r="U2155" s="8">
        <v>43958</v>
      </c>
      <c r="X2155" s="1" t="s">
        <v>39</v>
      </c>
      <c r="Y2155" t="str">
        <f t="shared" si="134"/>
        <v>NoPayment</v>
      </c>
      <c r="Z2155" t="str">
        <f t="shared" si="135"/>
        <v>No Discounts</v>
      </c>
    </row>
    <row r="2156" spans="1:26" x14ac:dyDescent="0.2">
      <c r="A2156" s="15">
        <v>0</v>
      </c>
      <c r="B2156" s="7">
        <f t="shared" si="132"/>
        <v>0</v>
      </c>
      <c r="C2156" s="1" t="s">
        <v>20</v>
      </c>
      <c r="E2156" s="5">
        <v>0</v>
      </c>
      <c r="F2156" s="5">
        <f t="shared" si="133"/>
        <v>0</v>
      </c>
      <c r="I2156" s="1" t="s">
        <v>25</v>
      </c>
      <c r="K2156" s="8">
        <v>43958.499861111108</v>
      </c>
      <c r="M2156" s="8">
        <v>43958</v>
      </c>
      <c r="N2156" s="8">
        <v>43958</v>
      </c>
      <c r="P2156" s="1" t="s">
        <v>32</v>
      </c>
      <c r="T2156" s="1" t="s">
        <v>81</v>
      </c>
      <c r="U2156" s="8">
        <v>43958</v>
      </c>
      <c r="X2156" s="1" t="s">
        <v>39</v>
      </c>
      <c r="Y2156" t="str">
        <f t="shared" si="134"/>
        <v>NoPayment</v>
      </c>
      <c r="Z2156" t="str">
        <f t="shared" si="135"/>
        <v>No Discounts</v>
      </c>
    </row>
    <row r="2157" spans="1:26" x14ac:dyDescent="0.2">
      <c r="A2157" s="15">
        <v>0</v>
      </c>
      <c r="B2157" s="7">
        <f t="shared" si="132"/>
        <v>0</v>
      </c>
      <c r="C2157" s="1" t="s">
        <v>20</v>
      </c>
      <c r="E2157" s="5">
        <v>0</v>
      </c>
      <c r="F2157" s="5">
        <f t="shared" si="133"/>
        <v>0</v>
      </c>
      <c r="I2157" s="1" t="s">
        <v>25</v>
      </c>
      <c r="K2157" s="8">
        <v>43958.499803240738</v>
      </c>
      <c r="M2157" s="8">
        <v>43958</v>
      </c>
      <c r="N2157" s="8">
        <v>43958</v>
      </c>
      <c r="P2157" s="1" t="s">
        <v>32</v>
      </c>
      <c r="T2157" s="1" t="s">
        <v>81</v>
      </c>
      <c r="U2157" s="8">
        <v>43958</v>
      </c>
      <c r="X2157" s="1" t="s">
        <v>39</v>
      </c>
      <c r="Y2157" t="str">
        <f t="shared" si="134"/>
        <v>NoPayment</v>
      </c>
      <c r="Z2157" t="str">
        <f t="shared" si="135"/>
        <v>No Discounts</v>
      </c>
    </row>
    <row r="2158" spans="1:26" x14ac:dyDescent="0.2">
      <c r="A2158" s="15">
        <v>0</v>
      </c>
      <c r="B2158" s="7">
        <f t="shared" si="132"/>
        <v>0</v>
      </c>
      <c r="C2158" s="1" t="s">
        <v>20</v>
      </c>
      <c r="E2158" s="5">
        <v>0</v>
      </c>
      <c r="F2158" s="5">
        <f t="shared" si="133"/>
        <v>0</v>
      </c>
      <c r="I2158" s="1" t="s">
        <v>25</v>
      </c>
      <c r="K2158" s="8">
        <v>43958.4997337963</v>
      </c>
      <c r="M2158" s="8">
        <v>43958</v>
      </c>
      <c r="N2158" s="8">
        <v>43958</v>
      </c>
      <c r="P2158" s="1" t="s">
        <v>32</v>
      </c>
      <c r="T2158" s="1" t="s">
        <v>81</v>
      </c>
      <c r="U2158" s="8">
        <v>43958</v>
      </c>
      <c r="X2158" s="1" t="s">
        <v>39</v>
      </c>
      <c r="Y2158" t="str">
        <f t="shared" si="134"/>
        <v>NoPayment</v>
      </c>
      <c r="Z2158" t="str">
        <f t="shared" si="135"/>
        <v>No Discounts</v>
      </c>
    </row>
    <row r="2159" spans="1:26" x14ac:dyDescent="0.2">
      <c r="A2159" s="15">
        <v>0</v>
      </c>
      <c r="B2159" s="7">
        <f t="shared" si="132"/>
        <v>0</v>
      </c>
      <c r="C2159" s="1" t="s">
        <v>20</v>
      </c>
      <c r="E2159" s="5">
        <v>0</v>
      </c>
      <c r="F2159" s="5">
        <f t="shared" si="133"/>
        <v>0</v>
      </c>
      <c r="I2159" s="1" t="s">
        <v>25</v>
      </c>
      <c r="K2159" s="8">
        <v>43958.499675925923</v>
      </c>
      <c r="M2159" s="8">
        <v>43958</v>
      </c>
      <c r="N2159" s="8">
        <v>43958</v>
      </c>
      <c r="P2159" s="1" t="s">
        <v>32</v>
      </c>
      <c r="T2159" s="1" t="s">
        <v>81</v>
      </c>
      <c r="U2159" s="8">
        <v>43958</v>
      </c>
      <c r="X2159" s="1" t="s">
        <v>39</v>
      </c>
      <c r="Y2159" t="str">
        <f t="shared" si="134"/>
        <v>NoPayment</v>
      </c>
      <c r="Z2159" t="str">
        <f t="shared" si="135"/>
        <v>No Discounts</v>
      </c>
    </row>
    <row r="2160" spans="1:26" x14ac:dyDescent="0.2">
      <c r="A2160" s="15">
        <v>0</v>
      </c>
      <c r="B2160" s="7">
        <f t="shared" si="132"/>
        <v>0</v>
      </c>
      <c r="C2160" s="1" t="s">
        <v>20</v>
      </c>
      <c r="E2160" s="5">
        <v>0</v>
      </c>
      <c r="F2160" s="5">
        <f t="shared" si="133"/>
        <v>0</v>
      </c>
      <c r="I2160" s="1" t="s">
        <v>25</v>
      </c>
      <c r="K2160" s="8">
        <v>43958.499606481484</v>
      </c>
      <c r="M2160" s="8">
        <v>43958</v>
      </c>
      <c r="N2160" s="8">
        <v>43958</v>
      </c>
      <c r="P2160" s="1" t="s">
        <v>32</v>
      </c>
      <c r="T2160" s="1" t="s">
        <v>81</v>
      </c>
      <c r="U2160" s="8">
        <v>43958</v>
      </c>
      <c r="X2160" s="1" t="s">
        <v>39</v>
      </c>
      <c r="Y2160" t="str">
        <f t="shared" si="134"/>
        <v>NoPayment</v>
      </c>
      <c r="Z2160" t="str">
        <f t="shared" si="135"/>
        <v>No Discounts</v>
      </c>
    </row>
    <row r="2161" spans="1:26" x14ac:dyDescent="0.2">
      <c r="A2161" s="15">
        <v>0</v>
      </c>
      <c r="B2161" s="7">
        <f t="shared" si="132"/>
        <v>0</v>
      </c>
      <c r="C2161" s="1" t="s">
        <v>20</v>
      </c>
      <c r="E2161" s="5">
        <v>0</v>
      </c>
      <c r="F2161" s="5">
        <f t="shared" si="133"/>
        <v>0</v>
      </c>
      <c r="I2161" s="1" t="s">
        <v>25</v>
      </c>
      <c r="K2161" s="8">
        <v>43958.499537037038</v>
      </c>
      <c r="M2161" s="8">
        <v>43958</v>
      </c>
      <c r="N2161" s="8">
        <v>43958</v>
      </c>
      <c r="P2161" s="1" t="s">
        <v>32</v>
      </c>
      <c r="T2161" s="1" t="s">
        <v>81</v>
      </c>
      <c r="U2161" s="8">
        <v>43958</v>
      </c>
      <c r="X2161" s="1" t="s">
        <v>39</v>
      </c>
      <c r="Y2161" t="str">
        <f t="shared" si="134"/>
        <v>NoPayment</v>
      </c>
      <c r="Z2161" t="str">
        <f t="shared" si="135"/>
        <v>No Discounts</v>
      </c>
    </row>
    <row r="2162" spans="1:26" x14ac:dyDescent="0.2">
      <c r="A2162" s="15">
        <v>0</v>
      </c>
      <c r="B2162" s="7">
        <f t="shared" si="132"/>
        <v>0</v>
      </c>
      <c r="C2162" s="1" t="s">
        <v>20</v>
      </c>
      <c r="E2162" s="5">
        <v>0</v>
      </c>
      <c r="F2162" s="5">
        <f t="shared" si="133"/>
        <v>0</v>
      </c>
      <c r="I2162" s="1" t="s">
        <v>25</v>
      </c>
      <c r="K2162" s="8">
        <v>43958.499479166669</v>
      </c>
      <c r="M2162" s="8">
        <v>43958</v>
      </c>
      <c r="N2162" s="8">
        <v>43958</v>
      </c>
      <c r="P2162" s="1" t="s">
        <v>32</v>
      </c>
      <c r="T2162" s="1" t="s">
        <v>81</v>
      </c>
      <c r="U2162" s="8">
        <v>43958</v>
      </c>
      <c r="X2162" s="1" t="s">
        <v>39</v>
      </c>
      <c r="Y2162" t="str">
        <f t="shared" si="134"/>
        <v>NoPayment</v>
      </c>
      <c r="Z2162" t="str">
        <f t="shared" si="135"/>
        <v>No Discounts</v>
      </c>
    </row>
    <row r="2163" spans="1:26" x14ac:dyDescent="0.2">
      <c r="A2163" s="15">
        <v>0</v>
      </c>
      <c r="B2163" s="7">
        <f t="shared" si="132"/>
        <v>0</v>
      </c>
      <c r="C2163" s="1" t="s">
        <v>20</v>
      </c>
      <c r="E2163" s="5">
        <v>0</v>
      </c>
      <c r="F2163" s="5">
        <f t="shared" si="133"/>
        <v>0</v>
      </c>
      <c r="I2163" s="1" t="s">
        <v>25</v>
      </c>
      <c r="K2163" s="8">
        <v>43958.499409722222</v>
      </c>
      <c r="M2163" s="8">
        <v>43958</v>
      </c>
      <c r="N2163" s="8">
        <v>43958</v>
      </c>
      <c r="P2163" s="1" t="s">
        <v>32</v>
      </c>
      <c r="T2163" s="1" t="s">
        <v>81</v>
      </c>
      <c r="U2163" s="8">
        <v>43958</v>
      </c>
      <c r="X2163" s="1" t="s">
        <v>39</v>
      </c>
      <c r="Y2163" t="str">
        <f t="shared" si="134"/>
        <v>NoPayment</v>
      </c>
      <c r="Z2163" t="str">
        <f t="shared" si="135"/>
        <v>No Discounts</v>
      </c>
    </row>
    <row r="2164" spans="1:26" x14ac:dyDescent="0.2">
      <c r="A2164" s="15">
        <v>0</v>
      </c>
      <c r="B2164" s="7">
        <f t="shared" si="132"/>
        <v>0</v>
      </c>
      <c r="C2164" s="1" t="s">
        <v>20</v>
      </c>
      <c r="E2164" s="5">
        <v>0</v>
      </c>
      <c r="F2164" s="5">
        <f t="shared" si="133"/>
        <v>0</v>
      </c>
      <c r="I2164" s="1" t="s">
        <v>25</v>
      </c>
      <c r="K2164" s="8">
        <v>43958.499328703707</v>
      </c>
      <c r="M2164" s="8">
        <v>43958</v>
      </c>
      <c r="N2164" s="8">
        <v>43958</v>
      </c>
      <c r="P2164" s="1" t="s">
        <v>32</v>
      </c>
      <c r="T2164" s="1" t="s">
        <v>81</v>
      </c>
      <c r="U2164" s="8">
        <v>43958</v>
      </c>
      <c r="X2164" s="1" t="s">
        <v>39</v>
      </c>
      <c r="Y2164" t="str">
        <f t="shared" si="134"/>
        <v>NoPayment</v>
      </c>
      <c r="Z2164" t="str">
        <f t="shared" si="135"/>
        <v>No Discounts</v>
      </c>
    </row>
    <row r="2165" spans="1:26" x14ac:dyDescent="0.2">
      <c r="A2165" s="15">
        <v>100</v>
      </c>
      <c r="B2165" s="7">
        <f t="shared" si="132"/>
        <v>100</v>
      </c>
      <c r="C2165" s="1" t="s">
        <v>20</v>
      </c>
      <c r="D2165" s="1" t="s">
        <v>1362</v>
      </c>
      <c r="E2165" s="5">
        <v>2</v>
      </c>
      <c r="F2165" s="5">
        <f t="shared" si="133"/>
        <v>2</v>
      </c>
      <c r="G2165" s="1" t="s">
        <v>1363</v>
      </c>
      <c r="H2165" s="8">
        <v>43987</v>
      </c>
      <c r="I2165" s="1" t="s">
        <v>25</v>
      </c>
      <c r="K2165" s="8">
        <v>43957.540358796294</v>
      </c>
      <c r="L2165" s="1" t="s">
        <v>28</v>
      </c>
      <c r="M2165" s="8">
        <v>43957</v>
      </c>
      <c r="N2165" s="8">
        <v>43957</v>
      </c>
      <c r="O2165" s="1" t="s">
        <v>4007</v>
      </c>
      <c r="P2165" s="1" t="s">
        <v>32</v>
      </c>
      <c r="T2165" s="1" t="s">
        <v>49</v>
      </c>
      <c r="U2165" s="8">
        <v>43957</v>
      </c>
      <c r="V2165" s="1" t="s">
        <v>1368</v>
      </c>
      <c r="W2165" s="1" t="s">
        <v>3322</v>
      </c>
      <c r="X2165" s="1" t="s">
        <v>4643</v>
      </c>
      <c r="Y2165" t="str">
        <f t="shared" si="134"/>
        <v>OnTime</v>
      </c>
      <c r="Z2165" t="str">
        <f t="shared" si="135"/>
        <v>Utilized</v>
      </c>
    </row>
    <row r="2166" spans="1:26" x14ac:dyDescent="0.2">
      <c r="A2166" s="15">
        <v>100</v>
      </c>
      <c r="B2166" s="7">
        <f t="shared" si="132"/>
        <v>100</v>
      </c>
      <c r="C2166" s="1" t="s">
        <v>20</v>
      </c>
      <c r="D2166" s="1" t="s">
        <v>1362</v>
      </c>
      <c r="E2166" s="5">
        <v>2</v>
      </c>
      <c r="F2166" s="5">
        <f t="shared" si="133"/>
        <v>2</v>
      </c>
      <c r="G2166" s="1" t="s">
        <v>1363</v>
      </c>
      <c r="H2166" s="8">
        <v>43987</v>
      </c>
      <c r="I2166" s="1" t="s">
        <v>25</v>
      </c>
      <c r="K2166" s="8">
        <v>43957.540289351855</v>
      </c>
      <c r="L2166" s="1" t="s">
        <v>28</v>
      </c>
      <c r="M2166" s="8">
        <v>43957</v>
      </c>
      <c r="N2166" s="8">
        <v>43957</v>
      </c>
      <c r="O2166" s="1" t="s">
        <v>4010</v>
      </c>
      <c r="P2166" s="1" t="s">
        <v>32</v>
      </c>
      <c r="T2166" s="1" t="s">
        <v>81</v>
      </c>
      <c r="U2166" s="8">
        <v>43957</v>
      </c>
      <c r="V2166" s="1" t="s">
        <v>1368</v>
      </c>
      <c r="W2166" s="1" t="s">
        <v>3322</v>
      </c>
      <c r="X2166" s="1" t="s">
        <v>39</v>
      </c>
      <c r="Y2166" t="str">
        <f t="shared" si="134"/>
        <v>OnTime</v>
      </c>
      <c r="Z2166" t="str">
        <f t="shared" si="135"/>
        <v>Utilized</v>
      </c>
    </row>
    <row r="2167" spans="1:26" x14ac:dyDescent="0.2">
      <c r="A2167" s="15">
        <v>10</v>
      </c>
      <c r="B2167" s="7">
        <f t="shared" si="132"/>
        <v>10</v>
      </c>
      <c r="C2167" s="1" t="s">
        <v>20</v>
      </c>
      <c r="D2167" s="1" t="s">
        <v>1362</v>
      </c>
      <c r="E2167" s="5">
        <v>2</v>
      </c>
      <c r="F2167" s="5">
        <f t="shared" si="133"/>
        <v>2</v>
      </c>
      <c r="G2167" s="1" t="s">
        <v>1363</v>
      </c>
      <c r="H2167" s="8">
        <v>43987</v>
      </c>
      <c r="I2167" s="1" t="s">
        <v>25</v>
      </c>
      <c r="K2167" s="8">
        <v>43957.540231481478</v>
      </c>
      <c r="L2167" s="1" t="s">
        <v>28</v>
      </c>
      <c r="M2167" s="8">
        <v>43957</v>
      </c>
      <c r="N2167" s="8">
        <v>43957</v>
      </c>
      <c r="O2167" s="1" t="s">
        <v>4012</v>
      </c>
      <c r="P2167" s="1" t="s">
        <v>32</v>
      </c>
      <c r="T2167" s="1" t="s">
        <v>49</v>
      </c>
      <c r="U2167" s="8">
        <v>43957</v>
      </c>
      <c r="V2167" s="1" t="s">
        <v>1368</v>
      </c>
      <c r="W2167" s="1" t="s">
        <v>3322</v>
      </c>
      <c r="X2167" s="1" t="s">
        <v>39</v>
      </c>
      <c r="Y2167" t="str">
        <f t="shared" si="134"/>
        <v>OnTime</v>
      </c>
      <c r="Z2167" t="str">
        <f t="shared" si="135"/>
        <v>Utilized</v>
      </c>
    </row>
    <row r="2168" spans="1:26" x14ac:dyDescent="0.2">
      <c r="A2168" s="15">
        <v>100</v>
      </c>
      <c r="B2168" s="7">
        <f t="shared" si="132"/>
        <v>100</v>
      </c>
      <c r="C2168" s="1" t="s">
        <v>20</v>
      </c>
      <c r="D2168" s="1" t="s">
        <v>1362</v>
      </c>
      <c r="E2168" s="5">
        <v>2</v>
      </c>
      <c r="F2168" s="5">
        <f t="shared" si="133"/>
        <v>2</v>
      </c>
      <c r="G2168" s="1" t="s">
        <v>1363</v>
      </c>
      <c r="H2168" s="8">
        <v>43987</v>
      </c>
      <c r="I2168" s="1" t="s">
        <v>25</v>
      </c>
      <c r="K2168" s="8">
        <v>43957.540162037039</v>
      </c>
      <c r="L2168" s="1" t="s">
        <v>28</v>
      </c>
      <c r="M2168" s="8">
        <v>43957</v>
      </c>
      <c r="N2168" s="8">
        <v>43957</v>
      </c>
      <c r="O2168" s="1" t="s">
        <v>4014</v>
      </c>
      <c r="P2168" s="1" t="s">
        <v>32</v>
      </c>
      <c r="T2168" s="1" t="s">
        <v>49</v>
      </c>
      <c r="U2168" s="8">
        <v>43957</v>
      </c>
      <c r="V2168" s="1" t="s">
        <v>1368</v>
      </c>
      <c r="W2168" s="1" t="s">
        <v>3322</v>
      </c>
      <c r="X2168" s="1" t="s">
        <v>39</v>
      </c>
      <c r="Y2168" t="str">
        <f t="shared" si="134"/>
        <v>OnTime</v>
      </c>
      <c r="Z2168" t="str">
        <f t="shared" si="135"/>
        <v>Utilized</v>
      </c>
    </row>
    <row r="2169" spans="1:26" x14ac:dyDescent="0.2">
      <c r="A2169" s="15">
        <v>0</v>
      </c>
      <c r="B2169" s="7">
        <f t="shared" si="132"/>
        <v>0</v>
      </c>
      <c r="C2169" s="1" t="s">
        <v>20</v>
      </c>
      <c r="E2169" s="5">
        <v>0</v>
      </c>
      <c r="F2169" s="5">
        <f t="shared" si="133"/>
        <v>0</v>
      </c>
      <c r="I2169" s="1" t="s">
        <v>25</v>
      </c>
      <c r="K2169" s="8">
        <v>43957.540092592593</v>
      </c>
      <c r="M2169" s="8">
        <v>43957</v>
      </c>
      <c r="N2169" s="8">
        <v>43957</v>
      </c>
      <c r="P2169" s="1" t="s">
        <v>32</v>
      </c>
      <c r="T2169" s="1" t="s">
        <v>81</v>
      </c>
      <c r="U2169" s="8">
        <v>43957</v>
      </c>
      <c r="X2169" s="1" t="s">
        <v>39</v>
      </c>
      <c r="Y2169" t="str">
        <f t="shared" si="134"/>
        <v>NoPayment</v>
      </c>
      <c r="Z2169" t="str">
        <f t="shared" si="135"/>
        <v>No Discounts</v>
      </c>
    </row>
    <row r="2170" spans="1:26" x14ac:dyDescent="0.2">
      <c r="A2170" s="15">
        <v>0</v>
      </c>
      <c r="B2170" s="7">
        <f t="shared" si="132"/>
        <v>0</v>
      </c>
      <c r="C2170" s="1" t="s">
        <v>20</v>
      </c>
      <c r="E2170" s="5">
        <v>0</v>
      </c>
      <c r="F2170" s="5">
        <f t="shared" si="133"/>
        <v>0</v>
      </c>
      <c r="I2170" s="1" t="s">
        <v>25</v>
      </c>
      <c r="K2170" s="8">
        <v>43957.540023148147</v>
      </c>
      <c r="M2170" s="8">
        <v>43957</v>
      </c>
      <c r="N2170" s="8">
        <v>43957</v>
      </c>
      <c r="P2170" s="1" t="s">
        <v>32</v>
      </c>
      <c r="T2170" s="1" t="s">
        <v>81</v>
      </c>
      <c r="U2170" s="8">
        <v>43957</v>
      </c>
      <c r="X2170" s="1" t="s">
        <v>39</v>
      </c>
      <c r="Y2170" t="str">
        <f t="shared" si="134"/>
        <v>NoPayment</v>
      </c>
      <c r="Z2170" t="str">
        <f t="shared" si="135"/>
        <v>No Discounts</v>
      </c>
    </row>
    <row r="2171" spans="1:26" x14ac:dyDescent="0.2">
      <c r="A2171" s="15">
        <v>0</v>
      </c>
      <c r="B2171" s="7">
        <f t="shared" si="132"/>
        <v>0</v>
      </c>
      <c r="C2171" s="1" t="s">
        <v>20</v>
      </c>
      <c r="E2171" s="5">
        <v>0</v>
      </c>
      <c r="F2171" s="5">
        <f t="shared" si="133"/>
        <v>0</v>
      </c>
      <c r="I2171" s="1" t="s">
        <v>25</v>
      </c>
      <c r="K2171" s="8">
        <v>43957.539965277778</v>
      </c>
      <c r="M2171" s="8">
        <v>43957</v>
      </c>
      <c r="N2171" s="8">
        <v>43957</v>
      </c>
      <c r="P2171" s="1" t="s">
        <v>32</v>
      </c>
      <c r="T2171" s="1" t="s">
        <v>81</v>
      </c>
      <c r="U2171" s="8">
        <v>43957</v>
      </c>
      <c r="X2171" s="1" t="s">
        <v>39</v>
      </c>
      <c r="Y2171" t="str">
        <f t="shared" si="134"/>
        <v>NoPayment</v>
      </c>
      <c r="Z2171" t="str">
        <f t="shared" si="135"/>
        <v>No Discounts</v>
      </c>
    </row>
    <row r="2172" spans="1:26" x14ac:dyDescent="0.2">
      <c r="A2172" s="15">
        <v>0</v>
      </c>
      <c r="B2172" s="7">
        <f t="shared" si="132"/>
        <v>0</v>
      </c>
      <c r="C2172" s="1" t="s">
        <v>20</v>
      </c>
      <c r="E2172" s="5">
        <v>0</v>
      </c>
      <c r="F2172" s="5">
        <f t="shared" si="133"/>
        <v>0</v>
      </c>
      <c r="I2172" s="1" t="s">
        <v>25</v>
      </c>
      <c r="K2172" s="8">
        <v>43957.539895833332</v>
      </c>
      <c r="M2172" s="8">
        <v>43957</v>
      </c>
      <c r="N2172" s="8">
        <v>43957</v>
      </c>
      <c r="P2172" s="1" t="s">
        <v>32</v>
      </c>
      <c r="T2172" s="1" t="s">
        <v>81</v>
      </c>
      <c r="U2172" s="8">
        <v>43957</v>
      </c>
      <c r="X2172" s="1" t="s">
        <v>39</v>
      </c>
      <c r="Y2172" t="str">
        <f t="shared" si="134"/>
        <v>NoPayment</v>
      </c>
      <c r="Z2172" t="str">
        <f t="shared" si="135"/>
        <v>No Discounts</v>
      </c>
    </row>
    <row r="2173" spans="1:26" x14ac:dyDescent="0.2">
      <c r="A2173" s="15">
        <v>0</v>
      </c>
      <c r="B2173" s="7">
        <f t="shared" si="132"/>
        <v>0</v>
      </c>
      <c r="C2173" s="1" t="s">
        <v>20</v>
      </c>
      <c r="E2173" s="5">
        <v>0</v>
      </c>
      <c r="F2173" s="5">
        <f t="shared" si="133"/>
        <v>0</v>
      </c>
      <c r="I2173" s="1" t="s">
        <v>25</v>
      </c>
      <c r="K2173" s="8">
        <v>43957.539826388886</v>
      </c>
      <c r="M2173" s="8">
        <v>43957</v>
      </c>
      <c r="N2173" s="8">
        <v>43957</v>
      </c>
      <c r="P2173" s="1" t="s">
        <v>32</v>
      </c>
      <c r="T2173" s="1" t="s">
        <v>81</v>
      </c>
      <c r="U2173" s="8">
        <v>43957</v>
      </c>
      <c r="X2173" s="1" t="s">
        <v>39</v>
      </c>
      <c r="Y2173" t="str">
        <f t="shared" si="134"/>
        <v>NoPayment</v>
      </c>
      <c r="Z2173" t="str">
        <f t="shared" si="135"/>
        <v>No Discounts</v>
      </c>
    </row>
    <row r="2174" spans="1:26" x14ac:dyDescent="0.2">
      <c r="A2174" s="15">
        <v>0</v>
      </c>
      <c r="B2174" s="7">
        <f t="shared" si="132"/>
        <v>0</v>
      </c>
      <c r="C2174" s="1" t="s">
        <v>20</v>
      </c>
      <c r="E2174" s="5">
        <v>0</v>
      </c>
      <c r="F2174" s="5">
        <f t="shared" si="133"/>
        <v>0</v>
      </c>
      <c r="I2174" s="1" t="s">
        <v>25</v>
      </c>
      <c r="K2174" s="8">
        <v>43957.539756944447</v>
      </c>
      <c r="M2174" s="8">
        <v>43957</v>
      </c>
      <c r="N2174" s="8">
        <v>43957</v>
      </c>
      <c r="P2174" s="1" t="s">
        <v>32</v>
      </c>
      <c r="T2174" s="1" t="s">
        <v>81</v>
      </c>
      <c r="U2174" s="8">
        <v>43957</v>
      </c>
      <c r="X2174" s="1" t="s">
        <v>39</v>
      </c>
      <c r="Y2174" t="str">
        <f t="shared" si="134"/>
        <v>NoPayment</v>
      </c>
      <c r="Z2174" t="str">
        <f t="shared" si="135"/>
        <v>No Discounts</v>
      </c>
    </row>
    <row r="2175" spans="1:26" x14ac:dyDescent="0.2">
      <c r="A2175" s="15">
        <v>100</v>
      </c>
      <c r="B2175" s="7">
        <f t="shared" si="132"/>
        <v>100</v>
      </c>
      <c r="C2175" s="1" t="s">
        <v>20</v>
      </c>
      <c r="D2175" s="1" t="s">
        <v>1362</v>
      </c>
      <c r="E2175" s="5">
        <v>2</v>
      </c>
      <c r="F2175" s="5">
        <f t="shared" si="133"/>
        <v>2</v>
      </c>
      <c r="G2175" s="1" t="s">
        <v>1363</v>
      </c>
      <c r="H2175" s="8">
        <v>43987</v>
      </c>
      <c r="I2175" s="1" t="s">
        <v>25</v>
      </c>
      <c r="K2175" s="8">
        <v>43957.539699074077</v>
      </c>
      <c r="L2175" s="1" t="s">
        <v>28</v>
      </c>
      <c r="M2175" s="8">
        <v>43957</v>
      </c>
      <c r="N2175" s="8">
        <v>43957</v>
      </c>
      <c r="O2175" s="1" t="s">
        <v>4022</v>
      </c>
      <c r="P2175" s="1" t="s">
        <v>32</v>
      </c>
      <c r="T2175" s="1" t="s">
        <v>49</v>
      </c>
      <c r="U2175" s="8">
        <v>43957</v>
      </c>
      <c r="V2175" s="1" t="s">
        <v>1368</v>
      </c>
      <c r="W2175" s="1" t="s">
        <v>3322</v>
      </c>
      <c r="X2175" s="1" t="s">
        <v>39</v>
      </c>
      <c r="Y2175" t="str">
        <f t="shared" si="134"/>
        <v>OnTime</v>
      </c>
      <c r="Z2175" t="str">
        <f t="shared" si="135"/>
        <v>Utilized</v>
      </c>
    </row>
    <row r="2176" spans="1:26" x14ac:dyDescent="0.2">
      <c r="A2176" s="15">
        <v>0</v>
      </c>
      <c r="B2176" s="7">
        <f t="shared" si="132"/>
        <v>0</v>
      </c>
      <c r="C2176" s="1" t="s">
        <v>20</v>
      </c>
      <c r="E2176" s="5">
        <v>0</v>
      </c>
      <c r="F2176" s="5">
        <f t="shared" si="133"/>
        <v>0</v>
      </c>
      <c r="I2176" s="1" t="s">
        <v>25</v>
      </c>
      <c r="K2176" s="8">
        <v>43957.539618055554</v>
      </c>
      <c r="M2176" s="8">
        <v>43957</v>
      </c>
      <c r="N2176" s="8">
        <v>43957</v>
      </c>
      <c r="P2176" s="1" t="s">
        <v>32</v>
      </c>
      <c r="T2176" s="1" t="s">
        <v>81</v>
      </c>
      <c r="U2176" s="8">
        <v>43957</v>
      </c>
      <c r="X2176" s="1" t="s">
        <v>39</v>
      </c>
      <c r="Y2176" t="str">
        <f t="shared" si="134"/>
        <v>NoPayment</v>
      </c>
      <c r="Z2176" t="str">
        <f t="shared" si="135"/>
        <v>No Discounts</v>
      </c>
    </row>
    <row r="2177" spans="1:26" x14ac:dyDescent="0.2">
      <c r="A2177" s="15">
        <v>100</v>
      </c>
      <c r="B2177" s="7">
        <f t="shared" si="132"/>
        <v>100</v>
      </c>
      <c r="C2177" s="1" t="s">
        <v>20</v>
      </c>
      <c r="D2177" s="1" t="s">
        <v>1362</v>
      </c>
      <c r="E2177" s="5">
        <v>2</v>
      </c>
      <c r="F2177" s="5">
        <f t="shared" si="133"/>
        <v>2</v>
      </c>
      <c r="G2177" s="1" t="s">
        <v>1363</v>
      </c>
      <c r="H2177" s="8">
        <v>43986</v>
      </c>
      <c r="I2177" s="1" t="s">
        <v>25</v>
      </c>
      <c r="K2177" s="8">
        <v>43956.452719907407</v>
      </c>
      <c r="L2177" s="1" t="s">
        <v>28</v>
      </c>
      <c r="M2177" s="8">
        <v>43956</v>
      </c>
      <c r="N2177" s="8">
        <v>43956</v>
      </c>
      <c r="O2177" s="1" t="s">
        <v>4026</v>
      </c>
      <c r="P2177" s="1" t="s">
        <v>32</v>
      </c>
      <c r="T2177" s="1" t="s">
        <v>81</v>
      </c>
      <c r="U2177" s="8">
        <v>43956</v>
      </c>
      <c r="V2177" s="1" t="s">
        <v>1368</v>
      </c>
      <c r="W2177" s="1" t="s">
        <v>3322</v>
      </c>
      <c r="X2177" s="1" t="s">
        <v>39</v>
      </c>
      <c r="Y2177" t="str">
        <f t="shared" si="134"/>
        <v>OnTime</v>
      </c>
      <c r="Z2177" t="str">
        <f t="shared" si="135"/>
        <v>Utilized</v>
      </c>
    </row>
    <row r="2178" spans="1:26" x14ac:dyDescent="0.2">
      <c r="A2178" s="15">
        <v>100</v>
      </c>
      <c r="B2178" s="7">
        <f t="shared" si="132"/>
        <v>100</v>
      </c>
      <c r="C2178" s="1" t="s">
        <v>20</v>
      </c>
      <c r="D2178" s="1" t="s">
        <v>1362</v>
      </c>
      <c r="E2178" s="5">
        <v>2</v>
      </c>
      <c r="F2178" s="5">
        <f t="shared" si="133"/>
        <v>2</v>
      </c>
      <c r="G2178" s="1" t="s">
        <v>1363</v>
      </c>
      <c r="H2178" s="8">
        <v>43986</v>
      </c>
      <c r="I2178" s="1" t="s">
        <v>25</v>
      </c>
      <c r="K2178" s="8">
        <v>43956.452650462961</v>
      </c>
      <c r="L2178" s="1" t="s">
        <v>28</v>
      </c>
      <c r="M2178" s="8">
        <v>43956</v>
      </c>
      <c r="N2178" s="8">
        <v>43956</v>
      </c>
      <c r="O2178" s="1" t="s">
        <v>4028</v>
      </c>
      <c r="P2178" s="1" t="s">
        <v>32</v>
      </c>
      <c r="T2178" s="1" t="s">
        <v>49</v>
      </c>
      <c r="U2178" s="8">
        <v>43956</v>
      </c>
      <c r="V2178" s="1" t="s">
        <v>1368</v>
      </c>
      <c r="W2178" s="1" t="s">
        <v>3322</v>
      </c>
      <c r="X2178" s="1" t="s">
        <v>39</v>
      </c>
      <c r="Y2178" t="str">
        <f t="shared" si="134"/>
        <v>OnTime</v>
      </c>
      <c r="Z2178" t="str">
        <f t="shared" si="135"/>
        <v>Utilized</v>
      </c>
    </row>
    <row r="2179" spans="1:26" x14ac:dyDescent="0.2">
      <c r="A2179" s="15">
        <v>100</v>
      </c>
      <c r="B2179" s="7">
        <f t="shared" ref="B2179:B2242" si="136">A2179</f>
        <v>100</v>
      </c>
      <c r="C2179" s="1" t="s">
        <v>20</v>
      </c>
      <c r="D2179" s="1" t="s">
        <v>1362</v>
      </c>
      <c r="E2179" s="5">
        <v>2</v>
      </c>
      <c r="F2179" s="5">
        <f t="shared" ref="F2179:F2242" si="137">E2179</f>
        <v>2</v>
      </c>
      <c r="G2179" s="1" t="s">
        <v>1363</v>
      </c>
      <c r="H2179" s="8">
        <v>43986</v>
      </c>
      <c r="I2179" s="1" t="s">
        <v>25</v>
      </c>
      <c r="K2179" s="8">
        <v>43956.452581018515</v>
      </c>
      <c r="L2179" s="1" t="s">
        <v>28</v>
      </c>
      <c r="M2179" s="8">
        <v>43956</v>
      </c>
      <c r="N2179" s="8">
        <v>43956</v>
      </c>
      <c r="O2179" s="1" t="s">
        <v>4030</v>
      </c>
      <c r="P2179" s="1" t="s">
        <v>32</v>
      </c>
      <c r="T2179" s="1" t="s">
        <v>1045</v>
      </c>
      <c r="U2179" s="8">
        <v>43956</v>
      </c>
      <c r="V2179" s="1" t="s">
        <v>1368</v>
      </c>
      <c r="W2179" s="1" t="s">
        <v>3322</v>
      </c>
      <c r="X2179" s="1" t="s">
        <v>39</v>
      </c>
      <c r="Y2179" t="str">
        <f t="shared" ref="Y2179:Y2242" si="138">IF(U2179&gt;N2179,"Late",IF(A2179=0,"NoPayment","OnTime"))</f>
        <v>OnTime</v>
      </c>
      <c r="Z2179" t="str">
        <f t="shared" ref="Z2179:Z2242" si="139">IF(U2179&lt;H2179,"Utilized",IF(ISBLANK(H2179),"No Discounts","Lost"))</f>
        <v>Utilized</v>
      </c>
    </row>
    <row r="2180" spans="1:26" x14ac:dyDescent="0.2">
      <c r="A2180" s="15">
        <v>100</v>
      </c>
      <c r="B2180" s="7">
        <f t="shared" si="136"/>
        <v>100</v>
      </c>
      <c r="C2180" s="1" t="s">
        <v>20</v>
      </c>
      <c r="D2180" s="1" t="s">
        <v>1362</v>
      </c>
      <c r="E2180" s="5">
        <v>2</v>
      </c>
      <c r="F2180" s="5">
        <f t="shared" si="137"/>
        <v>2</v>
      </c>
      <c r="G2180" s="1" t="s">
        <v>1363</v>
      </c>
      <c r="H2180" s="8">
        <v>43986</v>
      </c>
      <c r="I2180" s="1" t="s">
        <v>25</v>
      </c>
      <c r="K2180" s="8">
        <v>43956.452511574076</v>
      </c>
      <c r="L2180" s="1" t="s">
        <v>28</v>
      </c>
      <c r="M2180" s="8">
        <v>43956</v>
      </c>
      <c r="N2180" s="8">
        <v>43956</v>
      </c>
      <c r="O2180" s="1" t="s">
        <v>4032</v>
      </c>
      <c r="P2180" s="1" t="s">
        <v>32</v>
      </c>
      <c r="T2180" s="1" t="s">
        <v>49</v>
      </c>
      <c r="U2180" s="8">
        <v>43956</v>
      </c>
      <c r="V2180" s="1" t="s">
        <v>1368</v>
      </c>
      <c r="W2180" s="1" t="s">
        <v>3322</v>
      </c>
      <c r="X2180" s="1" t="s">
        <v>39</v>
      </c>
      <c r="Y2180" t="str">
        <f t="shared" si="138"/>
        <v>OnTime</v>
      </c>
      <c r="Z2180" t="str">
        <f t="shared" si="139"/>
        <v>Utilized</v>
      </c>
    </row>
    <row r="2181" spans="1:26" x14ac:dyDescent="0.2">
      <c r="A2181" s="15">
        <v>100</v>
      </c>
      <c r="B2181" s="7">
        <f t="shared" si="136"/>
        <v>100</v>
      </c>
      <c r="C2181" s="1" t="s">
        <v>20</v>
      </c>
      <c r="D2181" s="1" t="s">
        <v>1362</v>
      </c>
      <c r="E2181" s="5">
        <v>2</v>
      </c>
      <c r="F2181" s="5">
        <f t="shared" si="137"/>
        <v>2</v>
      </c>
      <c r="G2181" s="1" t="s">
        <v>1363</v>
      </c>
      <c r="H2181" s="8">
        <v>43986</v>
      </c>
      <c r="I2181" s="1" t="s">
        <v>25</v>
      </c>
      <c r="K2181" s="8">
        <v>43956.452453703707</v>
      </c>
      <c r="L2181" s="1" t="s">
        <v>28</v>
      </c>
      <c r="M2181" s="8">
        <v>43956</v>
      </c>
      <c r="N2181" s="8">
        <v>43956</v>
      </c>
      <c r="O2181" s="1" t="s">
        <v>4034</v>
      </c>
      <c r="P2181" s="1" t="s">
        <v>32</v>
      </c>
      <c r="T2181" s="1" t="s">
        <v>193</v>
      </c>
      <c r="U2181" s="8">
        <v>43956</v>
      </c>
      <c r="V2181" s="1" t="s">
        <v>1368</v>
      </c>
      <c r="W2181" s="1" t="s">
        <v>3322</v>
      </c>
      <c r="X2181" s="1" t="s">
        <v>39</v>
      </c>
      <c r="Y2181" t="str">
        <f t="shared" si="138"/>
        <v>OnTime</v>
      </c>
      <c r="Z2181" t="str">
        <f t="shared" si="139"/>
        <v>Utilized</v>
      </c>
    </row>
    <row r="2182" spans="1:26" x14ac:dyDescent="0.2">
      <c r="A2182" s="15">
        <v>100</v>
      </c>
      <c r="B2182" s="7">
        <f t="shared" si="136"/>
        <v>100</v>
      </c>
      <c r="C2182" s="1" t="s">
        <v>20</v>
      </c>
      <c r="D2182" s="1" t="s">
        <v>1362</v>
      </c>
      <c r="E2182" s="5">
        <v>2</v>
      </c>
      <c r="F2182" s="5">
        <f t="shared" si="137"/>
        <v>2</v>
      </c>
      <c r="G2182" s="1" t="s">
        <v>1363</v>
      </c>
      <c r="H2182" s="8">
        <v>43986</v>
      </c>
      <c r="I2182" s="1" t="s">
        <v>25</v>
      </c>
      <c r="K2182" s="8">
        <v>43956.452384259261</v>
      </c>
      <c r="L2182" s="1" t="s">
        <v>28</v>
      </c>
      <c r="M2182" s="8">
        <v>43956</v>
      </c>
      <c r="N2182" s="8">
        <v>43956</v>
      </c>
      <c r="O2182" s="1" t="s">
        <v>4036</v>
      </c>
      <c r="P2182" s="1" t="s">
        <v>32</v>
      </c>
      <c r="T2182" s="1" t="s">
        <v>193</v>
      </c>
      <c r="U2182" s="8">
        <v>43956</v>
      </c>
      <c r="V2182" s="1" t="s">
        <v>1368</v>
      </c>
      <c r="W2182" s="1" t="s">
        <v>3322</v>
      </c>
      <c r="X2182" s="1" t="s">
        <v>39</v>
      </c>
      <c r="Y2182" t="str">
        <f t="shared" si="138"/>
        <v>OnTime</v>
      </c>
      <c r="Z2182" t="str">
        <f t="shared" si="139"/>
        <v>Utilized</v>
      </c>
    </row>
    <row r="2183" spans="1:26" x14ac:dyDescent="0.2">
      <c r="A2183" s="15">
        <v>0</v>
      </c>
      <c r="B2183" s="7">
        <f t="shared" si="136"/>
        <v>0</v>
      </c>
      <c r="C2183" s="1" t="s">
        <v>20</v>
      </c>
      <c r="E2183" s="5">
        <v>0</v>
      </c>
      <c r="F2183" s="5">
        <f t="shared" si="137"/>
        <v>0</v>
      </c>
      <c r="I2183" s="1" t="s">
        <v>25</v>
      </c>
      <c r="K2183" s="8">
        <v>43956.452326388891</v>
      </c>
      <c r="M2183" s="8">
        <v>43956</v>
      </c>
      <c r="N2183" s="8">
        <v>43956</v>
      </c>
      <c r="P2183" s="1" t="s">
        <v>32</v>
      </c>
      <c r="T2183" s="1" t="s">
        <v>81</v>
      </c>
      <c r="U2183" s="8">
        <v>43956</v>
      </c>
      <c r="X2183" s="1" t="s">
        <v>39</v>
      </c>
      <c r="Y2183" t="str">
        <f t="shared" si="138"/>
        <v>NoPayment</v>
      </c>
      <c r="Z2183" t="str">
        <f t="shared" si="139"/>
        <v>No Discounts</v>
      </c>
    </row>
    <row r="2184" spans="1:26" x14ac:dyDescent="0.2">
      <c r="A2184" s="15">
        <v>1243.5</v>
      </c>
      <c r="B2184" s="7">
        <f t="shared" si="136"/>
        <v>1243.5</v>
      </c>
      <c r="C2184" s="1" t="s">
        <v>20</v>
      </c>
      <c r="D2184" s="1" t="s">
        <v>1362</v>
      </c>
      <c r="E2184" s="5">
        <v>24.87</v>
      </c>
      <c r="F2184" s="5">
        <f t="shared" si="137"/>
        <v>24.87</v>
      </c>
      <c r="G2184" s="1" t="s">
        <v>1363</v>
      </c>
      <c r="H2184" s="8">
        <v>43986</v>
      </c>
      <c r="I2184" s="1" t="s">
        <v>25</v>
      </c>
      <c r="K2184" s="8">
        <v>43956.452256944445</v>
      </c>
      <c r="L2184" s="1" t="s">
        <v>28</v>
      </c>
      <c r="M2184" s="8">
        <v>43956</v>
      </c>
      <c r="N2184" s="8">
        <v>43956</v>
      </c>
      <c r="O2184" s="1" t="s">
        <v>4040</v>
      </c>
      <c r="P2184" s="1" t="s">
        <v>46</v>
      </c>
      <c r="T2184" s="1" t="s">
        <v>193</v>
      </c>
      <c r="U2184" s="8">
        <v>43956</v>
      </c>
      <c r="V2184" s="1" t="s">
        <v>1368</v>
      </c>
      <c r="W2184" s="1" t="s">
        <v>3322</v>
      </c>
      <c r="X2184" s="1" t="s">
        <v>39</v>
      </c>
      <c r="Y2184" t="str">
        <f t="shared" si="138"/>
        <v>OnTime</v>
      </c>
      <c r="Z2184" t="str">
        <f t="shared" si="139"/>
        <v>Utilized</v>
      </c>
    </row>
    <row r="2185" spans="1:26" x14ac:dyDescent="0.2">
      <c r="A2185" s="15">
        <v>100</v>
      </c>
      <c r="B2185" s="7">
        <f t="shared" si="136"/>
        <v>100</v>
      </c>
      <c r="C2185" s="1" t="s">
        <v>20</v>
      </c>
      <c r="D2185" s="1" t="s">
        <v>1362</v>
      </c>
      <c r="E2185" s="5">
        <v>2</v>
      </c>
      <c r="F2185" s="5">
        <f t="shared" si="137"/>
        <v>2</v>
      </c>
      <c r="G2185" s="1" t="s">
        <v>1363</v>
      </c>
      <c r="H2185" s="8">
        <v>43986</v>
      </c>
      <c r="I2185" s="1" t="s">
        <v>25</v>
      </c>
      <c r="K2185" s="8">
        <v>43956.452187499999</v>
      </c>
      <c r="L2185" s="1" t="s">
        <v>28</v>
      </c>
      <c r="M2185" s="8">
        <v>43956</v>
      </c>
      <c r="N2185" s="8">
        <v>43956</v>
      </c>
      <c r="O2185" s="1" t="s">
        <v>4042</v>
      </c>
      <c r="P2185" s="1" t="s">
        <v>32</v>
      </c>
      <c r="T2185" s="1" t="s">
        <v>49</v>
      </c>
      <c r="U2185" s="8">
        <v>43956</v>
      </c>
      <c r="V2185" s="1" t="s">
        <v>1368</v>
      </c>
      <c r="W2185" s="1" t="s">
        <v>3322</v>
      </c>
      <c r="X2185" s="1" t="s">
        <v>39</v>
      </c>
      <c r="Y2185" t="str">
        <f t="shared" si="138"/>
        <v>OnTime</v>
      </c>
      <c r="Z2185" t="str">
        <f t="shared" si="139"/>
        <v>Utilized</v>
      </c>
    </row>
    <row r="2186" spans="1:26" x14ac:dyDescent="0.2">
      <c r="A2186" s="15">
        <v>100</v>
      </c>
      <c r="B2186" s="7">
        <f t="shared" si="136"/>
        <v>100</v>
      </c>
      <c r="C2186" s="1" t="s">
        <v>20</v>
      </c>
      <c r="D2186" s="1" t="s">
        <v>1362</v>
      </c>
      <c r="E2186" s="5">
        <v>2</v>
      </c>
      <c r="F2186" s="5">
        <f t="shared" si="137"/>
        <v>2</v>
      </c>
      <c r="G2186" s="1" t="s">
        <v>1363</v>
      </c>
      <c r="H2186" s="8">
        <v>43986</v>
      </c>
      <c r="I2186" s="1" t="s">
        <v>25</v>
      </c>
      <c r="K2186" s="8">
        <v>43956.45212962963</v>
      </c>
      <c r="L2186" s="1" t="s">
        <v>28</v>
      </c>
      <c r="M2186" s="8">
        <v>43956</v>
      </c>
      <c r="N2186" s="8">
        <v>43956</v>
      </c>
      <c r="O2186" s="1" t="s">
        <v>4044</v>
      </c>
      <c r="P2186" s="1" t="s">
        <v>32</v>
      </c>
      <c r="T2186" s="1" t="s">
        <v>49</v>
      </c>
      <c r="U2186" s="8">
        <v>43956</v>
      </c>
      <c r="V2186" s="1" t="s">
        <v>1368</v>
      </c>
      <c r="W2186" s="1" t="s">
        <v>3322</v>
      </c>
      <c r="X2186" s="1" t="s">
        <v>39</v>
      </c>
      <c r="Y2186" t="str">
        <f t="shared" si="138"/>
        <v>OnTime</v>
      </c>
      <c r="Z2186" t="str">
        <f t="shared" si="139"/>
        <v>Utilized</v>
      </c>
    </row>
    <row r="2187" spans="1:26" x14ac:dyDescent="0.2">
      <c r="A2187" s="15">
        <v>0</v>
      </c>
      <c r="B2187" s="7">
        <f t="shared" si="136"/>
        <v>0</v>
      </c>
      <c r="C2187" s="1" t="s">
        <v>20</v>
      </c>
      <c r="E2187" s="5">
        <v>0</v>
      </c>
      <c r="F2187" s="5">
        <f t="shared" si="137"/>
        <v>0</v>
      </c>
      <c r="I2187" s="1" t="s">
        <v>25</v>
      </c>
      <c r="K2187" s="8">
        <v>43956.452060185184</v>
      </c>
      <c r="M2187" s="8">
        <v>43956</v>
      </c>
      <c r="N2187" s="8">
        <v>43956</v>
      </c>
      <c r="P2187" s="1" t="s">
        <v>32</v>
      </c>
      <c r="T2187" s="1" t="s">
        <v>81</v>
      </c>
      <c r="U2187" s="8">
        <v>43956</v>
      </c>
      <c r="X2187" s="1" t="s">
        <v>39</v>
      </c>
      <c r="Y2187" t="str">
        <f t="shared" si="138"/>
        <v>NoPayment</v>
      </c>
      <c r="Z2187" t="str">
        <f t="shared" si="139"/>
        <v>No Discounts</v>
      </c>
    </row>
    <row r="2188" spans="1:26" x14ac:dyDescent="0.2">
      <c r="A2188" s="15">
        <v>0</v>
      </c>
      <c r="B2188" s="7">
        <f t="shared" si="136"/>
        <v>0</v>
      </c>
      <c r="C2188" s="1" t="s">
        <v>20</v>
      </c>
      <c r="E2188" s="5">
        <v>0</v>
      </c>
      <c r="F2188" s="5">
        <f t="shared" si="137"/>
        <v>0</v>
      </c>
      <c r="I2188" s="1" t="s">
        <v>25</v>
      </c>
      <c r="K2188" s="8">
        <v>43956.451990740738</v>
      </c>
      <c r="M2188" s="8">
        <v>43956</v>
      </c>
      <c r="N2188" s="8">
        <v>43956</v>
      </c>
      <c r="P2188" s="1" t="s">
        <v>32</v>
      </c>
      <c r="T2188" s="1" t="s">
        <v>81</v>
      </c>
      <c r="U2188" s="8">
        <v>43956</v>
      </c>
      <c r="X2188" s="1" t="s">
        <v>39</v>
      </c>
      <c r="Y2188" t="str">
        <f t="shared" si="138"/>
        <v>NoPayment</v>
      </c>
      <c r="Z2188" t="str">
        <f t="shared" si="139"/>
        <v>No Discounts</v>
      </c>
    </row>
    <row r="2189" spans="1:26" x14ac:dyDescent="0.2">
      <c r="A2189" s="15">
        <v>10</v>
      </c>
      <c r="B2189" s="7">
        <f t="shared" si="136"/>
        <v>10</v>
      </c>
      <c r="C2189" s="1" t="s">
        <v>20</v>
      </c>
      <c r="D2189" s="1" t="s">
        <v>1362</v>
      </c>
      <c r="E2189" s="5">
        <v>0.2</v>
      </c>
      <c r="F2189" s="5">
        <f t="shared" si="137"/>
        <v>0.2</v>
      </c>
      <c r="G2189" s="1" t="s">
        <v>1363</v>
      </c>
      <c r="H2189" s="8">
        <v>43985</v>
      </c>
      <c r="I2189" s="1" t="s">
        <v>25</v>
      </c>
      <c r="K2189" s="8">
        <v>43955.235185185185</v>
      </c>
      <c r="L2189" s="1" t="s">
        <v>28</v>
      </c>
      <c r="M2189" s="8">
        <v>43955</v>
      </c>
      <c r="N2189" s="8">
        <v>43955</v>
      </c>
      <c r="O2189" s="1" t="s">
        <v>4049</v>
      </c>
      <c r="P2189" s="1" t="s">
        <v>32</v>
      </c>
      <c r="T2189" s="1" t="s">
        <v>1045</v>
      </c>
      <c r="U2189" s="8">
        <v>43955</v>
      </c>
      <c r="V2189" s="1" t="s">
        <v>1368</v>
      </c>
      <c r="W2189" s="1" t="s">
        <v>3322</v>
      </c>
      <c r="X2189" s="1" t="s">
        <v>39</v>
      </c>
      <c r="Y2189" t="str">
        <f t="shared" si="138"/>
        <v>OnTime</v>
      </c>
      <c r="Z2189" t="str">
        <f t="shared" si="139"/>
        <v>Utilized</v>
      </c>
    </row>
    <row r="2190" spans="1:26" x14ac:dyDescent="0.2">
      <c r="A2190" s="15">
        <v>100</v>
      </c>
      <c r="B2190" s="7">
        <f t="shared" si="136"/>
        <v>100</v>
      </c>
      <c r="C2190" s="1" t="s">
        <v>20</v>
      </c>
      <c r="D2190" s="1" t="s">
        <v>1362</v>
      </c>
      <c r="E2190" s="5">
        <v>2</v>
      </c>
      <c r="F2190" s="5">
        <f t="shared" si="137"/>
        <v>2</v>
      </c>
      <c r="G2190" s="1" t="s">
        <v>1363</v>
      </c>
      <c r="H2190" s="8">
        <v>43985</v>
      </c>
      <c r="I2190" s="1" t="s">
        <v>25</v>
      </c>
      <c r="K2190" s="8">
        <v>43955.235115740739</v>
      </c>
      <c r="L2190" s="1" t="s">
        <v>28</v>
      </c>
      <c r="M2190" s="8">
        <v>43955</v>
      </c>
      <c r="N2190" s="8">
        <v>43955</v>
      </c>
      <c r="O2190" s="1" t="s">
        <v>4051</v>
      </c>
      <c r="P2190" s="1" t="s">
        <v>32</v>
      </c>
      <c r="T2190" s="1" t="s">
        <v>49</v>
      </c>
      <c r="U2190" s="8">
        <v>43955</v>
      </c>
      <c r="V2190" s="1" t="s">
        <v>1368</v>
      </c>
      <c r="W2190" s="1" t="s">
        <v>3322</v>
      </c>
      <c r="X2190" s="1" t="s">
        <v>39</v>
      </c>
      <c r="Y2190" t="str">
        <f t="shared" si="138"/>
        <v>OnTime</v>
      </c>
      <c r="Z2190" t="str">
        <f t="shared" si="139"/>
        <v>Utilized</v>
      </c>
    </row>
    <row r="2191" spans="1:26" x14ac:dyDescent="0.2">
      <c r="A2191" s="15">
        <v>100</v>
      </c>
      <c r="B2191" s="7">
        <f t="shared" si="136"/>
        <v>100</v>
      </c>
      <c r="C2191" s="1" t="s">
        <v>20</v>
      </c>
      <c r="D2191" s="1" t="s">
        <v>1362</v>
      </c>
      <c r="E2191" s="5">
        <v>2</v>
      </c>
      <c r="F2191" s="5">
        <f t="shared" si="137"/>
        <v>2</v>
      </c>
      <c r="G2191" s="1" t="s">
        <v>1363</v>
      </c>
      <c r="H2191" s="8">
        <v>43985</v>
      </c>
      <c r="I2191" s="1" t="s">
        <v>25</v>
      </c>
      <c r="K2191" s="8">
        <v>43955.23505787037</v>
      </c>
      <c r="L2191" s="1" t="s">
        <v>28</v>
      </c>
      <c r="M2191" s="8">
        <v>43955</v>
      </c>
      <c r="N2191" s="8">
        <v>43955</v>
      </c>
      <c r="O2191" s="1" t="s">
        <v>4053</v>
      </c>
      <c r="P2191" s="1" t="s">
        <v>32</v>
      </c>
      <c r="T2191" s="1" t="s">
        <v>1045</v>
      </c>
      <c r="U2191" s="8">
        <v>43955</v>
      </c>
      <c r="V2191" s="1" t="s">
        <v>1368</v>
      </c>
      <c r="W2191" s="1" t="s">
        <v>3322</v>
      </c>
      <c r="X2191" s="1" t="s">
        <v>39</v>
      </c>
      <c r="Y2191" t="str">
        <f t="shared" si="138"/>
        <v>OnTime</v>
      </c>
      <c r="Z2191" t="str">
        <f t="shared" si="139"/>
        <v>Utilized</v>
      </c>
    </row>
    <row r="2192" spans="1:26" x14ac:dyDescent="0.2">
      <c r="A2192" s="15">
        <v>100</v>
      </c>
      <c r="B2192" s="7">
        <f t="shared" si="136"/>
        <v>100</v>
      </c>
      <c r="C2192" s="1" t="s">
        <v>20</v>
      </c>
      <c r="D2192" s="1" t="s">
        <v>1362</v>
      </c>
      <c r="E2192" s="5">
        <v>2</v>
      </c>
      <c r="F2192" s="5">
        <f t="shared" si="137"/>
        <v>2</v>
      </c>
      <c r="G2192" s="1" t="s">
        <v>1363</v>
      </c>
      <c r="H2192" s="8">
        <v>43985</v>
      </c>
      <c r="I2192" s="1" t="s">
        <v>25</v>
      </c>
      <c r="K2192" s="8">
        <v>43955.234988425924</v>
      </c>
      <c r="L2192" s="1" t="s">
        <v>28</v>
      </c>
      <c r="M2192" s="8">
        <v>43955</v>
      </c>
      <c r="N2192" s="8">
        <v>43955</v>
      </c>
      <c r="O2192" s="1" t="s">
        <v>4055</v>
      </c>
      <c r="P2192" s="1" t="s">
        <v>32</v>
      </c>
      <c r="Q2192" s="1" t="s">
        <v>33</v>
      </c>
      <c r="T2192" s="1" t="s">
        <v>1045</v>
      </c>
      <c r="U2192" s="8">
        <v>43955</v>
      </c>
      <c r="V2192" s="1" t="s">
        <v>1368</v>
      </c>
      <c r="W2192" s="1" t="s">
        <v>3322</v>
      </c>
      <c r="X2192" s="1" t="s">
        <v>39</v>
      </c>
      <c r="Y2192" t="str">
        <f t="shared" si="138"/>
        <v>OnTime</v>
      </c>
      <c r="Z2192" t="str">
        <f t="shared" si="139"/>
        <v>Utilized</v>
      </c>
    </row>
    <row r="2193" spans="1:26" x14ac:dyDescent="0.2">
      <c r="A2193" s="15">
        <v>100</v>
      </c>
      <c r="B2193" s="7">
        <f t="shared" si="136"/>
        <v>100</v>
      </c>
      <c r="C2193" s="1" t="s">
        <v>20</v>
      </c>
      <c r="D2193" s="1" t="s">
        <v>1362</v>
      </c>
      <c r="E2193" s="5">
        <v>2</v>
      </c>
      <c r="F2193" s="5">
        <f t="shared" si="137"/>
        <v>2</v>
      </c>
      <c r="G2193" s="1" t="s">
        <v>1363</v>
      </c>
      <c r="H2193" s="8">
        <v>43985</v>
      </c>
      <c r="I2193" s="1" t="s">
        <v>25</v>
      </c>
      <c r="K2193" s="8">
        <v>43955.234930555554</v>
      </c>
      <c r="L2193" s="1" t="s">
        <v>28</v>
      </c>
      <c r="M2193" s="8">
        <v>43955</v>
      </c>
      <c r="N2193" s="8">
        <v>43955</v>
      </c>
      <c r="O2193" s="1" t="s">
        <v>4057</v>
      </c>
      <c r="P2193" s="1" t="s">
        <v>32</v>
      </c>
      <c r="T2193" s="1" t="s">
        <v>49</v>
      </c>
      <c r="U2193" s="8">
        <v>43955</v>
      </c>
      <c r="V2193" s="1" t="s">
        <v>1368</v>
      </c>
      <c r="W2193" s="1" t="s">
        <v>3322</v>
      </c>
      <c r="X2193" s="1" t="s">
        <v>39</v>
      </c>
      <c r="Y2193" t="str">
        <f t="shared" si="138"/>
        <v>OnTime</v>
      </c>
      <c r="Z2193" t="str">
        <f t="shared" si="139"/>
        <v>Utilized</v>
      </c>
    </row>
    <row r="2194" spans="1:26" x14ac:dyDescent="0.2">
      <c r="A2194" s="15">
        <v>100</v>
      </c>
      <c r="B2194" s="7">
        <f t="shared" si="136"/>
        <v>100</v>
      </c>
      <c r="C2194" s="1" t="s">
        <v>20</v>
      </c>
      <c r="D2194" s="1" t="s">
        <v>1362</v>
      </c>
      <c r="E2194" s="5">
        <v>2</v>
      </c>
      <c r="F2194" s="5">
        <f t="shared" si="137"/>
        <v>2</v>
      </c>
      <c r="G2194" s="1" t="s">
        <v>1363</v>
      </c>
      <c r="H2194" s="8">
        <v>43985</v>
      </c>
      <c r="I2194" s="1" t="s">
        <v>25</v>
      </c>
      <c r="K2194" s="8">
        <v>43955.234861111108</v>
      </c>
      <c r="L2194" s="1" t="s">
        <v>28</v>
      </c>
      <c r="M2194" s="8">
        <v>43955</v>
      </c>
      <c r="N2194" s="8">
        <v>43955</v>
      </c>
      <c r="O2194" s="1" t="s">
        <v>4059</v>
      </c>
      <c r="P2194" s="1" t="s">
        <v>32</v>
      </c>
      <c r="T2194" s="1" t="s">
        <v>49</v>
      </c>
      <c r="U2194" s="8">
        <v>43955</v>
      </c>
      <c r="V2194" s="1" t="s">
        <v>1368</v>
      </c>
      <c r="W2194" s="1" t="s">
        <v>3322</v>
      </c>
      <c r="X2194" s="1" t="s">
        <v>39</v>
      </c>
      <c r="Y2194" t="str">
        <f t="shared" si="138"/>
        <v>OnTime</v>
      </c>
      <c r="Z2194" t="str">
        <f t="shared" si="139"/>
        <v>Utilized</v>
      </c>
    </row>
    <row r="2195" spans="1:26" x14ac:dyDescent="0.2">
      <c r="A2195" s="15">
        <v>100</v>
      </c>
      <c r="B2195" s="7">
        <f t="shared" si="136"/>
        <v>100</v>
      </c>
      <c r="C2195" s="1" t="s">
        <v>20</v>
      </c>
      <c r="D2195" s="1" t="s">
        <v>1362</v>
      </c>
      <c r="E2195" s="5">
        <v>2</v>
      </c>
      <c r="F2195" s="5">
        <f t="shared" si="137"/>
        <v>2</v>
      </c>
      <c r="G2195" s="1" t="s">
        <v>1363</v>
      </c>
      <c r="H2195" s="8">
        <v>43985</v>
      </c>
      <c r="I2195" s="1" t="s">
        <v>25</v>
      </c>
      <c r="K2195" s="8">
        <v>43955.234803240739</v>
      </c>
      <c r="L2195" s="1" t="s">
        <v>28</v>
      </c>
      <c r="M2195" s="8">
        <v>43955</v>
      </c>
      <c r="N2195" s="8">
        <v>43955</v>
      </c>
      <c r="O2195" s="1" t="s">
        <v>4061</v>
      </c>
      <c r="P2195" s="1" t="s">
        <v>32</v>
      </c>
      <c r="T2195" s="1" t="s">
        <v>193</v>
      </c>
      <c r="U2195" s="8">
        <v>43955</v>
      </c>
      <c r="V2195" s="1" t="s">
        <v>1368</v>
      </c>
      <c r="W2195" s="1" t="s">
        <v>3322</v>
      </c>
      <c r="X2195" s="1" t="s">
        <v>39</v>
      </c>
      <c r="Y2195" t="str">
        <f t="shared" si="138"/>
        <v>OnTime</v>
      </c>
      <c r="Z2195" t="str">
        <f t="shared" si="139"/>
        <v>Utilized</v>
      </c>
    </row>
    <row r="2196" spans="1:26" x14ac:dyDescent="0.2">
      <c r="A2196" s="15">
        <v>100</v>
      </c>
      <c r="B2196" s="7">
        <f t="shared" si="136"/>
        <v>100</v>
      </c>
      <c r="C2196" s="1" t="s">
        <v>20</v>
      </c>
      <c r="D2196" s="1" t="s">
        <v>1362</v>
      </c>
      <c r="E2196" s="5">
        <v>2</v>
      </c>
      <c r="F2196" s="5">
        <f t="shared" si="137"/>
        <v>2</v>
      </c>
      <c r="G2196" s="1" t="s">
        <v>1363</v>
      </c>
      <c r="H2196" s="8">
        <v>43985</v>
      </c>
      <c r="I2196" s="1" t="s">
        <v>25</v>
      </c>
      <c r="K2196" s="8">
        <v>43955.234733796293</v>
      </c>
      <c r="L2196" s="1" t="s">
        <v>28</v>
      </c>
      <c r="M2196" s="8">
        <v>43955</v>
      </c>
      <c r="N2196" s="8">
        <v>43955</v>
      </c>
      <c r="O2196" s="1" t="s">
        <v>4063</v>
      </c>
      <c r="P2196" s="1" t="s">
        <v>32</v>
      </c>
      <c r="T2196" s="1" t="s">
        <v>49</v>
      </c>
      <c r="U2196" s="8">
        <v>43955</v>
      </c>
      <c r="V2196" s="1" t="s">
        <v>1368</v>
      </c>
      <c r="W2196" s="1" t="s">
        <v>3322</v>
      </c>
      <c r="X2196" s="1" t="s">
        <v>39</v>
      </c>
      <c r="Y2196" t="str">
        <f t="shared" si="138"/>
        <v>OnTime</v>
      </c>
      <c r="Z2196" t="str">
        <f t="shared" si="139"/>
        <v>Utilized</v>
      </c>
    </row>
    <row r="2197" spans="1:26" x14ac:dyDescent="0.2">
      <c r="A2197" s="15">
        <v>100</v>
      </c>
      <c r="B2197" s="7">
        <f t="shared" si="136"/>
        <v>100</v>
      </c>
      <c r="C2197" s="1" t="s">
        <v>20</v>
      </c>
      <c r="D2197" s="1" t="s">
        <v>1362</v>
      </c>
      <c r="E2197" s="5">
        <v>2</v>
      </c>
      <c r="F2197" s="5">
        <f t="shared" si="137"/>
        <v>2</v>
      </c>
      <c r="G2197" s="1" t="s">
        <v>1363</v>
      </c>
      <c r="H2197" s="8">
        <v>43985</v>
      </c>
      <c r="I2197" s="1" t="s">
        <v>25</v>
      </c>
      <c r="K2197" s="8">
        <v>43955.234664351854</v>
      </c>
      <c r="L2197" s="1" t="s">
        <v>28</v>
      </c>
      <c r="M2197" s="8">
        <v>43955</v>
      </c>
      <c r="N2197" s="8">
        <v>43955</v>
      </c>
      <c r="O2197" s="1" t="s">
        <v>4065</v>
      </c>
      <c r="P2197" s="1" t="s">
        <v>32</v>
      </c>
      <c r="T2197" s="1" t="s">
        <v>49</v>
      </c>
      <c r="U2197" s="8">
        <v>43955</v>
      </c>
      <c r="V2197" s="1" t="s">
        <v>1368</v>
      </c>
      <c r="W2197" s="1" t="s">
        <v>3322</v>
      </c>
      <c r="X2197" s="1" t="s">
        <v>39</v>
      </c>
      <c r="Y2197" t="str">
        <f t="shared" si="138"/>
        <v>OnTime</v>
      </c>
      <c r="Z2197" t="str">
        <f t="shared" si="139"/>
        <v>Utilized</v>
      </c>
    </row>
    <row r="2198" spans="1:26" x14ac:dyDescent="0.2">
      <c r="A2198" s="15">
        <v>199</v>
      </c>
      <c r="B2198" s="7">
        <f t="shared" si="136"/>
        <v>199</v>
      </c>
      <c r="C2198" s="1" t="s">
        <v>42</v>
      </c>
      <c r="D2198" s="1" t="s">
        <v>1362</v>
      </c>
      <c r="E2198" s="5">
        <v>3.98</v>
      </c>
      <c r="F2198" s="5">
        <f t="shared" si="137"/>
        <v>3.98</v>
      </c>
      <c r="G2198" s="1" t="s">
        <v>1363</v>
      </c>
      <c r="H2198" s="8">
        <v>43985</v>
      </c>
      <c r="I2198" s="1" t="s">
        <v>25</v>
      </c>
      <c r="K2198" s="8">
        <v>43955.234606481485</v>
      </c>
      <c r="L2198" s="1" t="s">
        <v>28</v>
      </c>
      <c r="M2198" s="8">
        <v>43955</v>
      </c>
      <c r="N2198" s="8">
        <v>43955</v>
      </c>
      <c r="O2198" s="1" t="s">
        <v>4067</v>
      </c>
      <c r="P2198" s="1" t="s">
        <v>32</v>
      </c>
      <c r="T2198" s="1" t="s">
        <v>193</v>
      </c>
      <c r="U2198" s="8">
        <v>43955</v>
      </c>
      <c r="V2198" s="1" t="s">
        <v>1368</v>
      </c>
      <c r="W2198" s="1" t="s">
        <v>3322</v>
      </c>
      <c r="X2198" s="1" t="s">
        <v>39</v>
      </c>
      <c r="Y2198" t="str">
        <f t="shared" si="138"/>
        <v>OnTime</v>
      </c>
      <c r="Z2198" t="str">
        <f t="shared" si="139"/>
        <v>Utilized</v>
      </c>
    </row>
    <row r="2199" spans="1:26" x14ac:dyDescent="0.2">
      <c r="A2199" s="15">
        <v>100</v>
      </c>
      <c r="B2199" s="7">
        <f t="shared" si="136"/>
        <v>100</v>
      </c>
      <c r="C2199" s="1" t="s">
        <v>20</v>
      </c>
      <c r="D2199" s="1" t="s">
        <v>1362</v>
      </c>
      <c r="E2199" s="5">
        <v>2</v>
      </c>
      <c r="F2199" s="5">
        <f t="shared" si="137"/>
        <v>2</v>
      </c>
      <c r="G2199" s="1" t="s">
        <v>1363</v>
      </c>
      <c r="H2199" s="8">
        <v>43985</v>
      </c>
      <c r="I2199" s="1" t="s">
        <v>25</v>
      </c>
      <c r="K2199" s="8">
        <v>43955.234537037039</v>
      </c>
      <c r="L2199" s="1" t="s">
        <v>28</v>
      </c>
      <c r="M2199" s="8">
        <v>43955</v>
      </c>
      <c r="N2199" s="8">
        <v>43955</v>
      </c>
      <c r="O2199" s="1" t="s">
        <v>4069</v>
      </c>
      <c r="P2199" s="1" t="s">
        <v>32</v>
      </c>
      <c r="T2199" s="1" t="s">
        <v>49</v>
      </c>
      <c r="U2199" s="8">
        <v>43955</v>
      </c>
      <c r="V2199" s="1" t="s">
        <v>1368</v>
      </c>
      <c r="W2199" s="1" t="s">
        <v>3322</v>
      </c>
      <c r="X2199" s="1" t="s">
        <v>39</v>
      </c>
      <c r="Y2199" t="str">
        <f t="shared" si="138"/>
        <v>OnTime</v>
      </c>
      <c r="Z2199" t="str">
        <f t="shared" si="139"/>
        <v>Utilized</v>
      </c>
    </row>
    <row r="2200" spans="1:26" x14ac:dyDescent="0.2">
      <c r="A2200" s="15">
        <v>100</v>
      </c>
      <c r="B2200" s="7">
        <f t="shared" si="136"/>
        <v>100</v>
      </c>
      <c r="C2200" s="1" t="s">
        <v>20</v>
      </c>
      <c r="D2200" s="1" t="s">
        <v>1362</v>
      </c>
      <c r="E2200" s="5">
        <v>2</v>
      </c>
      <c r="F2200" s="5">
        <f t="shared" si="137"/>
        <v>2</v>
      </c>
      <c r="G2200" s="1" t="s">
        <v>1363</v>
      </c>
      <c r="H2200" s="8">
        <v>43985</v>
      </c>
      <c r="I2200" s="1" t="s">
        <v>25</v>
      </c>
      <c r="K2200" s="8">
        <v>43955.234479166669</v>
      </c>
      <c r="L2200" s="1" t="s">
        <v>28</v>
      </c>
      <c r="M2200" s="8">
        <v>43955</v>
      </c>
      <c r="N2200" s="8">
        <v>43955</v>
      </c>
      <c r="O2200" s="1" t="s">
        <v>4071</v>
      </c>
      <c r="P2200" s="1" t="s">
        <v>32</v>
      </c>
      <c r="T2200" s="1" t="s">
        <v>49</v>
      </c>
      <c r="U2200" s="8">
        <v>43955</v>
      </c>
      <c r="V2200" s="1" t="s">
        <v>1368</v>
      </c>
      <c r="W2200" s="1" t="s">
        <v>3322</v>
      </c>
      <c r="X2200" s="1" t="s">
        <v>39</v>
      </c>
      <c r="Y2200" t="str">
        <f t="shared" si="138"/>
        <v>OnTime</v>
      </c>
      <c r="Z2200" t="str">
        <f t="shared" si="139"/>
        <v>Utilized</v>
      </c>
    </row>
    <row r="2201" spans="1:26" x14ac:dyDescent="0.2">
      <c r="A2201" s="15">
        <v>100</v>
      </c>
      <c r="B2201" s="7">
        <f t="shared" si="136"/>
        <v>100</v>
      </c>
      <c r="C2201" s="1" t="s">
        <v>20</v>
      </c>
      <c r="D2201" s="1" t="s">
        <v>2201</v>
      </c>
      <c r="E2201" s="5">
        <v>2</v>
      </c>
      <c r="F2201" s="5">
        <f t="shared" si="137"/>
        <v>2</v>
      </c>
      <c r="G2201" s="1" t="s">
        <v>2202</v>
      </c>
      <c r="H2201" s="8">
        <v>44010</v>
      </c>
      <c r="I2201" s="1" t="s">
        <v>25</v>
      </c>
      <c r="K2201" s="8">
        <v>43950.420960648145</v>
      </c>
      <c r="L2201" s="1" t="s">
        <v>28</v>
      </c>
      <c r="M2201" s="8">
        <v>43950</v>
      </c>
      <c r="N2201" s="8">
        <v>43980</v>
      </c>
      <c r="O2201" s="1" t="s">
        <v>4074</v>
      </c>
      <c r="P2201" s="1" t="s">
        <v>32</v>
      </c>
      <c r="Q2201" s="1" t="s">
        <v>33</v>
      </c>
      <c r="R2201" s="1" t="s">
        <v>124</v>
      </c>
      <c r="T2201" s="1" t="s">
        <v>49</v>
      </c>
      <c r="U2201" s="8">
        <v>43950</v>
      </c>
      <c r="V2201" s="1" t="s">
        <v>2205</v>
      </c>
      <c r="W2201" s="1" t="s">
        <v>2206</v>
      </c>
      <c r="X2201" s="1" t="s">
        <v>39</v>
      </c>
      <c r="Y2201" t="str">
        <f t="shared" si="138"/>
        <v>OnTime</v>
      </c>
      <c r="Z2201" t="str">
        <f t="shared" si="139"/>
        <v>Utilized</v>
      </c>
    </row>
    <row r="2202" spans="1:26" x14ac:dyDescent="0.2">
      <c r="A2202" s="15">
        <v>100</v>
      </c>
      <c r="B2202" s="7">
        <f t="shared" si="136"/>
        <v>100</v>
      </c>
      <c r="C2202" s="1" t="s">
        <v>20</v>
      </c>
      <c r="D2202" s="1" t="s">
        <v>1362</v>
      </c>
      <c r="E2202" s="5">
        <v>2</v>
      </c>
      <c r="F2202" s="5">
        <f t="shared" si="137"/>
        <v>2</v>
      </c>
      <c r="G2202" s="1" t="s">
        <v>1363</v>
      </c>
      <c r="H2202" s="8">
        <v>43980</v>
      </c>
      <c r="I2202" s="1" t="s">
        <v>25</v>
      </c>
      <c r="K2202" s="8">
        <v>43950.420891203707</v>
      </c>
      <c r="L2202" s="1" t="s">
        <v>28</v>
      </c>
      <c r="M2202" s="8">
        <v>43950</v>
      </c>
      <c r="N2202" s="8">
        <v>43950</v>
      </c>
      <c r="O2202" s="1" t="s">
        <v>4076</v>
      </c>
      <c r="P2202" s="1" t="s">
        <v>32</v>
      </c>
      <c r="T2202" s="1" t="s">
        <v>193</v>
      </c>
      <c r="U2202" s="8">
        <v>43950</v>
      </c>
      <c r="V2202" s="1" t="s">
        <v>1368</v>
      </c>
      <c r="W2202" s="1" t="s">
        <v>3322</v>
      </c>
      <c r="X2202" s="1" t="s">
        <v>39</v>
      </c>
      <c r="Y2202" t="str">
        <f t="shared" si="138"/>
        <v>OnTime</v>
      </c>
      <c r="Z2202" t="str">
        <f t="shared" si="139"/>
        <v>Utilized</v>
      </c>
    </row>
    <row r="2203" spans="1:26" x14ac:dyDescent="0.2">
      <c r="A2203" s="15">
        <v>100</v>
      </c>
      <c r="B2203" s="7">
        <f t="shared" si="136"/>
        <v>100</v>
      </c>
      <c r="C2203" s="1" t="s">
        <v>20</v>
      </c>
      <c r="D2203" s="1" t="s">
        <v>1362</v>
      </c>
      <c r="E2203" s="5">
        <v>2</v>
      </c>
      <c r="F2203" s="5">
        <f t="shared" si="137"/>
        <v>2</v>
      </c>
      <c r="G2203" s="1" t="s">
        <v>1363</v>
      </c>
      <c r="H2203" s="8">
        <v>43980</v>
      </c>
      <c r="I2203" s="1" t="s">
        <v>25</v>
      </c>
      <c r="K2203" s="8">
        <v>43950.42082175926</v>
      </c>
      <c r="L2203" s="1" t="s">
        <v>28</v>
      </c>
      <c r="M2203" s="8">
        <v>43950</v>
      </c>
      <c r="N2203" s="8">
        <v>43950</v>
      </c>
      <c r="O2203" s="1" t="s">
        <v>4078</v>
      </c>
      <c r="P2203" s="1" t="s">
        <v>32</v>
      </c>
      <c r="T2203" s="1" t="s">
        <v>193</v>
      </c>
      <c r="U2203" s="8">
        <v>43950</v>
      </c>
      <c r="V2203" s="1" t="s">
        <v>1368</v>
      </c>
      <c r="W2203" s="1" t="s">
        <v>3322</v>
      </c>
      <c r="X2203" s="1" t="s">
        <v>39</v>
      </c>
      <c r="Y2203" t="str">
        <f t="shared" si="138"/>
        <v>OnTime</v>
      </c>
      <c r="Z2203" t="str">
        <f t="shared" si="139"/>
        <v>Utilized</v>
      </c>
    </row>
    <row r="2204" spans="1:26" x14ac:dyDescent="0.2">
      <c r="A2204" s="15">
        <v>1121.75</v>
      </c>
      <c r="B2204" s="7">
        <f t="shared" si="136"/>
        <v>1121.75</v>
      </c>
      <c r="C2204" s="1" t="s">
        <v>20</v>
      </c>
      <c r="D2204" s="1" t="s">
        <v>1362</v>
      </c>
      <c r="E2204" s="5">
        <v>22.44</v>
      </c>
      <c r="F2204" s="5">
        <f t="shared" si="137"/>
        <v>22.44</v>
      </c>
      <c r="G2204" s="1" t="s">
        <v>1363</v>
      </c>
      <c r="H2204" s="8">
        <v>43980</v>
      </c>
      <c r="I2204" s="1" t="s">
        <v>25</v>
      </c>
      <c r="K2204" s="8">
        <v>43950.420752314814</v>
      </c>
      <c r="L2204" s="1" t="s">
        <v>28</v>
      </c>
      <c r="M2204" s="8">
        <v>43950</v>
      </c>
      <c r="N2204" s="8">
        <v>43950</v>
      </c>
      <c r="O2204" s="1" t="s">
        <v>4080</v>
      </c>
      <c r="P2204" s="1" t="s">
        <v>46</v>
      </c>
      <c r="T2204" s="1" t="s">
        <v>193</v>
      </c>
      <c r="U2204" s="8">
        <v>43950</v>
      </c>
      <c r="V2204" s="1" t="s">
        <v>1368</v>
      </c>
      <c r="W2204" s="1" t="s">
        <v>3322</v>
      </c>
      <c r="X2204" s="1" t="s">
        <v>39</v>
      </c>
      <c r="Y2204" t="str">
        <f t="shared" si="138"/>
        <v>OnTime</v>
      </c>
      <c r="Z2204" t="str">
        <f t="shared" si="139"/>
        <v>Utilized</v>
      </c>
    </row>
    <row r="2205" spans="1:26" x14ac:dyDescent="0.2">
      <c r="A2205" s="15">
        <v>0</v>
      </c>
      <c r="B2205" s="7">
        <f t="shared" si="136"/>
        <v>0</v>
      </c>
      <c r="C2205" s="1" t="s">
        <v>20</v>
      </c>
      <c r="E2205" s="5">
        <v>0</v>
      </c>
      <c r="F2205" s="5">
        <f t="shared" si="137"/>
        <v>0</v>
      </c>
      <c r="I2205" s="1" t="s">
        <v>25</v>
      </c>
      <c r="K2205" s="8">
        <v>43950.420694444445</v>
      </c>
      <c r="M2205" s="8">
        <v>43950</v>
      </c>
      <c r="N2205" s="8">
        <v>43950</v>
      </c>
      <c r="P2205" s="1" t="s">
        <v>32</v>
      </c>
      <c r="T2205" s="1" t="s">
        <v>81</v>
      </c>
      <c r="U2205" s="8">
        <v>43950</v>
      </c>
      <c r="X2205" s="1" t="s">
        <v>39</v>
      </c>
      <c r="Y2205" t="str">
        <f t="shared" si="138"/>
        <v>NoPayment</v>
      </c>
      <c r="Z2205" t="str">
        <f t="shared" si="139"/>
        <v>No Discounts</v>
      </c>
    </row>
    <row r="2206" spans="1:26" x14ac:dyDescent="0.2">
      <c r="A2206" s="15">
        <v>100</v>
      </c>
      <c r="B2206" s="7">
        <f t="shared" si="136"/>
        <v>100</v>
      </c>
      <c r="C2206" s="1" t="s">
        <v>20</v>
      </c>
      <c r="D2206" s="1" t="s">
        <v>1362</v>
      </c>
      <c r="E2206" s="5">
        <v>2</v>
      </c>
      <c r="F2206" s="5">
        <f t="shared" si="137"/>
        <v>2</v>
      </c>
      <c r="G2206" s="1" t="s">
        <v>1363</v>
      </c>
      <c r="H2206" s="8">
        <v>43980</v>
      </c>
      <c r="I2206" s="1" t="s">
        <v>25</v>
      </c>
      <c r="K2206" s="8">
        <v>43950.420624999999</v>
      </c>
      <c r="L2206" s="1" t="s">
        <v>28</v>
      </c>
      <c r="M2206" s="8">
        <v>43950</v>
      </c>
      <c r="N2206" s="8">
        <v>43950</v>
      </c>
      <c r="O2206" s="1" t="s">
        <v>4083</v>
      </c>
      <c r="P2206" s="1" t="s">
        <v>32</v>
      </c>
      <c r="T2206" s="1" t="s">
        <v>193</v>
      </c>
      <c r="U2206" s="8">
        <v>43950</v>
      </c>
      <c r="V2206" s="1" t="s">
        <v>1368</v>
      </c>
      <c r="W2206" s="1" t="s">
        <v>3322</v>
      </c>
      <c r="X2206" s="1" t="s">
        <v>39</v>
      </c>
      <c r="Y2206" t="str">
        <f t="shared" si="138"/>
        <v>OnTime</v>
      </c>
      <c r="Z2206" t="str">
        <f t="shared" si="139"/>
        <v>Utilized</v>
      </c>
    </row>
    <row r="2207" spans="1:26" x14ac:dyDescent="0.2">
      <c r="A2207" s="15">
        <v>100</v>
      </c>
      <c r="B2207" s="7">
        <f t="shared" si="136"/>
        <v>100</v>
      </c>
      <c r="C2207" s="1" t="s">
        <v>20</v>
      </c>
      <c r="D2207" s="1" t="s">
        <v>1362</v>
      </c>
      <c r="E2207" s="5">
        <v>2</v>
      </c>
      <c r="F2207" s="5">
        <f t="shared" si="137"/>
        <v>2</v>
      </c>
      <c r="G2207" s="1" t="s">
        <v>1363</v>
      </c>
      <c r="H2207" s="8">
        <v>43980</v>
      </c>
      <c r="I2207" s="1" t="s">
        <v>25</v>
      </c>
      <c r="K2207" s="8">
        <v>43950.420555555553</v>
      </c>
      <c r="L2207" s="1" t="s">
        <v>28</v>
      </c>
      <c r="M2207" s="8">
        <v>43950</v>
      </c>
      <c r="N2207" s="8">
        <v>43950</v>
      </c>
      <c r="O2207" s="1" t="s">
        <v>4085</v>
      </c>
      <c r="P2207" s="1" t="s">
        <v>32</v>
      </c>
      <c r="T2207" s="1" t="s">
        <v>49</v>
      </c>
      <c r="U2207" s="8">
        <v>43950</v>
      </c>
      <c r="V2207" s="1" t="s">
        <v>1368</v>
      </c>
      <c r="W2207" s="1" t="s">
        <v>3322</v>
      </c>
      <c r="X2207" s="1" t="s">
        <v>39</v>
      </c>
      <c r="Y2207" t="str">
        <f t="shared" si="138"/>
        <v>OnTime</v>
      </c>
      <c r="Z2207" t="str">
        <f t="shared" si="139"/>
        <v>Utilized</v>
      </c>
    </row>
    <row r="2208" spans="1:26" x14ac:dyDescent="0.2">
      <c r="A2208" s="15">
        <v>100</v>
      </c>
      <c r="B2208" s="7">
        <f t="shared" si="136"/>
        <v>100</v>
      </c>
      <c r="C2208" s="1" t="s">
        <v>20</v>
      </c>
      <c r="D2208" s="1" t="s">
        <v>2201</v>
      </c>
      <c r="E2208" s="5">
        <v>2</v>
      </c>
      <c r="F2208" s="5">
        <f t="shared" si="137"/>
        <v>2</v>
      </c>
      <c r="G2208" s="1" t="s">
        <v>2202</v>
      </c>
      <c r="H2208" s="8">
        <v>44010</v>
      </c>
      <c r="I2208" s="1" t="s">
        <v>25</v>
      </c>
      <c r="K2208" s="8">
        <v>43950.420497685183</v>
      </c>
      <c r="L2208" s="1" t="s">
        <v>28</v>
      </c>
      <c r="M2208" s="8">
        <v>43950</v>
      </c>
      <c r="N2208" s="8">
        <v>43980</v>
      </c>
      <c r="O2208" s="1" t="s">
        <v>4087</v>
      </c>
      <c r="P2208" s="1" t="s">
        <v>32</v>
      </c>
      <c r="Q2208" s="1" t="s">
        <v>33</v>
      </c>
      <c r="R2208" s="1" t="s">
        <v>124</v>
      </c>
      <c r="T2208" s="1" t="s">
        <v>49</v>
      </c>
      <c r="U2208" s="8">
        <v>43950</v>
      </c>
      <c r="V2208" s="1" t="s">
        <v>2205</v>
      </c>
      <c r="W2208" s="1" t="s">
        <v>2206</v>
      </c>
      <c r="X2208" s="1" t="s">
        <v>39</v>
      </c>
      <c r="Y2208" t="str">
        <f t="shared" si="138"/>
        <v>OnTime</v>
      </c>
      <c r="Z2208" t="str">
        <f t="shared" si="139"/>
        <v>Utilized</v>
      </c>
    </row>
    <row r="2209" spans="1:26" x14ac:dyDescent="0.2">
      <c r="A2209" s="15">
        <v>0</v>
      </c>
      <c r="B2209" s="7">
        <f t="shared" si="136"/>
        <v>0</v>
      </c>
      <c r="C2209" s="1" t="s">
        <v>20</v>
      </c>
      <c r="E2209" s="5">
        <v>0</v>
      </c>
      <c r="F2209" s="5">
        <f t="shared" si="137"/>
        <v>0</v>
      </c>
      <c r="I2209" s="1" t="s">
        <v>25</v>
      </c>
      <c r="K2209" s="8">
        <v>43950.420428240737</v>
      </c>
      <c r="M2209" s="8">
        <v>43950</v>
      </c>
      <c r="N2209" s="8">
        <v>43950</v>
      </c>
      <c r="P2209" s="1" t="s">
        <v>32</v>
      </c>
      <c r="T2209" s="1" t="s">
        <v>81</v>
      </c>
      <c r="U2209" s="8">
        <v>43950</v>
      </c>
      <c r="X2209" s="1" t="s">
        <v>39</v>
      </c>
      <c r="Y2209" t="str">
        <f t="shared" si="138"/>
        <v>NoPayment</v>
      </c>
      <c r="Z2209" t="str">
        <f t="shared" si="139"/>
        <v>No Discounts</v>
      </c>
    </row>
    <row r="2210" spans="1:26" x14ac:dyDescent="0.2">
      <c r="A2210" s="15">
        <v>100</v>
      </c>
      <c r="B2210" s="7">
        <f t="shared" si="136"/>
        <v>100</v>
      </c>
      <c r="C2210" s="1" t="s">
        <v>20</v>
      </c>
      <c r="D2210" s="1" t="s">
        <v>1362</v>
      </c>
      <c r="E2210" s="5">
        <v>2</v>
      </c>
      <c r="F2210" s="5">
        <f t="shared" si="137"/>
        <v>2</v>
      </c>
      <c r="G2210" s="1" t="s">
        <v>1363</v>
      </c>
      <c r="H2210" s="8">
        <v>43980</v>
      </c>
      <c r="I2210" s="1" t="s">
        <v>25</v>
      </c>
      <c r="K2210" s="8">
        <v>43950.420358796298</v>
      </c>
      <c r="L2210" s="1" t="s">
        <v>28</v>
      </c>
      <c r="M2210" s="8">
        <v>43950</v>
      </c>
      <c r="N2210" s="8">
        <v>43950</v>
      </c>
      <c r="O2210" s="1" t="s">
        <v>4090</v>
      </c>
      <c r="P2210" s="1" t="s">
        <v>32</v>
      </c>
      <c r="T2210" s="1" t="s">
        <v>49</v>
      </c>
      <c r="U2210" s="8">
        <v>43950</v>
      </c>
      <c r="V2210" s="1" t="s">
        <v>1368</v>
      </c>
      <c r="W2210" s="1" t="s">
        <v>3322</v>
      </c>
      <c r="X2210" s="1" t="s">
        <v>39</v>
      </c>
      <c r="Y2210" t="str">
        <f t="shared" si="138"/>
        <v>OnTime</v>
      </c>
      <c r="Z2210" t="str">
        <f t="shared" si="139"/>
        <v>Utilized</v>
      </c>
    </row>
    <row r="2211" spans="1:26" x14ac:dyDescent="0.2">
      <c r="A2211" s="15">
        <v>100</v>
      </c>
      <c r="B2211" s="7">
        <f t="shared" si="136"/>
        <v>100</v>
      </c>
      <c r="C2211" s="1" t="s">
        <v>20</v>
      </c>
      <c r="D2211" s="1" t="s">
        <v>2201</v>
      </c>
      <c r="E2211" s="5">
        <v>2</v>
      </c>
      <c r="F2211" s="5">
        <f t="shared" si="137"/>
        <v>2</v>
      </c>
      <c r="G2211" s="1" t="s">
        <v>2202</v>
      </c>
      <c r="H2211" s="8">
        <v>44010</v>
      </c>
      <c r="I2211" s="1" t="s">
        <v>25</v>
      </c>
      <c r="K2211" s="8">
        <v>43950.420300925929</v>
      </c>
      <c r="L2211" s="1" t="s">
        <v>28</v>
      </c>
      <c r="M2211" s="8">
        <v>43950</v>
      </c>
      <c r="N2211" s="8">
        <v>43980</v>
      </c>
      <c r="O2211" s="1" t="s">
        <v>4092</v>
      </c>
      <c r="P2211" s="1" t="s">
        <v>32</v>
      </c>
      <c r="Q2211" s="1" t="s">
        <v>33</v>
      </c>
      <c r="R2211" s="1" t="s">
        <v>124</v>
      </c>
      <c r="T2211" s="1" t="s">
        <v>49</v>
      </c>
      <c r="U2211" s="8">
        <v>43950</v>
      </c>
      <c r="V2211" s="1" t="s">
        <v>2205</v>
      </c>
      <c r="W2211" s="1" t="s">
        <v>2206</v>
      </c>
      <c r="X2211" s="1" t="s">
        <v>39</v>
      </c>
      <c r="Y2211" t="str">
        <f t="shared" si="138"/>
        <v>OnTime</v>
      </c>
      <c r="Z2211" t="str">
        <f t="shared" si="139"/>
        <v>Utilized</v>
      </c>
    </row>
    <row r="2212" spans="1:26" x14ac:dyDescent="0.2">
      <c r="A2212" s="15">
        <v>0</v>
      </c>
      <c r="B2212" s="7">
        <f t="shared" si="136"/>
        <v>0</v>
      </c>
      <c r="C2212" s="1" t="s">
        <v>20</v>
      </c>
      <c r="E2212" s="5">
        <v>0</v>
      </c>
      <c r="F2212" s="5">
        <f t="shared" si="137"/>
        <v>0</v>
      </c>
      <c r="I2212" s="1" t="s">
        <v>25</v>
      </c>
      <c r="K2212" s="8">
        <v>43950.420231481483</v>
      </c>
      <c r="M2212" s="8">
        <v>43950</v>
      </c>
      <c r="N2212" s="8">
        <v>43950</v>
      </c>
      <c r="P2212" s="1" t="s">
        <v>32</v>
      </c>
      <c r="T2212" s="1" t="s">
        <v>81</v>
      </c>
      <c r="U2212" s="8">
        <v>43950</v>
      </c>
      <c r="X2212" s="1" t="s">
        <v>39</v>
      </c>
      <c r="Y2212" t="str">
        <f t="shared" si="138"/>
        <v>NoPayment</v>
      </c>
      <c r="Z2212" t="str">
        <f t="shared" si="139"/>
        <v>No Discounts</v>
      </c>
    </row>
    <row r="2213" spans="1:26" x14ac:dyDescent="0.2">
      <c r="A2213" s="15">
        <v>0</v>
      </c>
      <c r="B2213" s="7">
        <f t="shared" si="136"/>
        <v>0</v>
      </c>
      <c r="C2213" s="1" t="s">
        <v>20</v>
      </c>
      <c r="E2213" s="5">
        <v>0</v>
      </c>
      <c r="F2213" s="5">
        <f t="shared" si="137"/>
        <v>0</v>
      </c>
      <c r="I2213" s="1" t="s">
        <v>140</v>
      </c>
      <c r="K2213" s="8">
        <v>43948.337395833332</v>
      </c>
      <c r="M2213" s="8">
        <v>43948</v>
      </c>
      <c r="N2213" s="8">
        <v>43978</v>
      </c>
      <c r="O2213" s="1" t="s">
        <v>4096</v>
      </c>
      <c r="P2213" s="1" t="s">
        <v>32</v>
      </c>
      <c r="Q2213" s="1" t="s">
        <v>33</v>
      </c>
      <c r="R2213" s="1" t="s">
        <v>124</v>
      </c>
      <c r="T2213" s="1" t="s">
        <v>81</v>
      </c>
      <c r="U2213" s="8">
        <v>43948</v>
      </c>
      <c r="V2213" s="1" t="s">
        <v>144</v>
      </c>
      <c r="W2213" s="1" t="s">
        <v>145</v>
      </c>
      <c r="X2213" s="1" t="s">
        <v>39</v>
      </c>
      <c r="Y2213" t="str">
        <f t="shared" si="138"/>
        <v>NoPayment</v>
      </c>
      <c r="Z2213" t="str">
        <f t="shared" si="139"/>
        <v>No Discounts</v>
      </c>
    </row>
    <row r="2214" spans="1:26" x14ac:dyDescent="0.2">
      <c r="A2214" s="15">
        <v>100</v>
      </c>
      <c r="B2214" s="7">
        <f t="shared" si="136"/>
        <v>100</v>
      </c>
      <c r="C2214" s="1" t="s">
        <v>20</v>
      </c>
      <c r="D2214" s="1" t="s">
        <v>1362</v>
      </c>
      <c r="E2214" s="5">
        <v>2</v>
      </c>
      <c r="F2214" s="5">
        <f t="shared" si="137"/>
        <v>2</v>
      </c>
      <c r="G2214" s="1" t="s">
        <v>1363</v>
      </c>
      <c r="H2214" s="8">
        <v>43978</v>
      </c>
      <c r="I2214" s="1" t="s">
        <v>25</v>
      </c>
      <c r="K2214" s="8">
        <v>43948.337326388886</v>
      </c>
      <c r="L2214" s="1" t="s">
        <v>28</v>
      </c>
      <c r="M2214" s="8">
        <v>43948</v>
      </c>
      <c r="N2214" s="8">
        <v>43948</v>
      </c>
      <c r="O2214" s="1" t="s">
        <v>4098</v>
      </c>
      <c r="P2214" s="1" t="s">
        <v>32</v>
      </c>
      <c r="Q2214" s="1" t="s">
        <v>156</v>
      </c>
      <c r="R2214" s="1" t="s">
        <v>3283</v>
      </c>
      <c r="T2214" s="1" t="s">
        <v>49</v>
      </c>
      <c r="U2214" s="8">
        <v>43948</v>
      </c>
      <c r="V2214" s="1" t="s">
        <v>1368</v>
      </c>
      <c r="W2214" s="1" t="s">
        <v>3322</v>
      </c>
      <c r="X2214" s="1" t="s">
        <v>39</v>
      </c>
      <c r="Y2214" t="str">
        <f t="shared" si="138"/>
        <v>OnTime</v>
      </c>
      <c r="Z2214" t="str">
        <f t="shared" si="139"/>
        <v>Utilized</v>
      </c>
    </row>
    <row r="2215" spans="1:26" x14ac:dyDescent="0.2">
      <c r="A2215" s="15">
        <v>10000</v>
      </c>
      <c r="B2215" s="7">
        <f t="shared" si="136"/>
        <v>10000</v>
      </c>
      <c r="C2215" s="1" t="s">
        <v>20</v>
      </c>
      <c r="D2215" s="1" t="s">
        <v>21</v>
      </c>
      <c r="E2215" s="5">
        <v>0</v>
      </c>
      <c r="F2215" s="5">
        <f t="shared" si="137"/>
        <v>0</v>
      </c>
      <c r="I2215" s="1" t="s">
        <v>25</v>
      </c>
      <c r="K2215" s="8">
        <v>43948.337256944447</v>
      </c>
      <c r="L2215" s="1" t="s">
        <v>28</v>
      </c>
      <c r="M2215" s="8">
        <v>43948</v>
      </c>
      <c r="N2215" s="8">
        <v>43978</v>
      </c>
      <c r="O2215" s="1" t="s">
        <v>4100</v>
      </c>
      <c r="P2215" s="1" t="s">
        <v>32</v>
      </c>
      <c r="Q2215" s="1" t="s">
        <v>156</v>
      </c>
      <c r="R2215" s="1" t="s">
        <v>124</v>
      </c>
      <c r="T2215" s="1" t="s">
        <v>81</v>
      </c>
      <c r="U2215" s="8">
        <v>43948</v>
      </c>
      <c r="V2215" s="1" t="s">
        <v>157</v>
      </c>
      <c r="W2215" s="1" t="s">
        <v>158</v>
      </c>
      <c r="X2215" s="1" t="s">
        <v>4644</v>
      </c>
      <c r="Y2215" t="str">
        <f t="shared" si="138"/>
        <v>OnTime</v>
      </c>
      <c r="Z2215" t="str">
        <f t="shared" si="139"/>
        <v>No Discounts</v>
      </c>
    </row>
    <row r="2216" spans="1:26" x14ac:dyDescent="0.2">
      <c r="A2216" s="15">
        <v>1000</v>
      </c>
      <c r="B2216" s="7">
        <f t="shared" si="136"/>
        <v>1000</v>
      </c>
      <c r="C2216" s="1" t="s">
        <v>20</v>
      </c>
      <c r="D2216" s="1" t="s">
        <v>1362</v>
      </c>
      <c r="E2216" s="5">
        <v>20</v>
      </c>
      <c r="F2216" s="5">
        <f t="shared" si="137"/>
        <v>20</v>
      </c>
      <c r="G2216" s="1" t="s">
        <v>1363</v>
      </c>
      <c r="H2216" s="8">
        <v>43978</v>
      </c>
      <c r="I2216" s="1" t="s">
        <v>25</v>
      </c>
      <c r="K2216" s="8">
        <v>43948.337199074071</v>
      </c>
      <c r="L2216" s="1" t="s">
        <v>28</v>
      </c>
      <c r="M2216" s="8">
        <v>43948</v>
      </c>
      <c r="N2216" s="8">
        <v>43948</v>
      </c>
      <c r="O2216" s="1" t="s">
        <v>4103</v>
      </c>
      <c r="P2216" s="1" t="s">
        <v>32</v>
      </c>
      <c r="Q2216" s="1" t="s">
        <v>156</v>
      </c>
      <c r="T2216" s="1" t="s">
        <v>193</v>
      </c>
      <c r="U2216" s="8">
        <v>43948</v>
      </c>
      <c r="V2216" s="1" t="s">
        <v>1368</v>
      </c>
      <c r="W2216" s="1" t="s">
        <v>3322</v>
      </c>
      <c r="X2216" s="1" t="s">
        <v>39</v>
      </c>
      <c r="Y2216" t="str">
        <f t="shared" si="138"/>
        <v>OnTime</v>
      </c>
      <c r="Z2216" t="str">
        <f t="shared" si="139"/>
        <v>Utilized</v>
      </c>
    </row>
    <row r="2217" spans="1:26" x14ac:dyDescent="0.2">
      <c r="A2217" s="15">
        <v>100</v>
      </c>
      <c r="B2217" s="7">
        <f t="shared" si="136"/>
        <v>100</v>
      </c>
      <c r="C2217" s="1" t="s">
        <v>20</v>
      </c>
      <c r="D2217" s="1" t="s">
        <v>21</v>
      </c>
      <c r="E2217" s="5">
        <v>0</v>
      </c>
      <c r="F2217" s="5">
        <f t="shared" si="137"/>
        <v>0</v>
      </c>
      <c r="I2217" s="1" t="s">
        <v>25</v>
      </c>
      <c r="K2217" s="8">
        <v>43948.337118055555</v>
      </c>
      <c r="L2217" s="1" t="s">
        <v>28</v>
      </c>
      <c r="M2217" s="8">
        <v>43948</v>
      </c>
      <c r="N2217" s="8">
        <v>43978</v>
      </c>
      <c r="O2217" s="1" t="s">
        <v>4105</v>
      </c>
      <c r="P2217" s="1" t="s">
        <v>32</v>
      </c>
      <c r="Q2217" s="1" t="s">
        <v>156</v>
      </c>
      <c r="R2217" s="1" t="s">
        <v>124</v>
      </c>
      <c r="T2217" s="1" t="s">
        <v>49</v>
      </c>
      <c r="U2217" s="8">
        <v>43948</v>
      </c>
      <c r="V2217" s="1" t="s">
        <v>157</v>
      </c>
      <c r="W2217" s="1" t="s">
        <v>158</v>
      </c>
      <c r="X2217" s="1" t="s">
        <v>39</v>
      </c>
      <c r="Y2217" t="str">
        <f t="shared" si="138"/>
        <v>OnTime</v>
      </c>
      <c r="Z2217" t="str">
        <f t="shared" si="139"/>
        <v>No Discounts</v>
      </c>
    </row>
    <row r="2218" spans="1:26" x14ac:dyDescent="0.2">
      <c r="A2218" s="15">
        <v>100</v>
      </c>
      <c r="B2218" s="7">
        <f t="shared" si="136"/>
        <v>100</v>
      </c>
      <c r="C2218" s="1" t="s">
        <v>20</v>
      </c>
      <c r="D2218" s="1" t="s">
        <v>21</v>
      </c>
      <c r="E2218" s="5">
        <v>0</v>
      </c>
      <c r="F2218" s="5">
        <f t="shared" si="137"/>
        <v>0</v>
      </c>
      <c r="I2218" s="1" t="s">
        <v>25</v>
      </c>
      <c r="K2218" s="8">
        <v>43948.337060185186</v>
      </c>
      <c r="L2218" s="1" t="s">
        <v>28</v>
      </c>
      <c r="M2218" s="8">
        <v>43948</v>
      </c>
      <c r="N2218" s="8">
        <v>43978</v>
      </c>
      <c r="O2218" s="1" t="s">
        <v>4107</v>
      </c>
      <c r="P2218" s="1" t="s">
        <v>32</v>
      </c>
      <c r="Q2218" s="1" t="s">
        <v>156</v>
      </c>
      <c r="R2218" s="1" t="s">
        <v>124</v>
      </c>
      <c r="T2218" s="1" t="s">
        <v>49</v>
      </c>
      <c r="U2218" s="8">
        <v>43948</v>
      </c>
      <c r="V2218" s="1" t="s">
        <v>157</v>
      </c>
      <c r="W2218" s="1" t="s">
        <v>158</v>
      </c>
      <c r="X2218" s="1" t="s">
        <v>39</v>
      </c>
      <c r="Y2218" t="str">
        <f t="shared" si="138"/>
        <v>OnTime</v>
      </c>
      <c r="Z2218" t="str">
        <f t="shared" si="139"/>
        <v>No Discounts</v>
      </c>
    </row>
    <row r="2219" spans="1:26" x14ac:dyDescent="0.2">
      <c r="A2219" s="15">
        <v>100</v>
      </c>
      <c r="B2219" s="7">
        <f t="shared" si="136"/>
        <v>100</v>
      </c>
      <c r="C2219" s="1" t="s">
        <v>20</v>
      </c>
      <c r="D2219" s="1" t="s">
        <v>1362</v>
      </c>
      <c r="E2219" s="5">
        <v>2</v>
      </c>
      <c r="F2219" s="5">
        <f t="shared" si="137"/>
        <v>2</v>
      </c>
      <c r="G2219" s="1" t="s">
        <v>1363</v>
      </c>
      <c r="H2219" s="8">
        <v>43978</v>
      </c>
      <c r="I2219" s="1" t="s">
        <v>25</v>
      </c>
      <c r="K2219" s="8">
        <v>43948.33699074074</v>
      </c>
      <c r="L2219" s="1" t="s">
        <v>28</v>
      </c>
      <c r="M2219" s="8">
        <v>43948</v>
      </c>
      <c r="N2219" s="8">
        <v>43948</v>
      </c>
      <c r="O2219" s="1" t="s">
        <v>4109</v>
      </c>
      <c r="P2219" s="1" t="s">
        <v>32</v>
      </c>
      <c r="T2219" s="1" t="s">
        <v>49</v>
      </c>
      <c r="U2219" s="8">
        <v>43948</v>
      </c>
      <c r="V2219" s="1" t="s">
        <v>1368</v>
      </c>
      <c r="W2219" s="1" t="s">
        <v>3322</v>
      </c>
      <c r="X2219" s="1" t="s">
        <v>39</v>
      </c>
      <c r="Y2219" t="str">
        <f t="shared" si="138"/>
        <v>OnTime</v>
      </c>
      <c r="Z2219" t="str">
        <f t="shared" si="139"/>
        <v>Utilized</v>
      </c>
    </row>
    <row r="2220" spans="1:26" x14ac:dyDescent="0.2">
      <c r="A2220" s="15">
        <v>100</v>
      </c>
      <c r="B2220" s="7">
        <f t="shared" si="136"/>
        <v>100</v>
      </c>
      <c r="C2220" s="1" t="s">
        <v>20</v>
      </c>
      <c r="D2220" s="1" t="s">
        <v>1362</v>
      </c>
      <c r="E2220" s="5">
        <v>2</v>
      </c>
      <c r="F2220" s="5">
        <f t="shared" si="137"/>
        <v>2</v>
      </c>
      <c r="G2220" s="1" t="s">
        <v>1363</v>
      </c>
      <c r="H2220" s="8">
        <v>43978</v>
      </c>
      <c r="I2220" s="1" t="s">
        <v>25</v>
      </c>
      <c r="K2220" s="8">
        <v>43948.336921296293</v>
      </c>
      <c r="L2220" s="1" t="s">
        <v>28</v>
      </c>
      <c r="M2220" s="8">
        <v>43948</v>
      </c>
      <c r="N2220" s="8">
        <v>43948</v>
      </c>
      <c r="O2220" s="1" t="s">
        <v>4111</v>
      </c>
      <c r="P2220" s="1" t="s">
        <v>46</v>
      </c>
      <c r="T2220" s="1" t="s">
        <v>81</v>
      </c>
      <c r="U2220" s="8">
        <v>43948</v>
      </c>
      <c r="V2220" s="1" t="s">
        <v>1368</v>
      </c>
      <c r="W2220" s="1" t="s">
        <v>3322</v>
      </c>
      <c r="X2220" s="1" t="s">
        <v>39</v>
      </c>
      <c r="Y2220" t="str">
        <f t="shared" si="138"/>
        <v>OnTime</v>
      </c>
      <c r="Z2220" t="str">
        <f t="shared" si="139"/>
        <v>Utilized</v>
      </c>
    </row>
    <row r="2221" spans="1:26" x14ac:dyDescent="0.2">
      <c r="A2221" s="15">
        <v>100</v>
      </c>
      <c r="B2221" s="7">
        <f t="shared" si="136"/>
        <v>100</v>
      </c>
      <c r="C2221" s="1" t="s">
        <v>20</v>
      </c>
      <c r="D2221" s="1" t="s">
        <v>1362</v>
      </c>
      <c r="E2221" s="5">
        <v>2</v>
      </c>
      <c r="F2221" s="5">
        <f t="shared" si="137"/>
        <v>2</v>
      </c>
      <c r="G2221" s="1" t="s">
        <v>1363</v>
      </c>
      <c r="H2221" s="8">
        <v>43978</v>
      </c>
      <c r="I2221" s="1" t="s">
        <v>25</v>
      </c>
      <c r="K2221" s="8">
        <v>43948.336851851855</v>
      </c>
      <c r="L2221" s="1" t="s">
        <v>28</v>
      </c>
      <c r="M2221" s="8">
        <v>43948</v>
      </c>
      <c r="N2221" s="8">
        <v>43948</v>
      </c>
      <c r="O2221" s="1" t="s">
        <v>4113</v>
      </c>
      <c r="P2221" s="1" t="s">
        <v>32</v>
      </c>
      <c r="T2221" s="1" t="s">
        <v>49</v>
      </c>
      <c r="U2221" s="8">
        <v>43948</v>
      </c>
      <c r="V2221" s="1" t="s">
        <v>1368</v>
      </c>
      <c r="W2221" s="1" t="s">
        <v>3322</v>
      </c>
      <c r="X2221" s="1" t="s">
        <v>39</v>
      </c>
      <c r="Y2221" t="str">
        <f t="shared" si="138"/>
        <v>OnTime</v>
      </c>
      <c r="Z2221" t="str">
        <f t="shared" si="139"/>
        <v>Utilized</v>
      </c>
    </row>
    <row r="2222" spans="1:26" x14ac:dyDescent="0.2">
      <c r="A2222" s="15">
        <v>100</v>
      </c>
      <c r="B2222" s="7">
        <f t="shared" si="136"/>
        <v>100</v>
      </c>
      <c r="C2222" s="1" t="s">
        <v>20</v>
      </c>
      <c r="D2222" s="1" t="s">
        <v>1362</v>
      </c>
      <c r="E2222" s="5">
        <v>2</v>
      </c>
      <c r="F2222" s="5">
        <f t="shared" si="137"/>
        <v>2</v>
      </c>
      <c r="G2222" s="1" t="s">
        <v>1363</v>
      </c>
      <c r="H2222" s="8">
        <v>43978</v>
      </c>
      <c r="I2222" s="1" t="s">
        <v>25</v>
      </c>
      <c r="K2222" s="8">
        <v>43948.336793981478</v>
      </c>
      <c r="L2222" s="1" t="s">
        <v>28</v>
      </c>
      <c r="M2222" s="8">
        <v>43948</v>
      </c>
      <c r="N2222" s="8">
        <v>43948</v>
      </c>
      <c r="O2222" s="1" t="s">
        <v>4115</v>
      </c>
      <c r="P2222" s="1" t="s">
        <v>32</v>
      </c>
      <c r="T2222" s="1" t="s">
        <v>49</v>
      </c>
      <c r="U2222" s="8">
        <v>43948</v>
      </c>
      <c r="V2222" s="1" t="s">
        <v>1368</v>
      </c>
      <c r="W2222" s="1" t="s">
        <v>3322</v>
      </c>
      <c r="X2222" s="1" t="s">
        <v>39</v>
      </c>
      <c r="Y2222" t="str">
        <f t="shared" si="138"/>
        <v>OnTime</v>
      </c>
      <c r="Z2222" t="str">
        <f t="shared" si="139"/>
        <v>Utilized</v>
      </c>
    </row>
    <row r="2223" spans="1:26" x14ac:dyDescent="0.2">
      <c r="A2223" s="15">
        <v>100</v>
      </c>
      <c r="B2223" s="7">
        <f t="shared" si="136"/>
        <v>100</v>
      </c>
      <c r="C2223" s="1" t="s">
        <v>20</v>
      </c>
      <c r="D2223" s="1" t="s">
        <v>21</v>
      </c>
      <c r="E2223" s="5">
        <v>0.5</v>
      </c>
      <c r="F2223" s="5">
        <f t="shared" si="137"/>
        <v>0.5</v>
      </c>
      <c r="G2223" s="1" t="s">
        <v>1574</v>
      </c>
      <c r="H2223" s="8">
        <v>43958</v>
      </c>
      <c r="I2223" s="1" t="s">
        <v>25</v>
      </c>
      <c r="K2223" s="8">
        <v>43948.336724537039</v>
      </c>
      <c r="L2223" s="1" t="s">
        <v>28</v>
      </c>
      <c r="M2223" s="8">
        <v>43948</v>
      </c>
      <c r="N2223" s="8">
        <v>43978</v>
      </c>
      <c r="O2223" s="1" t="s">
        <v>4117</v>
      </c>
      <c r="P2223" s="1" t="s">
        <v>32</v>
      </c>
      <c r="Q2223" s="1" t="s">
        <v>33</v>
      </c>
      <c r="R2223" s="1" t="s">
        <v>124</v>
      </c>
      <c r="T2223" s="1" t="s">
        <v>193</v>
      </c>
      <c r="U2223" s="8">
        <v>43948</v>
      </c>
      <c r="V2223" s="1" t="s">
        <v>1578</v>
      </c>
      <c r="W2223" s="1" t="s">
        <v>4594</v>
      </c>
      <c r="X2223" s="1" t="s">
        <v>39</v>
      </c>
      <c r="Y2223" t="str">
        <f t="shared" si="138"/>
        <v>OnTime</v>
      </c>
      <c r="Z2223" t="str">
        <f t="shared" si="139"/>
        <v>Utilized</v>
      </c>
    </row>
    <row r="2224" spans="1:26" x14ac:dyDescent="0.2">
      <c r="A2224" s="15">
        <v>100</v>
      </c>
      <c r="B2224" s="7">
        <f t="shared" si="136"/>
        <v>100</v>
      </c>
      <c r="C2224" s="1" t="s">
        <v>20</v>
      </c>
      <c r="D2224" s="1" t="s">
        <v>1362</v>
      </c>
      <c r="E2224" s="5">
        <v>2</v>
      </c>
      <c r="F2224" s="5">
        <f t="shared" si="137"/>
        <v>2</v>
      </c>
      <c r="G2224" s="1" t="s">
        <v>1363</v>
      </c>
      <c r="H2224" s="8">
        <v>43978</v>
      </c>
      <c r="I2224" s="1" t="s">
        <v>25</v>
      </c>
      <c r="K2224" s="8">
        <v>43948.336655092593</v>
      </c>
      <c r="L2224" s="1" t="s">
        <v>28</v>
      </c>
      <c r="M2224" s="8">
        <v>43948</v>
      </c>
      <c r="N2224" s="8">
        <v>43948</v>
      </c>
      <c r="O2224" s="1" t="s">
        <v>4119</v>
      </c>
      <c r="P2224" s="1" t="s">
        <v>32</v>
      </c>
      <c r="T2224" s="1" t="s">
        <v>1045</v>
      </c>
      <c r="U2224" s="8">
        <v>43948</v>
      </c>
      <c r="V2224" s="1" t="s">
        <v>1368</v>
      </c>
      <c r="W2224" s="1" t="s">
        <v>3322</v>
      </c>
      <c r="X2224" s="1" t="s">
        <v>39</v>
      </c>
      <c r="Y2224" t="str">
        <f t="shared" si="138"/>
        <v>OnTime</v>
      </c>
      <c r="Z2224" t="str">
        <f t="shared" si="139"/>
        <v>Utilized</v>
      </c>
    </row>
    <row r="2225" spans="1:26" x14ac:dyDescent="0.2">
      <c r="A2225" s="15">
        <v>1000001</v>
      </c>
      <c r="B2225" s="7">
        <f t="shared" si="136"/>
        <v>1000001</v>
      </c>
      <c r="C2225" s="1" t="s">
        <v>20</v>
      </c>
      <c r="D2225" s="1" t="s">
        <v>1362</v>
      </c>
      <c r="E2225" s="5">
        <v>20000.02</v>
      </c>
      <c r="F2225" s="5">
        <f t="shared" si="137"/>
        <v>20000.02</v>
      </c>
      <c r="G2225" s="1" t="s">
        <v>1363</v>
      </c>
      <c r="H2225" s="8">
        <v>43972</v>
      </c>
      <c r="I2225" s="1" t="s">
        <v>25</v>
      </c>
      <c r="K2225" s="8">
        <v>43942.706516203703</v>
      </c>
      <c r="L2225" s="1" t="s">
        <v>28</v>
      </c>
      <c r="M2225" s="8">
        <v>43942</v>
      </c>
      <c r="N2225" s="8">
        <v>43942</v>
      </c>
      <c r="O2225" s="1" t="s">
        <v>4124</v>
      </c>
      <c r="P2225" s="1" t="s">
        <v>32</v>
      </c>
      <c r="Q2225" s="1" t="s">
        <v>156</v>
      </c>
      <c r="T2225" s="1" t="s">
        <v>1045</v>
      </c>
      <c r="U2225" s="8">
        <v>43942</v>
      </c>
      <c r="V2225" s="1" t="s">
        <v>1368</v>
      </c>
      <c r="W2225" s="1" t="s">
        <v>3322</v>
      </c>
      <c r="X2225" s="1" t="s">
        <v>39</v>
      </c>
      <c r="Y2225" t="str">
        <f t="shared" si="138"/>
        <v>OnTime</v>
      </c>
      <c r="Z2225" t="str">
        <f t="shared" si="139"/>
        <v>Utilized</v>
      </c>
    </row>
    <row r="2226" spans="1:26" x14ac:dyDescent="0.2">
      <c r="A2226" s="15">
        <v>0</v>
      </c>
      <c r="B2226" s="7">
        <f t="shared" si="136"/>
        <v>0</v>
      </c>
      <c r="C2226" s="1" t="s">
        <v>20</v>
      </c>
      <c r="E2226" s="5">
        <v>0</v>
      </c>
      <c r="F2226" s="5">
        <f t="shared" si="137"/>
        <v>0</v>
      </c>
      <c r="I2226" s="1" t="s">
        <v>25</v>
      </c>
      <c r="K2226" s="8">
        <v>43942.394375000003</v>
      </c>
      <c r="M2226" s="8">
        <v>43942</v>
      </c>
      <c r="N2226" s="8">
        <v>43942</v>
      </c>
      <c r="P2226" s="1" t="s">
        <v>32</v>
      </c>
      <c r="T2226" s="1" t="s">
        <v>81</v>
      </c>
      <c r="U2226" s="8">
        <v>43942</v>
      </c>
      <c r="X2226" s="1" t="s">
        <v>39</v>
      </c>
      <c r="Y2226" t="str">
        <f t="shared" si="138"/>
        <v>NoPayment</v>
      </c>
      <c r="Z2226" t="str">
        <f t="shared" si="139"/>
        <v>No Discounts</v>
      </c>
    </row>
    <row r="2227" spans="1:26" x14ac:dyDescent="0.2">
      <c r="A2227" s="15">
        <v>0</v>
      </c>
      <c r="B2227" s="7">
        <f t="shared" si="136"/>
        <v>0</v>
      </c>
      <c r="C2227" s="1" t="s">
        <v>20</v>
      </c>
      <c r="E2227" s="5">
        <v>0</v>
      </c>
      <c r="F2227" s="5">
        <f t="shared" si="137"/>
        <v>0</v>
      </c>
      <c r="I2227" s="1" t="s">
        <v>25</v>
      </c>
      <c r="K2227" s="8">
        <v>43942.39434027778</v>
      </c>
      <c r="M2227" s="8">
        <v>43942</v>
      </c>
      <c r="N2227" s="8">
        <v>43942</v>
      </c>
      <c r="P2227" s="1" t="s">
        <v>32</v>
      </c>
      <c r="T2227" s="1" t="s">
        <v>81</v>
      </c>
      <c r="U2227" s="8">
        <v>43942</v>
      </c>
      <c r="X2227" s="1" t="s">
        <v>39</v>
      </c>
      <c r="Y2227" t="str">
        <f t="shared" si="138"/>
        <v>NoPayment</v>
      </c>
      <c r="Z2227" t="str">
        <f t="shared" si="139"/>
        <v>No Discounts</v>
      </c>
    </row>
    <row r="2228" spans="1:26" x14ac:dyDescent="0.2">
      <c r="A2228" s="15">
        <v>100</v>
      </c>
      <c r="B2228" s="7">
        <f t="shared" si="136"/>
        <v>100</v>
      </c>
      <c r="C2228" s="1" t="s">
        <v>20</v>
      </c>
      <c r="D2228" s="1" t="s">
        <v>2201</v>
      </c>
      <c r="E2228" s="5">
        <v>2</v>
      </c>
      <c r="F2228" s="5">
        <f t="shared" si="137"/>
        <v>2</v>
      </c>
      <c r="G2228" s="1" t="s">
        <v>2202</v>
      </c>
      <c r="H2228" s="8">
        <v>44002</v>
      </c>
      <c r="I2228" s="1" t="s">
        <v>25</v>
      </c>
      <c r="K2228" s="8">
        <v>43942.390555555554</v>
      </c>
      <c r="L2228" s="1" t="s">
        <v>28</v>
      </c>
      <c r="M2228" s="8">
        <v>43942</v>
      </c>
      <c r="N2228" s="8">
        <v>43972</v>
      </c>
      <c r="O2228" s="1" t="s">
        <v>4129</v>
      </c>
      <c r="P2228" s="1" t="s">
        <v>32</v>
      </c>
      <c r="Q2228" s="1" t="s">
        <v>33</v>
      </c>
      <c r="R2228" s="1" t="s">
        <v>124</v>
      </c>
      <c r="T2228" s="1" t="s">
        <v>1045</v>
      </c>
      <c r="U2228" s="8">
        <v>43942</v>
      </c>
      <c r="V2228" s="1" t="s">
        <v>2205</v>
      </c>
      <c r="W2228" s="1" t="s">
        <v>2206</v>
      </c>
      <c r="X2228" s="1" t="s">
        <v>39</v>
      </c>
      <c r="Y2228" t="str">
        <f t="shared" si="138"/>
        <v>OnTime</v>
      </c>
      <c r="Z2228" t="str">
        <f t="shared" si="139"/>
        <v>Utilized</v>
      </c>
    </row>
    <row r="2229" spans="1:26" x14ac:dyDescent="0.2">
      <c r="A2229" s="15">
        <v>100</v>
      </c>
      <c r="B2229" s="7">
        <f t="shared" si="136"/>
        <v>100</v>
      </c>
      <c r="C2229" s="1" t="s">
        <v>20</v>
      </c>
      <c r="D2229" s="1" t="s">
        <v>2201</v>
      </c>
      <c r="E2229" s="5">
        <v>2</v>
      </c>
      <c r="F2229" s="5">
        <f t="shared" si="137"/>
        <v>2</v>
      </c>
      <c r="G2229" s="1" t="s">
        <v>2202</v>
      </c>
      <c r="H2229" s="8">
        <v>44002</v>
      </c>
      <c r="I2229" s="1" t="s">
        <v>25</v>
      </c>
      <c r="K2229" s="8">
        <v>43942.390520833331</v>
      </c>
      <c r="L2229" s="1" t="s">
        <v>28</v>
      </c>
      <c r="M2229" s="8">
        <v>43942</v>
      </c>
      <c r="N2229" s="8">
        <v>43972</v>
      </c>
      <c r="O2229" s="1" t="s">
        <v>4131</v>
      </c>
      <c r="P2229" s="1" t="s">
        <v>32</v>
      </c>
      <c r="Q2229" s="1" t="s">
        <v>33</v>
      </c>
      <c r="R2229" s="1" t="s">
        <v>124</v>
      </c>
      <c r="T2229" s="1" t="s">
        <v>193</v>
      </c>
      <c r="U2229" s="8">
        <v>43942</v>
      </c>
      <c r="V2229" s="1" t="s">
        <v>2205</v>
      </c>
      <c r="W2229" s="1" t="s">
        <v>2206</v>
      </c>
      <c r="X2229" s="1" t="s">
        <v>39</v>
      </c>
      <c r="Y2229" t="str">
        <f t="shared" si="138"/>
        <v>OnTime</v>
      </c>
      <c r="Z2229" t="str">
        <f t="shared" si="139"/>
        <v>Utilized</v>
      </c>
    </row>
    <row r="2230" spans="1:26" x14ac:dyDescent="0.2">
      <c r="A2230" s="15">
        <v>100</v>
      </c>
      <c r="B2230" s="7">
        <f t="shared" si="136"/>
        <v>100</v>
      </c>
      <c r="C2230" s="1" t="s">
        <v>20</v>
      </c>
      <c r="D2230" s="1" t="s">
        <v>2201</v>
      </c>
      <c r="E2230" s="5">
        <v>2</v>
      </c>
      <c r="F2230" s="5">
        <f t="shared" si="137"/>
        <v>2</v>
      </c>
      <c r="G2230" s="1" t="s">
        <v>2202</v>
      </c>
      <c r="H2230" s="8">
        <v>44002</v>
      </c>
      <c r="I2230" s="1" t="s">
        <v>25</v>
      </c>
      <c r="K2230" s="8">
        <v>43942.241759259261</v>
      </c>
      <c r="L2230" s="1" t="s">
        <v>28</v>
      </c>
      <c r="M2230" s="8">
        <v>43942</v>
      </c>
      <c r="N2230" s="8">
        <v>43972</v>
      </c>
      <c r="O2230" s="1" t="s">
        <v>4133</v>
      </c>
      <c r="P2230" s="1" t="s">
        <v>32</v>
      </c>
      <c r="Q2230" s="1" t="s">
        <v>33</v>
      </c>
      <c r="R2230" s="1" t="s">
        <v>124</v>
      </c>
      <c r="T2230" s="1" t="s">
        <v>81</v>
      </c>
      <c r="U2230" s="8">
        <v>43942</v>
      </c>
      <c r="V2230" s="1" t="s">
        <v>2205</v>
      </c>
      <c r="W2230" s="1" t="s">
        <v>2206</v>
      </c>
      <c r="X2230" s="1" t="s">
        <v>39</v>
      </c>
      <c r="Y2230" t="str">
        <f t="shared" si="138"/>
        <v>OnTime</v>
      </c>
      <c r="Z2230" t="str">
        <f t="shared" si="139"/>
        <v>Utilized</v>
      </c>
    </row>
    <row r="2231" spans="1:26" x14ac:dyDescent="0.2">
      <c r="A2231" s="15">
        <v>100</v>
      </c>
      <c r="B2231" s="7">
        <f t="shared" si="136"/>
        <v>100</v>
      </c>
      <c r="C2231" s="1" t="s">
        <v>20</v>
      </c>
      <c r="D2231" s="1" t="s">
        <v>1362</v>
      </c>
      <c r="E2231" s="5">
        <v>2</v>
      </c>
      <c r="F2231" s="5">
        <f t="shared" si="137"/>
        <v>2</v>
      </c>
      <c r="G2231" s="1" t="s">
        <v>1363</v>
      </c>
      <c r="H2231" s="8">
        <v>43972</v>
      </c>
      <c r="I2231" s="1" t="s">
        <v>25</v>
      </c>
      <c r="K2231" s="8">
        <v>43942.241678240738</v>
      </c>
      <c r="L2231" s="1" t="s">
        <v>28</v>
      </c>
      <c r="M2231" s="8">
        <v>43942</v>
      </c>
      <c r="N2231" s="8">
        <v>43942</v>
      </c>
      <c r="O2231" s="1" t="s">
        <v>4135</v>
      </c>
      <c r="P2231" s="1" t="s">
        <v>32</v>
      </c>
      <c r="Q2231" s="1" t="s">
        <v>33</v>
      </c>
      <c r="T2231" s="1" t="s">
        <v>49</v>
      </c>
      <c r="U2231" s="8">
        <v>43942</v>
      </c>
      <c r="V2231" s="1" t="s">
        <v>1368</v>
      </c>
      <c r="W2231" s="1" t="s">
        <v>3322</v>
      </c>
      <c r="X2231" s="1" t="s">
        <v>39</v>
      </c>
      <c r="Y2231" t="str">
        <f t="shared" si="138"/>
        <v>OnTime</v>
      </c>
      <c r="Z2231" t="str">
        <f t="shared" si="139"/>
        <v>Utilized</v>
      </c>
    </row>
    <row r="2232" spans="1:26" x14ac:dyDescent="0.2">
      <c r="A2232" s="15">
        <v>100</v>
      </c>
      <c r="B2232" s="7">
        <f t="shared" si="136"/>
        <v>100</v>
      </c>
      <c r="C2232" s="1" t="s">
        <v>20</v>
      </c>
      <c r="D2232" s="1" t="s">
        <v>1362</v>
      </c>
      <c r="E2232" s="5">
        <v>2</v>
      </c>
      <c r="F2232" s="5">
        <f t="shared" si="137"/>
        <v>2</v>
      </c>
      <c r="G2232" s="1" t="s">
        <v>1363</v>
      </c>
      <c r="H2232" s="8">
        <v>43972</v>
      </c>
      <c r="I2232" s="1" t="s">
        <v>25</v>
      </c>
      <c r="K2232" s="8">
        <v>43942.241608796299</v>
      </c>
      <c r="L2232" s="1" t="s">
        <v>28</v>
      </c>
      <c r="M2232" s="8">
        <v>43942</v>
      </c>
      <c r="N2232" s="8">
        <v>43942</v>
      </c>
      <c r="O2232" s="1" t="s">
        <v>4137</v>
      </c>
      <c r="P2232" s="1" t="s">
        <v>32</v>
      </c>
      <c r="Q2232" s="1" t="s">
        <v>33</v>
      </c>
      <c r="T2232" s="1" t="s">
        <v>49</v>
      </c>
      <c r="U2232" s="8">
        <v>43942</v>
      </c>
      <c r="V2232" s="1" t="s">
        <v>1368</v>
      </c>
      <c r="W2232" s="1" t="s">
        <v>3322</v>
      </c>
      <c r="X2232" s="1" t="s">
        <v>39</v>
      </c>
      <c r="Y2232" t="str">
        <f t="shared" si="138"/>
        <v>OnTime</v>
      </c>
      <c r="Z2232" t="str">
        <f t="shared" si="139"/>
        <v>Utilized</v>
      </c>
    </row>
    <row r="2233" spans="1:26" x14ac:dyDescent="0.2">
      <c r="A2233" s="15">
        <v>100</v>
      </c>
      <c r="B2233" s="7">
        <f t="shared" si="136"/>
        <v>100</v>
      </c>
      <c r="C2233" s="1" t="s">
        <v>20</v>
      </c>
      <c r="D2233" s="1" t="s">
        <v>1362</v>
      </c>
      <c r="E2233" s="5">
        <v>2</v>
      </c>
      <c r="F2233" s="5">
        <f t="shared" si="137"/>
        <v>2</v>
      </c>
      <c r="G2233" s="1" t="s">
        <v>1363</v>
      </c>
      <c r="H2233" s="8">
        <v>43972</v>
      </c>
      <c r="I2233" s="1" t="s">
        <v>25</v>
      </c>
      <c r="K2233" s="8">
        <v>43942.241539351853</v>
      </c>
      <c r="L2233" s="1" t="s">
        <v>28</v>
      </c>
      <c r="M2233" s="8">
        <v>43942</v>
      </c>
      <c r="N2233" s="8">
        <v>43942</v>
      </c>
      <c r="O2233" s="1" t="s">
        <v>4139</v>
      </c>
      <c r="P2233" s="1" t="s">
        <v>32</v>
      </c>
      <c r="Q2233" s="1" t="s">
        <v>33</v>
      </c>
      <c r="T2233" s="1" t="s">
        <v>193</v>
      </c>
      <c r="U2233" s="8">
        <v>43942</v>
      </c>
      <c r="V2233" s="1" t="s">
        <v>1368</v>
      </c>
      <c r="W2233" s="1" t="s">
        <v>3322</v>
      </c>
      <c r="X2233" s="1" t="s">
        <v>39</v>
      </c>
      <c r="Y2233" t="str">
        <f t="shared" si="138"/>
        <v>OnTime</v>
      </c>
      <c r="Z2233" t="str">
        <f t="shared" si="139"/>
        <v>Utilized</v>
      </c>
    </row>
    <row r="2234" spans="1:26" x14ac:dyDescent="0.2">
      <c r="A2234" s="15">
        <v>0</v>
      </c>
      <c r="B2234" s="7">
        <f t="shared" si="136"/>
        <v>0</v>
      </c>
      <c r="C2234" s="1" t="s">
        <v>20</v>
      </c>
      <c r="E2234" s="5">
        <v>0</v>
      </c>
      <c r="F2234" s="5">
        <f t="shared" si="137"/>
        <v>0</v>
      </c>
      <c r="I2234" s="1" t="s">
        <v>25</v>
      </c>
      <c r="K2234" s="8">
        <v>43942.24145833333</v>
      </c>
      <c r="M2234" s="8">
        <v>43942</v>
      </c>
      <c r="N2234" s="8">
        <v>43942</v>
      </c>
      <c r="P2234" s="1" t="s">
        <v>32</v>
      </c>
      <c r="T2234" s="1" t="s">
        <v>81</v>
      </c>
      <c r="U2234" s="8">
        <v>43942</v>
      </c>
      <c r="X2234" s="1" t="s">
        <v>39</v>
      </c>
      <c r="Y2234" t="str">
        <f t="shared" si="138"/>
        <v>NoPayment</v>
      </c>
      <c r="Z2234" t="str">
        <f t="shared" si="139"/>
        <v>No Discounts</v>
      </c>
    </row>
    <row r="2235" spans="1:26" x14ac:dyDescent="0.2">
      <c r="A2235" s="15">
        <v>100</v>
      </c>
      <c r="B2235" s="7">
        <f t="shared" si="136"/>
        <v>100</v>
      </c>
      <c r="C2235" s="1" t="s">
        <v>20</v>
      </c>
      <c r="D2235" s="1" t="s">
        <v>1362</v>
      </c>
      <c r="E2235" s="5">
        <v>2</v>
      </c>
      <c r="F2235" s="5">
        <f t="shared" si="137"/>
        <v>2</v>
      </c>
      <c r="G2235" s="1" t="s">
        <v>1363</v>
      </c>
      <c r="H2235" s="8">
        <v>43972</v>
      </c>
      <c r="I2235" s="1" t="s">
        <v>25</v>
      </c>
      <c r="K2235" s="8">
        <v>43942.241226851853</v>
      </c>
      <c r="L2235" s="1" t="s">
        <v>28</v>
      </c>
      <c r="M2235" s="8">
        <v>43942</v>
      </c>
      <c r="N2235" s="8">
        <v>43942</v>
      </c>
      <c r="O2235" s="1" t="s">
        <v>4142</v>
      </c>
      <c r="P2235" s="1" t="s">
        <v>32</v>
      </c>
      <c r="Q2235" s="1" t="s">
        <v>33</v>
      </c>
      <c r="T2235" s="1" t="s">
        <v>81</v>
      </c>
      <c r="U2235" s="8">
        <v>43942</v>
      </c>
      <c r="V2235" s="1" t="s">
        <v>1368</v>
      </c>
      <c r="W2235" s="1" t="s">
        <v>3322</v>
      </c>
      <c r="X2235" s="1" t="s">
        <v>39</v>
      </c>
      <c r="Y2235" t="str">
        <f t="shared" si="138"/>
        <v>OnTime</v>
      </c>
      <c r="Z2235" t="str">
        <f t="shared" si="139"/>
        <v>Utilized</v>
      </c>
    </row>
    <row r="2236" spans="1:26" x14ac:dyDescent="0.2">
      <c r="A2236" s="15">
        <v>0</v>
      </c>
      <c r="B2236" s="7">
        <f t="shared" si="136"/>
        <v>0</v>
      </c>
      <c r="C2236" s="1" t="s">
        <v>20</v>
      </c>
      <c r="E2236" s="5">
        <v>0</v>
      </c>
      <c r="F2236" s="5">
        <f t="shared" si="137"/>
        <v>0</v>
      </c>
      <c r="I2236" s="1" t="s">
        <v>25</v>
      </c>
      <c r="K2236" s="8">
        <v>43942.241157407407</v>
      </c>
      <c r="M2236" s="8">
        <v>43942</v>
      </c>
      <c r="N2236" s="8">
        <v>43942</v>
      </c>
      <c r="P2236" s="1" t="s">
        <v>32</v>
      </c>
      <c r="T2236" s="1" t="s">
        <v>81</v>
      </c>
      <c r="U2236" s="8">
        <v>43942</v>
      </c>
      <c r="X2236" s="1" t="s">
        <v>39</v>
      </c>
      <c r="Y2236" t="str">
        <f t="shared" si="138"/>
        <v>NoPayment</v>
      </c>
      <c r="Z2236" t="str">
        <f t="shared" si="139"/>
        <v>No Discounts</v>
      </c>
    </row>
    <row r="2237" spans="1:26" x14ac:dyDescent="0.2">
      <c r="A2237" s="15">
        <v>100</v>
      </c>
      <c r="B2237" s="7">
        <f t="shared" si="136"/>
        <v>100</v>
      </c>
      <c r="C2237" s="1" t="s">
        <v>20</v>
      </c>
      <c r="D2237" s="1" t="s">
        <v>1362</v>
      </c>
      <c r="E2237" s="5">
        <v>2</v>
      </c>
      <c r="F2237" s="5">
        <f t="shared" si="137"/>
        <v>2</v>
      </c>
      <c r="G2237" s="1" t="s">
        <v>1363</v>
      </c>
      <c r="H2237" s="8">
        <v>43972</v>
      </c>
      <c r="I2237" s="1" t="s">
        <v>25</v>
      </c>
      <c r="K2237" s="8">
        <v>43942.241076388891</v>
      </c>
      <c r="L2237" s="1" t="s">
        <v>28</v>
      </c>
      <c r="M2237" s="8">
        <v>43942</v>
      </c>
      <c r="N2237" s="8">
        <v>43942</v>
      </c>
      <c r="O2237" s="1" t="s">
        <v>4145</v>
      </c>
      <c r="P2237" s="1" t="s">
        <v>32</v>
      </c>
      <c r="T2237" s="1" t="s">
        <v>81</v>
      </c>
      <c r="U2237" s="8">
        <v>43942</v>
      </c>
      <c r="V2237" s="1" t="s">
        <v>1368</v>
      </c>
      <c r="W2237" s="1" t="s">
        <v>3322</v>
      </c>
      <c r="X2237" s="1" t="s">
        <v>39</v>
      </c>
      <c r="Y2237" t="str">
        <f t="shared" si="138"/>
        <v>OnTime</v>
      </c>
      <c r="Z2237" t="str">
        <f t="shared" si="139"/>
        <v>Utilized</v>
      </c>
    </row>
    <row r="2238" spans="1:26" x14ac:dyDescent="0.2">
      <c r="A2238" s="15">
        <v>0</v>
      </c>
      <c r="B2238" s="7">
        <f t="shared" si="136"/>
        <v>0</v>
      </c>
      <c r="C2238" s="1" t="s">
        <v>20</v>
      </c>
      <c r="E2238" s="5">
        <v>0</v>
      </c>
      <c r="F2238" s="5">
        <f t="shared" si="137"/>
        <v>0</v>
      </c>
      <c r="I2238" s="1" t="s">
        <v>25</v>
      </c>
      <c r="K2238" s="8">
        <v>43942.241006944445</v>
      </c>
      <c r="M2238" s="8">
        <v>43942</v>
      </c>
      <c r="N2238" s="8">
        <v>43942</v>
      </c>
      <c r="P2238" s="1" t="s">
        <v>32</v>
      </c>
      <c r="T2238" s="1" t="s">
        <v>81</v>
      </c>
      <c r="U2238" s="8">
        <v>43942</v>
      </c>
      <c r="X2238" s="1" t="s">
        <v>39</v>
      </c>
      <c r="Y2238" t="str">
        <f t="shared" si="138"/>
        <v>NoPayment</v>
      </c>
      <c r="Z2238" t="str">
        <f t="shared" si="139"/>
        <v>No Discounts</v>
      </c>
    </row>
    <row r="2239" spans="1:26" x14ac:dyDescent="0.2">
      <c r="A2239" s="15">
        <v>0</v>
      </c>
      <c r="B2239" s="7">
        <f t="shared" si="136"/>
        <v>0</v>
      </c>
      <c r="C2239" s="1" t="s">
        <v>20</v>
      </c>
      <c r="E2239" s="5">
        <v>0</v>
      </c>
      <c r="F2239" s="5">
        <f t="shared" si="137"/>
        <v>0</v>
      </c>
      <c r="I2239" s="1" t="s">
        <v>25</v>
      </c>
      <c r="K2239" s="8">
        <v>43942.240937499999</v>
      </c>
      <c r="M2239" s="8">
        <v>43942</v>
      </c>
      <c r="N2239" s="8">
        <v>43942</v>
      </c>
      <c r="P2239" s="1" t="s">
        <v>32</v>
      </c>
      <c r="T2239" s="1" t="s">
        <v>81</v>
      </c>
      <c r="U2239" s="8">
        <v>43942</v>
      </c>
      <c r="X2239" s="1" t="s">
        <v>39</v>
      </c>
      <c r="Y2239" t="str">
        <f t="shared" si="138"/>
        <v>NoPayment</v>
      </c>
      <c r="Z2239" t="str">
        <f t="shared" si="139"/>
        <v>No Discounts</v>
      </c>
    </row>
    <row r="2240" spans="1:26" x14ac:dyDescent="0.2">
      <c r="A2240" s="15">
        <v>100</v>
      </c>
      <c r="B2240" s="7">
        <f t="shared" si="136"/>
        <v>100</v>
      </c>
      <c r="C2240" s="1" t="s">
        <v>20</v>
      </c>
      <c r="D2240" s="1" t="s">
        <v>1362</v>
      </c>
      <c r="E2240" s="5">
        <v>2</v>
      </c>
      <c r="F2240" s="5">
        <f t="shared" si="137"/>
        <v>2</v>
      </c>
      <c r="G2240" s="1" t="s">
        <v>1363</v>
      </c>
      <c r="H2240" s="8">
        <v>43971</v>
      </c>
      <c r="I2240" s="1" t="s">
        <v>25</v>
      </c>
      <c r="K2240" s="8">
        <v>43941.510694444441</v>
      </c>
      <c r="L2240" s="1" t="s">
        <v>28</v>
      </c>
      <c r="M2240" s="8">
        <v>43941</v>
      </c>
      <c r="N2240" s="8">
        <v>43941</v>
      </c>
      <c r="O2240" s="1" t="s">
        <v>4150</v>
      </c>
      <c r="P2240" s="1" t="s">
        <v>32</v>
      </c>
      <c r="T2240" s="1" t="s">
        <v>81</v>
      </c>
      <c r="U2240" s="8">
        <v>43941</v>
      </c>
      <c r="V2240" s="1" t="s">
        <v>1368</v>
      </c>
      <c r="W2240" s="1" t="s">
        <v>3322</v>
      </c>
      <c r="X2240" s="1" t="s">
        <v>39</v>
      </c>
      <c r="Y2240" t="str">
        <f t="shared" si="138"/>
        <v>OnTime</v>
      </c>
      <c r="Z2240" t="str">
        <f t="shared" si="139"/>
        <v>Utilized</v>
      </c>
    </row>
    <row r="2241" spans="1:26" x14ac:dyDescent="0.2">
      <c r="A2241" s="15">
        <v>100</v>
      </c>
      <c r="B2241" s="7">
        <f t="shared" si="136"/>
        <v>100</v>
      </c>
      <c r="C2241" s="1" t="s">
        <v>20</v>
      </c>
      <c r="E2241" s="5">
        <v>0</v>
      </c>
      <c r="F2241" s="5">
        <f t="shared" si="137"/>
        <v>0</v>
      </c>
      <c r="I2241" s="1" t="s">
        <v>140</v>
      </c>
      <c r="K2241" s="8">
        <v>43941.510625000003</v>
      </c>
      <c r="L2241" s="1" t="s">
        <v>28</v>
      </c>
      <c r="M2241" s="8">
        <v>43941</v>
      </c>
      <c r="N2241" s="8">
        <v>43971</v>
      </c>
      <c r="O2241" s="1" t="s">
        <v>4152</v>
      </c>
      <c r="P2241" s="1" t="s">
        <v>32</v>
      </c>
      <c r="Q2241" s="1" t="s">
        <v>33</v>
      </c>
      <c r="R2241" s="1" t="s">
        <v>124</v>
      </c>
      <c r="T2241" s="1" t="s">
        <v>193</v>
      </c>
      <c r="U2241" s="8">
        <v>43941</v>
      </c>
      <c r="V2241" s="1" t="s">
        <v>144</v>
      </c>
      <c r="W2241" s="1" t="s">
        <v>145</v>
      </c>
      <c r="X2241" s="1" t="s">
        <v>39</v>
      </c>
      <c r="Y2241" t="str">
        <f t="shared" si="138"/>
        <v>OnTime</v>
      </c>
      <c r="Z2241" t="str">
        <f t="shared" si="139"/>
        <v>No Discounts</v>
      </c>
    </row>
    <row r="2242" spans="1:26" x14ac:dyDescent="0.2">
      <c r="A2242" s="15">
        <v>100</v>
      </c>
      <c r="B2242" s="7">
        <f t="shared" si="136"/>
        <v>100</v>
      </c>
      <c r="C2242" s="1" t="s">
        <v>20</v>
      </c>
      <c r="E2242" s="5">
        <v>0</v>
      </c>
      <c r="F2242" s="5">
        <f t="shared" si="137"/>
        <v>0</v>
      </c>
      <c r="I2242" s="1" t="s">
        <v>140</v>
      </c>
      <c r="K2242" s="8">
        <v>43941.51054398148</v>
      </c>
      <c r="L2242" s="1" t="s">
        <v>28</v>
      </c>
      <c r="M2242" s="8">
        <v>43941</v>
      </c>
      <c r="N2242" s="8">
        <v>43971</v>
      </c>
      <c r="O2242" s="1" t="s">
        <v>4154</v>
      </c>
      <c r="P2242" s="1" t="s">
        <v>32</v>
      </c>
      <c r="T2242" s="1" t="s">
        <v>81</v>
      </c>
      <c r="U2242" s="8">
        <v>43941</v>
      </c>
      <c r="X2242" s="1" t="s">
        <v>39</v>
      </c>
      <c r="Y2242" t="str">
        <f t="shared" si="138"/>
        <v>OnTime</v>
      </c>
      <c r="Z2242" t="str">
        <f t="shared" si="139"/>
        <v>No Discounts</v>
      </c>
    </row>
    <row r="2243" spans="1:26" x14ac:dyDescent="0.2">
      <c r="A2243" s="15">
        <v>100</v>
      </c>
      <c r="B2243" s="7">
        <f t="shared" ref="B2243:B2306" si="140">A2243</f>
        <v>100</v>
      </c>
      <c r="C2243" s="1" t="s">
        <v>20</v>
      </c>
      <c r="E2243" s="5">
        <v>0</v>
      </c>
      <c r="F2243" s="5">
        <f t="shared" ref="F2243:F2306" si="141">E2243</f>
        <v>0</v>
      </c>
      <c r="I2243" s="1" t="s">
        <v>140</v>
      </c>
      <c r="K2243" s="8">
        <v>43941.510474537034</v>
      </c>
      <c r="L2243" s="1" t="s">
        <v>28</v>
      </c>
      <c r="M2243" s="8">
        <v>43941</v>
      </c>
      <c r="N2243" s="8">
        <v>43971</v>
      </c>
      <c r="O2243" s="1" t="s">
        <v>4156</v>
      </c>
      <c r="P2243" s="1" t="s">
        <v>32</v>
      </c>
      <c r="Q2243" s="1" t="s">
        <v>33</v>
      </c>
      <c r="R2243" s="1" t="s">
        <v>124</v>
      </c>
      <c r="T2243" s="1" t="s">
        <v>49</v>
      </c>
      <c r="U2243" s="8">
        <v>43941</v>
      </c>
      <c r="V2243" s="1" t="s">
        <v>144</v>
      </c>
      <c r="W2243" s="1" t="s">
        <v>145</v>
      </c>
      <c r="X2243" s="1" t="s">
        <v>39</v>
      </c>
      <c r="Y2243" t="str">
        <f t="shared" ref="Y2243:Y2306" si="142">IF(U2243&gt;N2243,"Late",IF(A2243=0,"NoPayment","OnTime"))</f>
        <v>OnTime</v>
      </c>
      <c r="Z2243" t="str">
        <f t="shared" ref="Z2243:Z2306" si="143">IF(U2243&lt;H2243,"Utilized",IF(ISBLANK(H2243),"No Discounts","Lost"))</f>
        <v>No Discounts</v>
      </c>
    </row>
    <row r="2244" spans="1:26" x14ac:dyDescent="0.2">
      <c r="A2244" s="15">
        <v>199</v>
      </c>
      <c r="B2244" s="7">
        <f t="shared" si="140"/>
        <v>199</v>
      </c>
      <c r="C2244" s="1" t="s">
        <v>20</v>
      </c>
      <c r="E2244" s="5">
        <v>0</v>
      </c>
      <c r="F2244" s="5">
        <f t="shared" si="141"/>
        <v>0</v>
      </c>
      <c r="I2244" s="1" t="s">
        <v>140</v>
      </c>
      <c r="K2244" s="8">
        <v>43941.510405092595</v>
      </c>
      <c r="L2244" s="1" t="s">
        <v>28</v>
      </c>
      <c r="M2244" s="8">
        <v>43941</v>
      </c>
      <c r="N2244" s="8">
        <v>43956</v>
      </c>
      <c r="O2244" s="1" t="s">
        <v>4158</v>
      </c>
      <c r="P2244" s="1" t="s">
        <v>32</v>
      </c>
      <c r="Q2244" s="1" t="s">
        <v>33</v>
      </c>
      <c r="R2244" s="1" t="s">
        <v>168</v>
      </c>
      <c r="T2244" s="1" t="s">
        <v>49</v>
      </c>
      <c r="U2244" s="8">
        <v>43941</v>
      </c>
      <c r="V2244" s="1" t="s">
        <v>1470</v>
      </c>
      <c r="W2244" s="1" t="s">
        <v>1471</v>
      </c>
      <c r="X2244" s="1" t="s">
        <v>39</v>
      </c>
      <c r="Y2244" t="str">
        <f t="shared" si="142"/>
        <v>OnTime</v>
      </c>
      <c r="Z2244" t="str">
        <f t="shared" si="143"/>
        <v>No Discounts</v>
      </c>
    </row>
    <row r="2245" spans="1:26" x14ac:dyDescent="0.2">
      <c r="A2245" s="15">
        <v>100</v>
      </c>
      <c r="B2245" s="7">
        <f t="shared" si="140"/>
        <v>100</v>
      </c>
      <c r="C2245" s="1" t="s">
        <v>20</v>
      </c>
      <c r="E2245" s="5">
        <v>0</v>
      </c>
      <c r="F2245" s="5">
        <f t="shared" si="141"/>
        <v>0</v>
      </c>
      <c r="I2245" s="1" t="s">
        <v>140</v>
      </c>
      <c r="K2245" s="8">
        <v>43941.510335648149</v>
      </c>
      <c r="L2245" s="1" t="s">
        <v>28</v>
      </c>
      <c r="M2245" s="8">
        <v>43941</v>
      </c>
      <c r="N2245" s="8">
        <v>43971</v>
      </c>
      <c r="O2245" s="1" t="s">
        <v>4160</v>
      </c>
      <c r="P2245" s="1" t="s">
        <v>32</v>
      </c>
      <c r="Q2245" s="1" t="s">
        <v>33</v>
      </c>
      <c r="R2245" s="1" t="s">
        <v>124</v>
      </c>
      <c r="T2245" s="1" t="s">
        <v>49</v>
      </c>
      <c r="U2245" s="8">
        <v>43941</v>
      </c>
      <c r="V2245" s="1" t="s">
        <v>144</v>
      </c>
      <c r="W2245" s="1" t="s">
        <v>145</v>
      </c>
      <c r="X2245" s="1" t="s">
        <v>39</v>
      </c>
      <c r="Y2245" t="str">
        <f t="shared" si="142"/>
        <v>OnTime</v>
      </c>
      <c r="Z2245" t="str">
        <f t="shared" si="143"/>
        <v>No Discounts</v>
      </c>
    </row>
    <row r="2246" spans="1:26" x14ac:dyDescent="0.2">
      <c r="A2246" s="15">
        <v>0</v>
      </c>
      <c r="B2246" s="7">
        <f t="shared" si="140"/>
        <v>0</v>
      </c>
      <c r="C2246" s="1" t="s">
        <v>20</v>
      </c>
      <c r="E2246" s="5">
        <v>0</v>
      </c>
      <c r="F2246" s="5">
        <f t="shared" si="141"/>
        <v>0</v>
      </c>
      <c r="I2246" s="1" t="s">
        <v>25</v>
      </c>
      <c r="K2246" s="8">
        <v>43941.510254629633</v>
      </c>
      <c r="M2246" s="8">
        <v>43941</v>
      </c>
      <c r="N2246" s="8">
        <v>43941</v>
      </c>
      <c r="P2246" s="1" t="s">
        <v>32</v>
      </c>
      <c r="T2246" s="1" t="s">
        <v>81</v>
      </c>
      <c r="U2246" s="8">
        <v>43941</v>
      </c>
      <c r="X2246" s="1" t="s">
        <v>39</v>
      </c>
      <c r="Y2246" t="str">
        <f t="shared" si="142"/>
        <v>NoPayment</v>
      </c>
      <c r="Z2246" t="str">
        <f t="shared" si="143"/>
        <v>No Discounts</v>
      </c>
    </row>
    <row r="2247" spans="1:26" x14ac:dyDescent="0.2">
      <c r="A2247" s="15">
        <v>0</v>
      </c>
      <c r="B2247" s="7">
        <f t="shared" si="140"/>
        <v>0</v>
      </c>
      <c r="C2247" s="1" t="s">
        <v>20</v>
      </c>
      <c r="E2247" s="5">
        <v>0</v>
      </c>
      <c r="F2247" s="5">
        <f t="shared" si="141"/>
        <v>0</v>
      </c>
      <c r="I2247" s="1" t="s">
        <v>140</v>
      </c>
      <c r="K2247" s="8">
        <v>43941.510185185187</v>
      </c>
      <c r="M2247" s="8">
        <v>43941</v>
      </c>
      <c r="N2247" s="8">
        <v>43941</v>
      </c>
      <c r="P2247" s="1" t="s">
        <v>32</v>
      </c>
      <c r="T2247" s="1" t="s">
        <v>81</v>
      </c>
      <c r="U2247" s="8">
        <v>43941</v>
      </c>
      <c r="X2247" s="1" t="s">
        <v>39</v>
      </c>
      <c r="Y2247" t="str">
        <f t="shared" si="142"/>
        <v>NoPayment</v>
      </c>
      <c r="Z2247" t="str">
        <f t="shared" si="143"/>
        <v>No Discounts</v>
      </c>
    </row>
    <row r="2248" spans="1:26" x14ac:dyDescent="0.2">
      <c r="A2248" s="15">
        <v>0</v>
      </c>
      <c r="B2248" s="7">
        <f t="shared" si="140"/>
        <v>0</v>
      </c>
      <c r="C2248" s="1" t="s">
        <v>20</v>
      </c>
      <c r="E2248" s="5">
        <v>0</v>
      </c>
      <c r="F2248" s="5">
        <f t="shared" si="141"/>
        <v>0</v>
      </c>
      <c r="I2248" s="1" t="s">
        <v>25</v>
      </c>
      <c r="K2248" s="8">
        <v>43941.510115740741</v>
      </c>
      <c r="M2248" s="8">
        <v>43941</v>
      </c>
      <c r="N2248" s="8">
        <v>43941</v>
      </c>
      <c r="P2248" s="1" t="s">
        <v>32</v>
      </c>
      <c r="T2248" s="1" t="s">
        <v>81</v>
      </c>
      <c r="U2248" s="8">
        <v>43941</v>
      </c>
      <c r="X2248" s="1" t="s">
        <v>39</v>
      </c>
      <c r="Y2248" t="str">
        <f t="shared" si="142"/>
        <v>NoPayment</v>
      </c>
      <c r="Z2248" t="str">
        <f t="shared" si="143"/>
        <v>No Discounts</v>
      </c>
    </row>
    <row r="2249" spans="1:26" x14ac:dyDescent="0.2">
      <c r="A2249" s="15">
        <v>0</v>
      </c>
      <c r="B2249" s="7">
        <f t="shared" si="140"/>
        <v>0</v>
      </c>
      <c r="C2249" s="1" t="s">
        <v>20</v>
      </c>
      <c r="E2249" s="5">
        <v>0</v>
      </c>
      <c r="F2249" s="5">
        <f t="shared" si="141"/>
        <v>0</v>
      </c>
      <c r="I2249" s="1" t="s">
        <v>25</v>
      </c>
      <c r="K2249" s="8">
        <v>43941.510034722225</v>
      </c>
      <c r="M2249" s="8">
        <v>43941</v>
      </c>
      <c r="N2249" s="8">
        <v>43941</v>
      </c>
      <c r="P2249" s="1" t="s">
        <v>32</v>
      </c>
      <c r="T2249" s="1" t="s">
        <v>81</v>
      </c>
      <c r="U2249" s="8">
        <v>43941</v>
      </c>
      <c r="X2249" s="1" t="s">
        <v>39</v>
      </c>
      <c r="Y2249" t="str">
        <f t="shared" si="142"/>
        <v>NoPayment</v>
      </c>
      <c r="Z2249" t="str">
        <f t="shared" si="143"/>
        <v>No Discounts</v>
      </c>
    </row>
    <row r="2250" spans="1:26" x14ac:dyDescent="0.2">
      <c r="A2250" s="15">
        <v>0</v>
      </c>
      <c r="B2250" s="7">
        <f t="shared" si="140"/>
        <v>0</v>
      </c>
      <c r="C2250" s="1" t="s">
        <v>20</v>
      </c>
      <c r="E2250" s="5">
        <v>0</v>
      </c>
      <c r="F2250" s="5">
        <f t="shared" si="141"/>
        <v>0</v>
      </c>
      <c r="I2250" s="1" t="s">
        <v>25</v>
      </c>
      <c r="K2250" s="8">
        <v>43941.509965277779</v>
      </c>
      <c r="M2250" s="8">
        <v>43941</v>
      </c>
      <c r="N2250" s="8">
        <v>43941</v>
      </c>
      <c r="P2250" s="1" t="s">
        <v>32</v>
      </c>
      <c r="T2250" s="1" t="s">
        <v>81</v>
      </c>
      <c r="U2250" s="8">
        <v>43941</v>
      </c>
      <c r="X2250" s="1" t="s">
        <v>39</v>
      </c>
      <c r="Y2250" t="str">
        <f t="shared" si="142"/>
        <v>NoPayment</v>
      </c>
      <c r="Z2250" t="str">
        <f t="shared" si="143"/>
        <v>No Discounts</v>
      </c>
    </row>
    <row r="2251" spans="1:26" x14ac:dyDescent="0.2">
      <c r="A2251" s="15">
        <v>0</v>
      </c>
      <c r="B2251" s="7">
        <f t="shared" si="140"/>
        <v>0</v>
      </c>
      <c r="C2251" s="1" t="s">
        <v>20</v>
      </c>
      <c r="E2251" s="5">
        <v>0</v>
      </c>
      <c r="F2251" s="5">
        <f t="shared" si="141"/>
        <v>0</v>
      </c>
      <c r="I2251" s="1" t="s">
        <v>25</v>
      </c>
      <c r="K2251" s="8">
        <v>43941.509895833333</v>
      </c>
      <c r="M2251" s="8">
        <v>43941</v>
      </c>
      <c r="N2251" s="8">
        <v>43941</v>
      </c>
      <c r="P2251" s="1" t="s">
        <v>32</v>
      </c>
      <c r="T2251" s="1" t="s">
        <v>81</v>
      </c>
      <c r="U2251" s="8">
        <v>43941</v>
      </c>
      <c r="X2251" s="1" t="s">
        <v>39</v>
      </c>
      <c r="Y2251" t="str">
        <f t="shared" si="142"/>
        <v>NoPayment</v>
      </c>
      <c r="Z2251" t="str">
        <f t="shared" si="143"/>
        <v>No Discounts</v>
      </c>
    </row>
    <row r="2252" spans="1:26" x14ac:dyDescent="0.2">
      <c r="A2252" s="15">
        <v>10</v>
      </c>
      <c r="B2252" s="7">
        <f t="shared" si="140"/>
        <v>10</v>
      </c>
      <c r="C2252" s="1" t="s">
        <v>20</v>
      </c>
      <c r="E2252" s="5">
        <v>0</v>
      </c>
      <c r="F2252" s="5">
        <f t="shared" si="141"/>
        <v>0</v>
      </c>
      <c r="I2252" s="1" t="s">
        <v>140</v>
      </c>
      <c r="K2252" s="8">
        <v>43937.345613425925</v>
      </c>
      <c r="L2252" s="1" t="s">
        <v>28</v>
      </c>
      <c r="M2252" s="8">
        <v>43937</v>
      </c>
      <c r="N2252" s="8">
        <v>43967</v>
      </c>
      <c r="O2252" s="1" t="s">
        <v>4170</v>
      </c>
      <c r="P2252" s="1" t="s">
        <v>32</v>
      </c>
      <c r="Q2252" s="1" t="s">
        <v>33</v>
      </c>
      <c r="R2252" s="1" t="s">
        <v>124</v>
      </c>
      <c r="T2252" s="1" t="s">
        <v>193</v>
      </c>
      <c r="U2252" s="8">
        <v>43937</v>
      </c>
      <c r="V2252" s="1" t="s">
        <v>144</v>
      </c>
      <c r="W2252" s="1" t="s">
        <v>145</v>
      </c>
      <c r="X2252" s="1" t="s">
        <v>39</v>
      </c>
      <c r="Y2252" t="str">
        <f t="shared" si="142"/>
        <v>OnTime</v>
      </c>
      <c r="Z2252" t="str">
        <f t="shared" si="143"/>
        <v>No Discounts</v>
      </c>
    </row>
    <row r="2253" spans="1:26" x14ac:dyDescent="0.2">
      <c r="A2253" s="15">
        <v>100</v>
      </c>
      <c r="B2253" s="7">
        <f t="shared" si="140"/>
        <v>100</v>
      </c>
      <c r="C2253" s="1" t="s">
        <v>20</v>
      </c>
      <c r="D2253" s="1" t="s">
        <v>1362</v>
      </c>
      <c r="E2253" s="5">
        <v>2</v>
      </c>
      <c r="F2253" s="5">
        <f t="shared" si="141"/>
        <v>2</v>
      </c>
      <c r="G2253" s="1" t="s">
        <v>1363</v>
      </c>
      <c r="H2253" s="8">
        <v>43967</v>
      </c>
      <c r="I2253" s="1" t="s">
        <v>25</v>
      </c>
      <c r="K2253" s="8">
        <v>43937.345532407409</v>
      </c>
      <c r="L2253" s="1" t="s">
        <v>28</v>
      </c>
      <c r="M2253" s="8">
        <v>43937</v>
      </c>
      <c r="N2253" s="8">
        <v>43937</v>
      </c>
      <c r="O2253" s="1" t="s">
        <v>4172</v>
      </c>
      <c r="P2253" s="1" t="s">
        <v>32</v>
      </c>
      <c r="Q2253" s="1" t="s">
        <v>33</v>
      </c>
      <c r="T2253" s="1" t="s">
        <v>193</v>
      </c>
      <c r="U2253" s="8">
        <v>43937</v>
      </c>
      <c r="V2253" s="1" t="s">
        <v>1368</v>
      </c>
      <c r="W2253" s="1" t="s">
        <v>3322</v>
      </c>
      <c r="X2253" s="1" t="s">
        <v>39</v>
      </c>
      <c r="Y2253" t="str">
        <f t="shared" si="142"/>
        <v>OnTime</v>
      </c>
      <c r="Z2253" t="str">
        <f t="shared" si="143"/>
        <v>Utilized</v>
      </c>
    </row>
    <row r="2254" spans="1:26" x14ac:dyDescent="0.2">
      <c r="A2254" s="15">
        <v>100</v>
      </c>
      <c r="B2254" s="7">
        <f t="shared" si="140"/>
        <v>100</v>
      </c>
      <c r="C2254" s="1" t="s">
        <v>20</v>
      </c>
      <c r="D2254" s="1" t="s">
        <v>1362</v>
      </c>
      <c r="E2254" s="5">
        <v>2</v>
      </c>
      <c r="F2254" s="5">
        <f t="shared" si="141"/>
        <v>2</v>
      </c>
      <c r="G2254" s="1" t="s">
        <v>1363</v>
      </c>
      <c r="H2254" s="8">
        <v>43967</v>
      </c>
      <c r="I2254" s="1" t="s">
        <v>25</v>
      </c>
      <c r="K2254" s="8">
        <v>43937.345451388886</v>
      </c>
      <c r="L2254" s="1" t="s">
        <v>28</v>
      </c>
      <c r="M2254" s="8">
        <v>43937</v>
      </c>
      <c r="N2254" s="8">
        <v>43937</v>
      </c>
      <c r="O2254" s="1" t="s">
        <v>4174</v>
      </c>
      <c r="P2254" s="1" t="s">
        <v>32</v>
      </c>
      <c r="Q2254" s="1" t="s">
        <v>156</v>
      </c>
      <c r="T2254" s="1" t="s">
        <v>193</v>
      </c>
      <c r="U2254" s="8">
        <v>43937</v>
      </c>
      <c r="V2254" s="1" t="s">
        <v>1368</v>
      </c>
      <c r="W2254" s="1" t="s">
        <v>3322</v>
      </c>
      <c r="X2254" s="1" t="s">
        <v>39</v>
      </c>
      <c r="Y2254" t="str">
        <f t="shared" si="142"/>
        <v>OnTime</v>
      </c>
      <c r="Z2254" t="str">
        <f t="shared" si="143"/>
        <v>Utilized</v>
      </c>
    </row>
    <row r="2255" spans="1:26" x14ac:dyDescent="0.2">
      <c r="A2255" s="15">
        <v>100</v>
      </c>
      <c r="B2255" s="7">
        <f t="shared" si="140"/>
        <v>100</v>
      </c>
      <c r="C2255" s="1" t="s">
        <v>20</v>
      </c>
      <c r="D2255" s="1" t="s">
        <v>1362</v>
      </c>
      <c r="E2255" s="5">
        <v>2</v>
      </c>
      <c r="F2255" s="5">
        <f t="shared" si="141"/>
        <v>2</v>
      </c>
      <c r="G2255" s="1" t="s">
        <v>1363</v>
      </c>
      <c r="H2255" s="8">
        <v>43967</v>
      </c>
      <c r="I2255" s="1" t="s">
        <v>25</v>
      </c>
      <c r="K2255" s="8">
        <v>43937.345335648148</v>
      </c>
      <c r="L2255" s="1" t="s">
        <v>28</v>
      </c>
      <c r="M2255" s="8">
        <v>43937</v>
      </c>
      <c r="N2255" s="8">
        <v>43937</v>
      </c>
      <c r="O2255" s="1" t="s">
        <v>4176</v>
      </c>
      <c r="P2255" s="1" t="s">
        <v>32</v>
      </c>
      <c r="Q2255" s="1" t="s">
        <v>33</v>
      </c>
      <c r="T2255" s="1" t="s">
        <v>81</v>
      </c>
      <c r="U2255" s="8">
        <v>43937</v>
      </c>
      <c r="V2255" s="1" t="s">
        <v>1368</v>
      </c>
      <c r="W2255" s="1" t="s">
        <v>3322</v>
      </c>
      <c r="X2255" s="1" t="s">
        <v>39</v>
      </c>
      <c r="Y2255" t="str">
        <f t="shared" si="142"/>
        <v>OnTime</v>
      </c>
      <c r="Z2255" t="str">
        <f t="shared" si="143"/>
        <v>Utilized</v>
      </c>
    </row>
    <row r="2256" spans="1:26" x14ac:dyDescent="0.2">
      <c r="A2256" s="15">
        <v>100</v>
      </c>
      <c r="B2256" s="7">
        <f t="shared" si="140"/>
        <v>100</v>
      </c>
      <c r="C2256" s="1" t="s">
        <v>20</v>
      </c>
      <c r="D2256" s="1" t="s">
        <v>1362</v>
      </c>
      <c r="E2256" s="5">
        <v>2</v>
      </c>
      <c r="F2256" s="5">
        <f t="shared" si="141"/>
        <v>2</v>
      </c>
      <c r="G2256" s="1" t="s">
        <v>1363</v>
      </c>
      <c r="H2256" s="8">
        <v>43967</v>
      </c>
      <c r="I2256" s="1" t="s">
        <v>25</v>
      </c>
      <c r="K2256" s="8">
        <v>43937.345254629632</v>
      </c>
      <c r="L2256" s="1" t="s">
        <v>28</v>
      </c>
      <c r="M2256" s="8">
        <v>43937</v>
      </c>
      <c r="N2256" s="8">
        <v>43937</v>
      </c>
      <c r="O2256" s="1" t="s">
        <v>4178</v>
      </c>
      <c r="P2256" s="1" t="s">
        <v>32</v>
      </c>
      <c r="Q2256" s="1" t="s">
        <v>33</v>
      </c>
      <c r="T2256" s="1" t="s">
        <v>81</v>
      </c>
      <c r="U2256" s="8">
        <v>43937</v>
      </c>
      <c r="V2256" s="1" t="s">
        <v>1368</v>
      </c>
      <c r="W2256" s="1" t="s">
        <v>3322</v>
      </c>
      <c r="X2256" s="1" t="s">
        <v>39</v>
      </c>
      <c r="Y2256" t="str">
        <f t="shared" si="142"/>
        <v>OnTime</v>
      </c>
      <c r="Z2256" t="str">
        <f t="shared" si="143"/>
        <v>Utilized</v>
      </c>
    </row>
    <row r="2257" spans="1:26" x14ac:dyDescent="0.2">
      <c r="A2257" s="15">
        <v>100</v>
      </c>
      <c r="B2257" s="7">
        <f t="shared" si="140"/>
        <v>100</v>
      </c>
      <c r="C2257" s="1" t="s">
        <v>20</v>
      </c>
      <c r="D2257" s="1" t="s">
        <v>1362</v>
      </c>
      <c r="E2257" s="5">
        <v>2</v>
      </c>
      <c r="F2257" s="5">
        <f t="shared" si="141"/>
        <v>2</v>
      </c>
      <c r="G2257" s="1" t="s">
        <v>1363</v>
      </c>
      <c r="H2257" s="8">
        <v>43967</v>
      </c>
      <c r="I2257" s="1" t="s">
        <v>25</v>
      </c>
      <c r="K2257" s="8">
        <v>43937.345081018517</v>
      </c>
      <c r="L2257" s="1" t="s">
        <v>28</v>
      </c>
      <c r="M2257" s="8">
        <v>43937</v>
      </c>
      <c r="N2257" s="8">
        <v>43937</v>
      </c>
      <c r="O2257" s="1" t="s">
        <v>4180</v>
      </c>
      <c r="P2257" s="1" t="s">
        <v>32</v>
      </c>
      <c r="Q2257" s="1" t="s">
        <v>33</v>
      </c>
      <c r="T2257" s="1" t="s">
        <v>36</v>
      </c>
      <c r="U2257" s="8">
        <v>43937</v>
      </c>
      <c r="V2257" s="1" t="s">
        <v>1368</v>
      </c>
      <c r="W2257" s="1" t="s">
        <v>3322</v>
      </c>
      <c r="X2257" s="1" t="s">
        <v>39</v>
      </c>
      <c r="Y2257" t="str">
        <f t="shared" si="142"/>
        <v>OnTime</v>
      </c>
      <c r="Z2257" t="str">
        <f t="shared" si="143"/>
        <v>Utilized</v>
      </c>
    </row>
    <row r="2258" spans="1:26" x14ac:dyDescent="0.2">
      <c r="A2258" s="15">
        <v>100</v>
      </c>
      <c r="B2258" s="7">
        <f t="shared" si="140"/>
        <v>100</v>
      </c>
      <c r="C2258" s="1" t="s">
        <v>20</v>
      </c>
      <c r="D2258" s="1" t="s">
        <v>2201</v>
      </c>
      <c r="E2258" s="5">
        <v>2</v>
      </c>
      <c r="F2258" s="5">
        <f t="shared" si="141"/>
        <v>2</v>
      </c>
      <c r="G2258" s="1" t="s">
        <v>2202</v>
      </c>
      <c r="H2258" s="8">
        <v>43997</v>
      </c>
      <c r="I2258" s="1" t="s">
        <v>25</v>
      </c>
      <c r="K2258" s="8">
        <v>43937.344976851855</v>
      </c>
      <c r="L2258" s="1" t="s">
        <v>28</v>
      </c>
      <c r="M2258" s="8">
        <v>43937</v>
      </c>
      <c r="N2258" s="8">
        <v>43967</v>
      </c>
      <c r="O2258" s="1" t="s">
        <v>4182</v>
      </c>
      <c r="P2258" s="1" t="s">
        <v>32</v>
      </c>
      <c r="Q2258" s="1" t="s">
        <v>33</v>
      </c>
      <c r="R2258" s="1" t="s">
        <v>124</v>
      </c>
      <c r="T2258" s="1" t="s">
        <v>49</v>
      </c>
      <c r="U2258" s="8">
        <v>43937</v>
      </c>
      <c r="V2258" s="1" t="s">
        <v>2205</v>
      </c>
      <c r="W2258" s="1" t="s">
        <v>2206</v>
      </c>
      <c r="X2258" s="1" t="s">
        <v>39</v>
      </c>
      <c r="Y2258" t="str">
        <f t="shared" si="142"/>
        <v>OnTime</v>
      </c>
      <c r="Z2258" t="str">
        <f t="shared" si="143"/>
        <v>Utilized</v>
      </c>
    </row>
    <row r="2259" spans="1:26" x14ac:dyDescent="0.2">
      <c r="A2259" s="15">
        <v>0</v>
      </c>
      <c r="B2259" s="7">
        <f t="shared" si="140"/>
        <v>0</v>
      </c>
      <c r="C2259" s="1" t="s">
        <v>20</v>
      </c>
      <c r="E2259" s="5">
        <v>0</v>
      </c>
      <c r="F2259" s="5">
        <f t="shared" si="141"/>
        <v>0</v>
      </c>
      <c r="I2259" s="1" t="s">
        <v>140</v>
      </c>
      <c r="K2259" s="8">
        <v>43937.344895833332</v>
      </c>
      <c r="L2259" s="1" t="s">
        <v>28</v>
      </c>
      <c r="M2259" s="8">
        <v>43937</v>
      </c>
      <c r="N2259" s="8">
        <v>43967</v>
      </c>
      <c r="O2259" s="1" t="s">
        <v>4184</v>
      </c>
      <c r="P2259" s="1" t="s">
        <v>32</v>
      </c>
      <c r="Q2259" s="1" t="s">
        <v>33</v>
      </c>
      <c r="R2259" s="1" t="s">
        <v>124</v>
      </c>
      <c r="T2259" s="1" t="s">
        <v>81</v>
      </c>
      <c r="U2259" s="8">
        <v>43937</v>
      </c>
      <c r="V2259" s="1" t="s">
        <v>144</v>
      </c>
      <c r="W2259" s="1" t="s">
        <v>145</v>
      </c>
      <c r="X2259" s="1" t="s">
        <v>39</v>
      </c>
      <c r="Y2259" t="str">
        <f t="shared" si="142"/>
        <v>NoPayment</v>
      </c>
      <c r="Z2259" t="str">
        <f t="shared" si="143"/>
        <v>No Discounts</v>
      </c>
    </row>
    <row r="2260" spans="1:26" x14ac:dyDescent="0.2">
      <c r="A2260" s="15">
        <v>0</v>
      </c>
      <c r="B2260" s="7">
        <f t="shared" si="140"/>
        <v>0</v>
      </c>
      <c r="C2260" s="1" t="s">
        <v>20</v>
      </c>
      <c r="E2260" s="5">
        <v>0</v>
      </c>
      <c r="F2260" s="5">
        <f t="shared" si="141"/>
        <v>0</v>
      </c>
      <c r="I2260" s="1" t="s">
        <v>25</v>
      </c>
      <c r="K2260" s="8">
        <v>43937.344814814816</v>
      </c>
      <c r="M2260" s="8">
        <v>43937</v>
      </c>
      <c r="N2260" s="8">
        <v>43937</v>
      </c>
      <c r="P2260" s="1" t="s">
        <v>46</v>
      </c>
      <c r="T2260" s="1" t="s">
        <v>81</v>
      </c>
      <c r="U2260" s="8">
        <v>43937</v>
      </c>
      <c r="X2260" s="1" t="s">
        <v>39</v>
      </c>
      <c r="Y2260" t="str">
        <f t="shared" si="142"/>
        <v>NoPayment</v>
      </c>
      <c r="Z2260" t="str">
        <f t="shared" si="143"/>
        <v>No Discounts</v>
      </c>
    </row>
    <row r="2261" spans="1:26" x14ac:dyDescent="0.2">
      <c r="A2261" s="15">
        <v>0</v>
      </c>
      <c r="B2261" s="7">
        <f t="shared" si="140"/>
        <v>0</v>
      </c>
      <c r="C2261" s="1" t="s">
        <v>20</v>
      </c>
      <c r="E2261" s="5">
        <v>0</v>
      </c>
      <c r="F2261" s="5">
        <f t="shared" si="141"/>
        <v>0</v>
      </c>
      <c r="I2261" s="1" t="s">
        <v>25</v>
      </c>
      <c r="K2261" s="8">
        <v>43937.344733796293</v>
      </c>
      <c r="M2261" s="8">
        <v>43937</v>
      </c>
      <c r="N2261" s="8">
        <v>43937</v>
      </c>
      <c r="P2261" s="1" t="s">
        <v>46</v>
      </c>
      <c r="T2261" s="1" t="s">
        <v>81</v>
      </c>
      <c r="U2261" s="8">
        <v>43937</v>
      </c>
      <c r="X2261" s="1" t="s">
        <v>39</v>
      </c>
      <c r="Y2261" t="str">
        <f t="shared" si="142"/>
        <v>NoPayment</v>
      </c>
      <c r="Z2261" t="str">
        <f t="shared" si="143"/>
        <v>No Discounts</v>
      </c>
    </row>
    <row r="2262" spans="1:26" x14ac:dyDescent="0.2">
      <c r="A2262" s="15">
        <v>0</v>
      </c>
      <c r="B2262" s="7">
        <f t="shared" si="140"/>
        <v>0</v>
      </c>
      <c r="C2262" s="1" t="s">
        <v>20</v>
      </c>
      <c r="E2262" s="5">
        <v>0</v>
      </c>
      <c r="F2262" s="5">
        <f t="shared" si="141"/>
        <v>0</v>
      </c>
      <c r="I2262" s="1" t="s">
        <v>25</v>
      </c>
      <c r="K2262" s="8">
        <v>43937.344629629632</v>
      </c>
      <c r="M2262" s="8">
        <v>43937</v>
      </c>
      <c r="N2262" s="8">
        <v>43937</v>
      </c>
      <c r="P2262" s="1" t="s">
        <v>46</v>
      </c>
      <c r="T2262" s="1" t="s">
        <v>81</v>
      </c>
      <c r="U2262" s="8">
        <v>43937</v>
      </c>
      <c r="X2262" s="1" t="s">
        <v>39</v>
      </c>
      <c r="Y2262" t="str">
        <f t="shared" si="142"/>
        <v>NoPayment</v>
      </c>
      <c r="Z2262" t="str">
        <f t="shared" si="143"/>
        <v>No Discounts</v>
      </c>
    </row>
    <row r="2263" spans="1:26" x14ac:dyDescent="0.2">
      <c r="A2263" s="15">
        <v>100</v>
      </c>
      <c r="B2263" s="7">
        <f t="shared" si="140"/>
        <v>100</v>
      </c>
      <c r="C2263" s="1" t="s">
        <v>20</v>
      </c>
      <c r="D2263" s="1" t="s">
        <v>1362</v>
      </c>
      <c r="E2263" s="5">
        <v>2</v>
      </c>
      <c r="F2263" s="5">
        <f t="shared" si="141"/>
        <v>2</v>
      </c>
      <c r="G2263" s="1" t="s">
        <v>1363</v>
      </c>
      <c r="H2263" s="8">
        <v>43967</v>
      </c>
      <c r="I2263" s="1" t="s">
        <v>25</v>
      </c>
      <c r="K2263" s="8">
        <v>43937.241875</v>
      </c>
      <c r="L2263" s="1" t="s">
        <v>28</v>
      </c>
      <c r="M2263" s="8">
        <v>43937</v>
      </c>
      <c r="N2263" s="8">
        <v>43937</v>
      </c>
      <c r="O2263" s="1" t="s">
        <v>4189</v>
      </c>
      <c r="P2263" s="1" t="s">
        <v>32</v>
      </c>
      <c r="Q2263" s="1" t="s">
        <v>33</v>
      </c>
      <c r="T2263" s="1" t="s">
        <v>81</v>
      </c>
      <c r="U2263" s="8">
        <v>43937</v>
      </c>
      <c r="V2263" s="1" t="s">
        <v>1368</v>
      </c>
      <c r="W2263" s="1" t="s">
        <v>3322</v>
      </c>
      <c r="X2263" s="1" t="s">
        <v>39</v>
      </c>
      <c r="Y2263" t="str">
        <f t="shared" si="142"/>
        <v>OnTime</v>
      </c>
      <c r="Z2263" t="str">
        <f t="shared" si="143"/>
        <v>Utilized</v>
      </c>
    </row>
    <row r="2264" spans="1:26" x14ac:dyDescent="0.2">
      <c r="A2264" s="15">
        <v>0</v>
      </c>
      <c r="B2264" s="7">
        <f t="shared" si="140"/>
        <v>0</v>
      </c>
      <c r="C2264" s="1" t="s">
        <v>20</v>
      </c>
      <c r="E2264" s="5">
        <v>0</v>
      </c>
      <c r="F2264" s="5">
        <f t="shared" si="141"/>
        <v>0</v>
      </c>
      <c r="I2264" s="1" t="s">
        <v>25</v>
      </c>
      <c r="K2264" s="8">
        <v>43937.241793981484</v>
      </c>
      <c r="M2264" s="8">
        <v>43937</v>
      </c>
      <c r="N2264" s="8">
        <v>43937</v>
      </c>
      <c r="P2264" s="1" t="s">
        <v>46</v>
      </c>
      <c r="T2264" s="1" t="s">
        <v>81</v>
      </c>
      <c r="U2264" s="8">
        <v>43937</v>
      </c>
      <c r="X2264" s="1" t="s">
        <v>39</v>
      </c>
      <c r="Y2264" t="str">
        <f t="shared" si="142"/>
        <v>NoPayment</v>
      </c>
      <c r="Z2264" t="str">
        <f t="shared" si="143"/>
        <v>No Discounts</v>
      </c>
    </row>
    <row r="2265" spans="1:26" x14ac:dyDescent="0.2">
      <c r="A2265" s="15">
        <v>0</v>
      </c>
      <c r="B2265" s="7">
        <f t="shared" si="140"/>
        <v>0</v>
      </c>
      <c r="C2265" s="1" t="s">
        <v>20</v>
      </c>
      <c r="E2265" s="5">
        <v>0</v>
      </c>
      <c r="F2265" s="5">
        <f t="shared" si="141"/>
        <v>0</v>
      </c>
      <c r="I2265" s="1" t="s">
        <v>25</v>
      </c>
      <c r="K2265" s="8">
        <v>43937.241724537038</v>
      </c>
      <c r="M2265" s="8">
        <v>43937</v>
      </c>
      <c r="N2265" s="8">
        <v>43937</v>
      </c>
      <c r="P2265" s="1" t="s">
        <v>46</v>
      </c>
      <c r="T2265" s="1" t="s">
        <v>81</v>
      </c>
      <c r="U2265" s="8">
        <v>43937</v>
      </c>
      <c r="X2265" s="1" t="s">
        <v>39</v>
      </c>
      <c r="Y2265" t="str">
        <f t="shared" si="142"/>
        <v>NoPayment</v>
      </c>
      <c r="Z2265" t="str">
        <f t="shared" si="143"/>
        <v>No Discounts</v>
      </c>
    </row>
    <row r="2266" spans="1:26" x14ac:dyDescent="0.2">
      <c r="A2266" s="15">
        <v>0</v>
      </c>
      <c r="B2266" s="7">
        <f t="shared" si="140"/>
        <v>0</v>
      </c>
      <c r="C2266" s="1" t="s">
        <v>20</v>
      </c>
      <c r="E2266" s="5">
        <v>0</v>
      </c>
      <c r="F2266" s="5">
        <f t="shared" si="141"/>
        <v>0</v>
      </c>
      <c r="I2266" s="1" t="s">
        <v>25</v>
      </c>
      <c r="K2266" s="8">
        <v>43937.241643518515</v>
      </c>
      <c r="M2266" s="8">
        <v>43937</v>
      </c>
      <c r="N2266" s="8">
        <v>43937</v>
      </c>
      <c r="P2266" s="1" t="s">
        <v>46</v>
      </c>
      <c r="T2266" s="1" t="s">
        <v>81</v>
      </c>
      <c r="U2266" s="8">
        <v>43937</v>
      </c>
      <c r="X2266" s="1" t="s">
        <v>39</v>
      </c>
      <c r="Y2266" t="str">
        <f t="shared" si="142"/>
        <v>NoPayment</v>
      </c>
      <c r="Z2266" t="str">
        <f t="shared" si="143"/>
        <v>No Discounts</v>
      </c>
    </row>
    <row r="2267" spans="1:26" x14ac:dyDescent="0.2">
      <c r="A2267" s="15">
        <v>0</v>
      </c>
      <c r="B2267" s="7">
        <f t="shared" si="140"/>
        <v>0</v>
      </c>
      <c r="C2267" s="1" t="s">
        <v>20</v>
      </c>
      <c r="E2267" s="5">
        <v>0</v>
      </c>
      <c r="F2267" s="5">
        <f t="shared" si="141"/>
        <v>0</v>
      </c>
      <c r="I2267" s="1" t="s">
        <v>25</v>
      </c>
      <c r="K2267" s="8">
        <v>43937.241574074076</v>
      </c>
      <c r="M2267" s="8">
        <v>43937</v>
      </c>
      <c r="N2267" s="8">
        <v>43937</v>
      </c>
      <c r="P2267" s="1" t="s">
        <v>46</v>
      </c>
      <c r="T2267" s="1" t="s">
        <v>81</v>
      </c>
      <c r="U2267" s="8">
        <v>43937</v>
      </c>
      <c r="X2267" s="1" t="s">
        <v>39</v>
      </c>
      <c r="Y2267" t="str">
        <f t="shared" si="142"/>
        <v>NoPayment</v>
      </c>
      <c r="Z2267" t="str">
        <f t="shared" si="143"/>
        <v>No Discounts</v>
      </c>
    </row>
    <row r="2268" spans="1:26" x14ac:dyDescent="0.2">
      <c r="A2268" s="15">
        <v>0</v>
      </c>
      <c r="B2268" s="7">
        <f t="shared" si="140"/>
        <v>0</v>
      </c>
      <c r="C2268" s="1" t="s">
        <v>20</v>
      </c>
      <c r="E2268" s="5">
        <v>0</v>
      </c>
      <c r="F2268" s="5">
        <f t="shared" si="141"/>
        <v>0</v>
      </c>
      <c r="I2268" s="1" t="s">
        <v>25</v>
      </c>
      <c r="K2268" s="8">
        <v>43937.24150462963</v>
      </c>
      <c r="M2268" s="8">
        <v>43937</v>
      </c>
      <c r="N2268" s="8">
        <v>43937</v>
      </c>
      <c r="P2268" s="1" t="s">
        <v>46</v>
      </c>
      <c r="T2268" s="1" t="s">
        <v>81</v>
      </c>
      <c r="U2268" s="8">
        <v>43937</v>
      </c>
      <c r="X2268" s="1" t="s">
        <v>39</v>
      </c>
      <c r="Y2268" t="str">
        <f t="shared" si="142"/>
        <v>NoPayment</v>
      </c>
      <c r="Z2268" t="str">
        <f t="shared" si="143"/>
        <v>No Discounts</v>
      </c>
    </row>
    <row r="2269" spans="1:26" x14ac:dyDescent="0.2">
      <c r="A2269" s="15">
        <v>0</v>
      </c>
      <c r="B2269" s="7">
        <f t="shared" si="140"/>
        <v>0</v>
      </c>
      <c r="C2269" s="1" t="s">
        <v>20</v>
      </c>
      <c r="E2269" s="5">
        <v>0</v>
      </c>
      <c r="F2269" s="5">
        <f t="shared" si="141"/>
        <v>0</v>
      </c>
      <c r="I2269" s="1" t="s">
        <v>25</v>
      </c>
      <c r="K2269" s="8">
        <v>43937.241435185184</v>
      </c>
      <c r="M2269" s="8">
        <v>43937</v>
      </c>
      <c r="N2269" s="8">
        <v>43937</v>
      </c>
      <c r="P2269" s="1" t="s">
        <v>46</v>
      </c>
      <c r="T2269" s="1" t="s">
        <v>81</v>
      </c>
      <c r="U2269" s="8">
        <v>43937</v>
      </c>
      <c r="X2269" s="1" t="s">
        <v>39</v>
      </c>
      <c r="Y2269" t="str">
        <f t="shared" si="142"/>
        <v>NoPayment</v>
      </c>
      <c r="Z2269" t="str">
        <f t="shared" si="143"/>
        <v>No Discounts</v>
      </c>
    </row>
    <row r="2270" spans="1:26" x14ac:dyDescent="0.2">
      <c r="A2270" s="15">
        <v>0</v>
      </c>
      <c r="B2270" s="7">
        <f t="shared" si="140"/>
        <v>0</v>
      </c>
      <c r="C2270" s="1" t="s">
        <v>20</v>
      </c>
      <c r="E2270" s="5">
        <v>0</v>
      </c>
      <c r="F2270" s="5">
        <f t="shared" si="141"/>
        <v>0</v>
      </c>
      <c r="I2270" s="1" t="s">
        <v>25</v>
      </c>
      <c r="K2270" s="8">
        <v>43937.241365740738</v>
      </c>
      <c r="M2270" s="8">
        <v>43937</v>
      </c>
      <c r="N2270" s="8">
        <v>43937</v>
      </c>
      <c r="P2270" s="1" t="s">
        <v>46</v>
      </c>
      <c r="T2270" s="1" t="s">
        <v>81</v>
      </c>
      <c r="U2270" s="8">
        <v>43937</v>
      </c>
      <c r="X2270" s="1" t="s">
        <v>39</v>
      </c>
      <c r="Y2270" t="str">
        <f t="shared" si="142"/>
        <v>NoPayment</v>
      </c>
      <c r="Z2270" t="str">
        <f t="shared" si="143"/>
        <v>No Discounts</v>
      </c>
    </row>
    <row r="2271" spans="1:26" x14ac:dyDescent="0.2">
      <c r="A2271" s="15">
        <v>0</v>
      </c>
      <c r="B2271" s="7">
        <f t="shared" si="140"/>
        <v>0</v>
      </c>
      <c r="C2271" s="1" t="s">
        <v>20</v>
      </c>
      <c r="E2271" s="5">
        <v>0</v>
      </c>
      <c r="F2271" s="5">
        <f t="shared" si="141"/>
        <v>0</v>
      </c>
      <c r="I2271" s="1" t="s">
        <v>25</v>
      </c>
      <c r="K2271" s="8">
        <v>43937.241284722222</v>
      </c>
      <c r="M2271" s="8">
        <v>43937</v>
      </c>
      <c r="N2271" s="8">
        <v>43937</v>
      </c>
      <c r="P2271" s="1" t="s">
        <v>46</v>
      </c>
      <c r="T2271" s="1" t="s">
        <v>81</v>
      </c>
      <c r="U2271" s="8">
        <v>43937</v>
      </c>
      <c r="X2271" s="1" t="s">
        <v>39</v>
      </c>
      <c r="Y2271" t="str">
        <f t="shared" si="142"/>
        <v>NoPayment</v>
      </c>
      <c r="Z2271" t="str">
        <f t="shared" si="143"/>
        <v>No Discounts</v>
      </c>
    </row>
    <row r="2272" spans="1:26" x14ac:dyDescent="0.2">
      <c r="A2272" s="15">
        <v>0</v>
      </c>
      <c r="B2272" s="7">
        <f t="shared" si="140"/>
        <v>0</v>
      </c>
      <c r="C2272" s="1" t="s">
        <v>20</v>
      </c>
      <c r="E2272" s="5">
        <v>0</v>
      </c>
      <c r="F2272" s="5">
        <f t="shared" si="141"/>
        <v>0</v>
      </c>
      <c r="I2272" s="1" t="s">
        <v>25</v>
      </c>
      <c r="K2272" s="8">
        <v>43937.241215277776</v>
      </c>
      <c r="M2272" s="8">
        <v>43937</v>
      </c>
      <c r="N2272" s="8">
        <v>43937</v>
      </c>
      <c r="P2272" s="1" t="s">
        <v>46</v>
      </c>
      <c r="T2272" s="1" t="s">
        <v>81</v>
      </c>
      <c r="U2272" s="8">
        <v>43937</v>
      </c>
      <c r="X2272" s="1" t="s">
        <v>39</v>
      </c>
      <c r="Y2272" t="str">
        <f t="shared" si="142"/>
        <v>NoPayment</v>
      </c>
      <c r="Z2272" t="str">
        <f t="shared" si="143"/>
        <v>No Discounts</v>
      </c>
    </row>
    <row r="2273" spans="1:26" x14ac:dyDescent="0.2">
      <c r="A2273" s="15">
        <v>0</v>
      </c>
      <c r="B2273" s="7">
        <f t="shared" si="140"/>
        <v>0</v>
      </c>
      <c r="C2273" s="1" t="s">
        <v>20</v>
      </c>
      <c r="E2273" s="5">
        <v>0</v>
      </c>
      <c r="F2273" s="5">
        <f t="shared" si="141"/>
        <v>0</v>
      </c>
      <c r="I2273" s="1" t="s">
        <v>25</v>
      </c>
      <c r="K2273" s="8">
        <v>43937.24113425926</v>
      </c>
      <c r="M2273" s="8">
        <v>43937</v>
      </c>
      <c r="N2273" s="8">
        <v>43937</v>
      </c>
      <c r="P2273" s="1" t="s">
        <v>46</v>
      </c>
      <c r="T2273" s="1" t="s">
        <v>81</v>
      </c>
      <c r="U2273" s="8">
        <v>43937</v>
      </c>
      <c r="X2273" s="1" t="s">
        <v>39</v>
      </c>
      <c r="Y2273" t="str">
        <f t="shared" si="142"/>
        <v>NoPayment</v>
      </c>
      <c r="Z2273" t="str">
        <f t="shared" si="143"/>
        <v>No Discounts</v>
      </c>
    </row>
    <row r="2274" spans="1:26" x14ac:dyDescent="0.2">
      <c r="A2274" s="15">
        <v>0</v>
      </c>
      <c r="B2274" s="7">
        <f t="shared" si="140"/>
        <v>0</v>
      </c>
      <c r="C2274" s="1" t="s">
        <v>20</v>
      </c>
      <c r="E2274" s="5">
        <v>0</v>
      </c>
      <c r="F2274" s="5">
        <f t="shared" si="141"/>
        <v>0</v>
      </c>
      <c r="I2274" s="1" t="s">
        <v>25</v>
      </c>
      <c r="K2274" s="8">
        <v>43937.241064814814</v>
      </c>
      <c r="M2274" s="8">
        <v>43937</v>
      </c>
      <c r="N2274" s="8">
        <v>43937</v>
      </c>
      <c r="P2274" s="1" t="s">
        <v>46</v>
      </c>
      <c r="T2274" s="1" t="s">
        <v>81</v>
      </c>
      <c r="U2274" s="8">
        <v>43937</v>
      </c>
      <c r="X2274" s="1" t="s">
        <v>39</v>
      </c>
      <c r="Y2274" t="str">
        <f t="shared" si="142"/>
        <v>NoPayment</v>
      </c>
      <c r="Z2274" t="str">
        <f t="shared" si="143"/>
        <v>No Discounts</v>
      </c>
    </row>
    <row r="2275" spans="1:26" x14ac:dyDescent="0.2">
      <c r="A2275" s="15">
        <v>0</v>
      </c>
      <c r="B2275" s="7">
        <f t="shared" si="140"/>
        <v>0</v>
      </c>
      <c r="C2275" s="1" t="s">
        <v>20</v>
      </c>
      <c r="E2275" s="5">
        <v>0</v>
      </c>
      <c r="F2275" s="5">
        <f t="shared" si="141"/>
        <v>0</v>
      </c>
      <c r="I2275" s="1" t="s">
        <v>25</v>
      </c>
      <c r="K2275" s="8">
        <v>43935.287719907406</v>
      </c>
      <c r="M2275" s="8">
        <v>43935</v>
      </c>
      <c r="N2275" s="8">
        <v>43935</v>
      </c>
      <c r="P2275" s="1" t="s">
        <v>32</v>
      </c>
      <c r="T2275" s="1" t="s">
        <v>81</v>
      </c>
      <c r="U2275" s="8">
        <v>43935</v>
      </c>
      <c r="X2275" s="1" t="s">
        <v>39</v>
      </c>
      <c r="Y2275" t="str">
        <f t="shared" si="142"/>
        <v>NoPayment</v>
      </c>
      <c r="Z2275" t="str">
        <f t="shared" si="143"/>
        <v>No Discounts</v>
      </c>
    </row>
    <row r="2276" spans="1:26" x14ac:dyDescent="0.2">
      <c r="A2276" s="15">
        <v>0</v>
      </c>
      <c r="B2276" s="7">
        <f t="shared" si="140"/>
        <v>0</v>
      </c>
      <c r="C2276" s="1" t="s">
        <v>20</v>
      </c>
      <c r="E2276" s="5">
        <v>0</v>
      </c>
      <c r="F2276" s="5">
        <f t="shared" si="141"/>
        <v>0</v>
      </c>
      <c r="I2276" s="1" t="s">
        <v>25</v>
      </c>
      <c r="K2276" s="8">
        <v>43935.28765046296</v>
      </c>
      <c r="M2276" s="8">
        <v>43935</v>
      </c>
      <c r="N2276" s="8">
        <v>43935</v>
      </c>
      <c r="P2276" s="1" t="s">
        <v>32</v>
      </c>
      <c r="T2276" s="1" t="s">
        <v>81</v>
      </c>
      <c r="U2276" s="8">
        <v>43935</v>
      </c>
      <c r="X2276" s="1" t="s">
        <v>39</v>
      </c>
      <c r="Y2276" t="str">
        <f t="shared" si="142"/>
        <v>NoPayment</v>
      </c>
      <c r="Z2276" t="str">
        <f t="shared" si="143"/>
        <v>No Discounts</v>
      </c>
    </row>
    <row r="2277" spans="1:26" x14ac:dyDescent="0.2">
      <c r="A2277" s="15">
        <v>100</v>
      </c>
      <c r="B2277" s="7">
        <f t="shared" si="140"/>
        <v>100</v>
      </c>
      <c r="C2277" s="1" t="s">
        <v>20</v>
      </c>
      <c r="E2277" s="5">
        <v>2</v>
      </c>
      <c r="F2277" s="5">
        <f t="shared" si="141"/>
        <v>2</v>
      </c>
      <c r="G2277" s="1" t="s">
        <v>1363</v>
      </c>
      <c r="H2277" s="8">
        <v>43957</v>
      </c>
      <c r="I2277" s="1" t="s">
        <v>25</v>
      </c>
      <c r="K2277" s="8">
        <v>43927.324155092596</v>
      </c>
      <c r="L2277" s="1" t="s">
        <v>28</v>
      </c>
      <c r="M2277" s="8">
        <v>43927</v>
      </c>
      <c r="N2277" s="8">
        <v>43927</v>
      </c>
      <c r="O2277" s="1" t="s">
        <v>4206</v>
      </c>
      <c r="P2277" s="1" t="s">
        <v>46</v>
      </c>
      <c r="Q2277" s="1" t="s">
        <v>33</v>
      </c>
      <c r="T2277" s="1" t="s">
        <v>1045</v>
      </c>
      <c r="U2277" s="8">
        <v>43927</v>
      </c>
      <c r="V2277" s="1" t="s">
        <v>1368</v>
      </c>
      <c r="W2277" s="1" t="s">
        <v>3322</v>
      </c>
      <c r="X2277" s="1" t="s">
        <v>39</v>
      </c>
      <c r="Y2277" t="str">
        <f t="shared" si="142"/>
        <v>OnTime</v>
      </c>
      <c r="Z2277" t="str">
        <f t="shared" si="143"/>
        <v>Utilized</v>
      </c>
    </row>
    <row r="2278" spans="1:26" x14ac:dyDescent="0.2">
      <c r="A2278" s="15">
        <v>0</v>
      </c>
      <c r="B2278" s="7">
        <f t="shared" si="140"/>
        <v>0</v>
      </c>
      <c r="C2278" s="1" t="s">
        <v>20</v>
      </c>
      <c r="E2278" s="5">
        <v>0</v>
      </c>
      <c r="F2278" s="5">
        <f t="shared" si="141"/>
        <v>0</v>
      </c>
      <c r="I2278" s="1" t="s">
        <v>25</v>
      </c>
      <c r="K2278" s="8">
        <v>43927.32408564815</v>
      </c>
      <c r="M2278" s="8">
        <v>43927</v>
      </c>
      <c r="N2278" s="8">
        <v>43927</v>
      </c>
      <c r="P2278" s="1" t="s">
        <v>32</v>
      </c>
      <c r="T2278" s="1" t="s">
        <v>81</v>
      </c>
      <c r="U2278" s="8">
        <v>43927</v>
      </c>
      <c r="X2278" s="1" t="s">
        <v>39</v>
      </c>
      <c r="Y2278" t="str">
        <f t="shared" si="142"/>
        <v>NoPayment</v>
      </c>
      <c r="Z2278" t="str">
        <f t="shared" si="143"/>
        <v>No Discounts</v>
      </c>
    </row>
    <row r="2279" spans="1:26" x14ac:dyDescent="0.2">
      <c r="A2279" s="15">
        <v>0</v>
      </c>
      <c r="B2279" s="7">
        <f t="shared" si="140"/>
        <v>0</v>
      </c>
      <c r="C2279" s="1" t="s">
        <v>20</v>
      </c>
      <c r="E2279" s="5">
        <v>0</v>
      </c>
      <c r="F2279" s="5">
        <f t="shared" si="141"/>
        <v>0</v>
      </c>
      <c r="I2279" s="1" t="s">
        <v>25</v>
      </c>
      <c r="K2279" s="8">
        <v>43927.324016203704</v>
      </c>
      <c r="M2279" s="8">
        <v>43927</v>
      </c>
      <c r="N2279" s="8">
        <v>43927</v>
      </c>
      <c r="P2279" s="1" t="s">
        <v>32</v>
      </c>
      <c r="T2279" s="1" t="s">
        <v>81</v>
      </c>
      <c r="U2279" s="8">
        <v>43927</v>
      </c>
      <c r="X2279" s="1" t="s">
        <v>39</v>
      </c>
      <c r="Y2279" t="str">
        <f t="shared" si="142"/>
        <v>NoPayment</v>
      </c>
      <c r="Z2279" t="str">
        <f t="shared" si="143"/>
        <v>No Discounts</v>
      </c>
    </row>
    <row r="2280" spans="1:26" x14ac:dyDescent="0.2">
      <c r="A2280" s="15">
        <v>0</v>
      </c>
      <c r="B2280" s="7">
        <f t="shared" si="140"/>
        <v>0</v>
      </c>
      <c r="C2280" s="1" t="s">
        <v>20</v>
      </c>
      <c r="E2280" s="5">
        <v>0</v>
      </c>
      <c r="F2280" s="5">
        <f t="shared" si="141"/>
        <v>0</v>
      </c>
      <c r="I2280" s="1" t="s">
        <v>25</v>
      </c>
      <c r="K2280" s="8">
        <v>43927.323958333334</v>
      </c>
      <c r="M2280" s="8">
        <v>43927</v>
      </c>
      <c r="N2280" s="8">
        <v>43927</v>
      </c>
      <c r="P2280" s="1" t="s">
        <v>32</v>
      </c>
      <c r="T2280" s="1" t="s">
        <v>81</v>
      </c>
      <c r="U2280" s="8">
        <v>43927</v>
      </c>
      <c r="X2280" s="1" t="s">
        <v>39</v>
      </c>
      <c r="Y2280" t="str">
        <f t="shared" si="142"/>
        <v>NoPayment</v>
      </c>
      <c r="Z2280" t="str">
        <f t="shared" si="143"/>
        <v>No Discounts</v>
      </c>
    </row>
    <row r="2281" spans="1:26" x14ac:dyDescent="0.2">
      <c r="A2281" s="15">
        <v>0</v>
      </c>
      <c r="B2281" s="7">
        <f t="shared" si="140"/>
        <v>0</v>
      </c>
      <c r="C2281" s="1" t="s">
        <v>20</v>
      </c>
      <c r="E2281" s="5">
        <v>0</v>
      </c>
      <c r="F2281" s="5">
        <f t="shared" si="141"/>
        <v>0</v>
      </c>
      <c r="I2281" s="1" t="s">
        <v>25</v>
      </c>
      <c r="K2281" s="8">
        <v>43927.323888888888</v>
      </c>
      <c r="M2281" s="8">
        <v>43927</v>
      </c>
      <c r="N2281" s="8">
        <v>43927</v>
      </c>
      <c r="P2281" s="1" t="s">
        <v>32</v>
      </c>
      <c r="T2281" s="1" t="s">
        <v>81</v>
      </c>
      <c r="U2281" s="8">
        <v>43927</v>
      </c>
      <c r="X2281" s="1" t="s">
        <v>39</v>
      </c>
      <c r="Y2281" t="str">
        <f t="shared" si="142"/>
        <v>NoPayment</v>
      </c>
      <c r="Z2281" t="str">
        <f t="shared" si="143"/>
        <v>No Discounts</v>
      </c>
    </row>
    <row r="2282" spans="1:26" x14ac:dyDescent="0.2">
      <c r="A2282" s="15">
        <v>0</v>
      </c>
      <c r="B2282" s="7">
        <f t="shared" si="140"/>
        <v>0</v>
      </c>
      <c r="C2282" s="1" t="s">
        <v>20</v>
      </c>
      <c r="E2282" s="5">
        <v>0</v>
      </c>
      <c r="F2282" s="5">
        <f t="shared" si="141"/>
        <v>0</v>
      </c>
      <c r="I2282" s="1" t="s">
        <v>25</v>
      </c>
      <c r="K2282" s="8">
        <v>43927.323819444442</v>
      </c>
      <c r="M2282" s="8">
        <v>43927</v>
      </c>
      <c r="N2282" s="8">
        <v>43927</v>
      </c>
      <c r="P2282" s="1" t="s">
        <v>32</v>
      </c>
      <c r="T2282" s="1" t="s">
        <v>81</v>
      </c>
      <c r="U2282" s="8">
        <v>43927</v>
      </c>
      <c r="X2282" s="1" t="s">
        <v>39</v>
      </c>
      <c r="Y2282" t="str">
        <f t="shared" si="142"/>
        <v>NoPayment</v>
      </c>
      <c r="Z2282" t="str">
        <f t="shared" si="143"/>
        <v>No Discounts</v>
      </c>
    </row>
    <row r="2283" spans="1:26" x14ac:dyDescent="0.2">
      <c r="A2283" s="15">
        <v>0</v>
      </c>
      <c r="B2283" s="7">
        <f t="shared" si="140"/>
        <v>0</v>
      </c>
      <c r="C2283" s="1" t="s">
        <v>20</v>
      </c>
      <c r="E2283" s="5">
        <v>0</v>
      </c>
      <c r="F2283" s="5">
        <f t="shared" si="141"/>
        <v>0</v>
      </c>
      <c r="I2283" s="1" t="s">
        <v>25</v>
      </c>
      <c r="K2283" s="8">
        <v>43927.323750000003</v>
      </c>
      <c r="M2283" s="8">
        <v>43927</v>
      </c>
      <c r="N2283" s="8">
        <v>43927</v>
      </c>
      <c r="P2283" s="1" t="s">
        <v>32</v>
      </c>
      <c r="T2283" s="1" t="s">
        <v>81</v>
      </c>
      <c r="U2283" s="8">
        <v>43927</v>
      </c>
      <c r="X2283" s="1" t="s">
        <v>39</v>
      </c>
      <c r="Y2283" t="str">
        <f t="shared" si="142"/>
        <v>NoPayment</v>
      </c>
      <c r="Z2283" t="str">
        <f t="shared" si="143"/>
        <v>No Discounts</v>
      </c>
    </row>
    <row r="2284" spans="1:26" x14ac:dyDescent="0.2">
      <c r="A2284" s="15">
        <v>0</v>
      </c>
      <c r="B2284" s="7">
        <f t="shared" si="140"/>
        <v>0</v>
      </c>
      <c r="C2284" s="1" t="s">
        <v>20</v>
      </c>
      <c r="E2284" s="5">
        <v>0</v>
      </c>
      <c r="F2284" s="5">
        <f t="shared" si="141"/>
        <v>0</v>
      </c>
      <c r="I2284" s="1" t="s">
        <v>25</v>
      </c>
      <c r="K2284" s="8">
        <v>43927.323692129627</v>
      </c>
      <c r="M2284" s="8">
        <v>43927</v>
      </c>
      <c r="N2284" s="8">
        <v>43927</v>
      </c>
      <c r="P2284" s="1" t="s">
        <v>32</v>
      </c>
      <c r="T2284" s="1" t="s">
        <v>81</v>
      </c>
      <c r="U2284" s="8">
        <v>43927</v>
      </c>
      <c r="X2284" s="1" t="s">
        <v>39</v>
      </c>
      <c r="Y2284" t="str">
        <f t="shared" si="142"/>
        <v>NoPayment</v>
      </c>
      <c r="Z2284" t="str">
        <f t="shared" si="143"/>
        <v>No Discounts</v>
      </c>
    </row>
    <row r="2285" spans="1:26" x14ac:dyDescent="0.2">
      <c r="A2285" s="15">
        <v>0</v>
      </c>
      <c r="B2285" s="7">
        <f t="shared" si="140"/>
        <v>0</v>
      </c>
      <c r="C2285" s="1" t="s">
        <v>20</v>
      </c>
      <c r="E2285" s="5">
        <v>0</v>
      </c>
      <c r="F2285" s="5">
        <f t="shared" si="141"/>
        <v>0</v>
      </c>
      <c r="I2285" s="1" t="s">
        <v>25</v>
      </c>
      <c r="K2285" s="8">
        <v>43927.323622685188</v>
      </c>
      <c r="M2285" s="8">
        <v>43927</v>
      </c>
      <c r="N2285" s="8">
        <v>43927</v>
      </c>
      <c r="P2285" s="1" t="s">
        <v>32</v>
      </c>
      <c r="T2285" s="1" t="s">
        <v>81</v>
      </c>
      <c r="U2285" s="8">
        <v>43927</v>
      </c>
      <c r="X2285" s="1" t="s">
        <v>39</v>
      </c>
      <c r="Y2285" t="str">
        <f t="shared" si="142"/>
        <v>NoPayment</v>
      </c>
      <c r="Z2285" t="str">
        <f t="shared" si="143"/>
        <v>No Discounts</v>
      </c>
    </row>
    <row r="2286" spans="1:26" x14ac:dyDescent="0.2">
      <c r="A2286" s="15">
        <v>0</v>
      </c>
      <c r="B2286" s="7">
        <f t="shared" si="140"/>
        <v>0</v>
      </c>
      <c r="C2286" s="1" t="s">
        <v>20</v>
      </c>
      <c r="E2286" s="5">
        <v>0</v>
      </c>
      <c r="F2286" s="5">
        <f t="shared" si="141"/>
        <v>0</v>
      </c>
      <c r="I2286" s="1" t="s">
        <v>25</v>
      </c>
      <c r="K2286" s="8">
        <v>43927.323553240742</v>
      </c>
      <c r="M2286" s="8">
        <v>43927</v>
      </c>
      <c r="N2286" s="8">
        <v>43927</v>
      </c>
      <c r="P2286" s="1" t="s">
        <v>32</v>
      </c>
      <c r="T2286" s="1" t="s">
        <v>81</v>
      </c>
      <c r="U2286" s="8">
        <v>43927</v>
      </c>
      <c r="X2286" s="1" t="s">
        <v>39</v>
      </c>
      <c r="Y2286" t="str">
        <f t="shared" si="142"/>
        <v>NoPayment</v>
      </c>
      <c r="Z2286" t="str">
        <f t="shared" si="143"/>
        <v>No Discounts</v>
      </c>
    </row>
    <row r="2287" spans="1:26" x14ac:dyDescent="0.2">
      <c r="A2287" s="15">
        <v>100</v>
      </c>
      <c r="B2287" s="7">
        <f t="shared" si="140"/>
        <v>100</v>
      </c>
      <c r="C2287" s="1" t="s">
        <v>20</v>
      </c>
      <c r="E2287" s="5">
        <v>0.5</v>
      </c>
      <c r="F2287" s="5">
        <f t="shared" si="141"/>
        <v>0.5</v>
      </c>
      <c r="G2287" s="1" t="s">
        <v>1574</v>
      </c>
      <c r="H2287" s="8">
        <v>43937</v>
      </c>
      <c r="I2287" s="1" t="s">
        <v>25</v>
      </c>
      <c r="K2287" s="8">
        <v>43927.323483796295</v>
      </c>
      <c r="L2287" s="1" t="s">
        <v>28</v>
      </c>
      <c r="M2287" s="8">
        <v>43927</v>
      </c>
      <c r="N2287" s="8">
        <v>43957</v>
      </c>
      <c r="O2287" s="1" t="s">
        <v>4217</v>
      </c>
      <c r="P2287" s="1" t="s">
        <v>32</v>
      </c>
      <c r="Q2287" s="1" t="s">
        <v>33</v>
      </c>
      <c r="R2287" s="1" t="s">
        <v>124</v>
      </c>
      <c r="T2287" s="1" t="s">
        <v>81</v>
      </c>
      <c r="U2287" s="8">
        <v>43927</v>
      </c>
      <c r="V2287" s="1" t="s">
        <v>1578</v>
      </c>
      <c r="W2287" s="1" t="s">
        <v>4594</v>
      </c>
      <c r="X2287" s="1" t="s">
        <v>39</v>
      </c>
      <c r="Y2287" t="str">
        <f t="shared" si="142"/>
        <v>OnTime</v>
      </c>
      <c r="Z2287" t="str">
        <f t="shared" si="143"/>
        <v>Utilized</v>
      </c>
    </row>
    <row r="2288" spans="1:26" x14ac:dyDescent="0.2">
      <c r="A2288" s="15">
        <v>400</v>
      </c>
      <c r="B2288" s="7">
        <v>434.78</v>
      </c>
      <c r="C2288" s="1" t="s">
        <v>20</v>
      </c>
      <c r="E2288" s="5">
        <v>8</v>
      </c>
      <c r="F2288" s="5">
        <v>8.69</v>
      </c>
      <c r="G2288" s="1" t="s">
        <v>1363</v>
      </c>
      <c r="H2288" s="8">
        <v>43904</v>
      </c>
      <c r="I2288" s="1" t="s">
        <v>134</v>
      </c>
      <c r="K2288" s="8">
        <v>43923.279803240737</v>
      </c>
      <c r="L2288" s="1" t="s">
        <v>136</v>
      </c>
      <c r="M2288" s="8">
        <v>43874</v>
      </c>
      <c r="N2288" s="8">
        <v>43888</v>
      </c>
      <c r="O2288" s="1" t="s">
        <v>4223</v>
      </c>
      <c r="P2288" s="1" t="s">
        <v>32</v>
      </c>
      <c r="Q2288" s="1" t="s">
        <v>138</v>
      </c>
      <c r="S2288" s="1" t="s">
        <v>4224</v>
      </c>
      <c r="T2288" s="1" t="s">
        <v>193</v>
      </c>
      <c r="U2288" s="8">
        <v>43874</v>
      </c>
      <c r="V2288" s="1" t="s">
        <v>1368</v>
      </c>
      <c r="W2288" s="1" t="s">
        <v>3322</v>
      </c>
      <c r="X2288" s="1" t="s">
        <v>39</v>
      </c>
      <c r="Y2288" t="str">
        <f t="shared" si="142"/>
        <v>OnTime</v>
      </c>
      <c r="Z2288" t="str">
        <f t="shared" si="143"/>
        <v>Utilized</v>
      </c>
    </row>
    <row r="2289" spans="1:26" x14ac:dyDescent="0.2">
      <c r="A2289" s="15">
        <v>200</v>
      </c>
      <c r="B2289" s="7">
        <v>217.39</v>
      </c>
      <c r="C2289" s="1" t="s">
        <v>20</v>
      </c>
      <c r="E2289" s="5">
        <v>4</v>
      </c>
      <c r="F2289" s="5">
        <v>4.3499999999999996</v>
      </c>
      <c r="G2289" s="1" t="s">
        <v>1363</v>
      </c>
      <c r="H2289" s="8">
        <v>43953</v>
      </c>
      <c r="I2289" s="1" t="s">
        <v>134</v>
      </c>
      <c r="K2289" s="8">
        <v>43923.278611111113</v>
      </c>
      <c r="L2289" s="1" t="s">
        <v>136</v>
      </c>
      <c r="M2289" s="8">
        <v>43923</v>
      </c>
      <c r="N2289" s="8">
        <v>43923</v>
      </c>
      <c r="O2289" s="1" t="s">
        <v>4228</v>
      </c>
      <c r="P2289" s="1" t="s">
        <v>32</v>
      </c>
      <c r="Q2289" s="1" t="s">
        <v>138</v>
      </c>
      <c r="T2289" s="1" t="s">
        <v>193</v>
      </c>
      <c r="U2289" s="8">
        <v>43923</v>
      </c>
      <c r="V2289" s="1" t="s">
        <v>1368</v>
      </c>
      <c r="W2289" s="1" t="s">
        <v>3322</v>
      </c>
      <c r="X2289" s="1" t="s">
        <v>39</v>
      </c>
      <c r="Y2289" t="str">
        <f t="shared" si="142"/>
        <v>OnTime</v>
      </c>
      <c r="Z2289" t="str">
        <f t="shared" si="143"/>
        <v>Utilized</v>
      </c>
    </row>
    <row r="2290" spans="1:26" x14ac:dyDescent="0.2">
      <c r="A2290" s="15">
        <v>14.61</v>
      </c>
      <c r="B2290" s="7">
        <f t="shared" si="140"/>
        <v>14.61</v>
      </c>
      <c r="C2290" s="1" t="s">
        <v>20</v>
      </c>
      <c r="E2290" s="5">
        <v>0.28999999999999998</v>
      </c>
      <c r="F2290" s="5">
        <f t="shared" si="141"/>
        <v>0.28999999999999998</v>
      </c>
      <c r="G2290" s="1" t="s">
        <v>1363</v>
      </c>
      <c r="H2290" s="8">
        <v>43953</v>
      </c>
      <c r="I2290" s="1" t="s">
        <v>25</v>
      </c>
      <c r="K2290" s="8">
        <v>43923.278553240743</v>
      </c>
      <c r="L2290" s="1" t="s">
        <v>28</v>
      </c>
      <c r="M2290" s="8">
        <v>43923</v>
      </c>
      <c r="N2290" s="8">
        <v>43923</v>
      </c>
      <c r="O2290" s="1" t="s">
        <v>4230</v>
      </c>
      <c r="P2290" s="1" t="s">
        <v>46</v>
      </c>
      <c r="Q2290" s="1" t="s">
        <v>33</v>
      </c>
      <c r="T2290" s="1" t="s">
        <v>193</v>
      </c>
      <c r="U2290" s="8">
        <v>43923</v>
      </c>
      <c r="V2290" s="1" t="s">
        <v>1368</v>
      </c>
      <c r="W2290" s="1" t="s">
        <v>3322</v>
      </c>
      <c r="X2290" s="1" t="s">
        <v>39</v>
      </c>
      <c r="Y2290" t="str">
        <f t="shared" si="142"/>
        <v>OnTime</v>
      </c>
      <c r="Z2290" t="str">
        <f t="shared" si="143"/>
        <v>Utilized</v>
      </c>
    </row>
    <row r="2291" spans="1:26" x14ac:dyDescent="0.2">
      <c r="A2291" s="15">
        <v>100</v>
      </c>
      <c r="B2291" s="7">
        <f t="shared" si="140"/>
        <v>100</v>
      </c>
      <c r="C2291" s="1" t="s">
        <v>20</v>
      </c>
      <c r="E2291" s="5">
        <v>2</v>
      </c>
      <c r="F2291" s="5">
        <f t="shared" si="141"/>
        <v>2</v>
      </c>
      <c r="G2291" s="1" t="s">
        <v>1363</v>
      </c>
      <c r="H2291" s="8">
        <v>43953</v>
      </c>
      <c r="I2291" s="1" t="s">
        <v>25</v>
      </c>
      <c r="K2291" s="8">
        <v>43923.278425925928</v>
      </c>
      <c r="L2291" s="1" t="s">
        <v>28</v>
      </c>
      <c r="M2291" s="8">
        <v>43923</v>
      </c>
      <c r="N2291" s="8">
        <v>43923</v>
      </c>
      <c r="O2291" s="1" t="s">
        <v>4232</v>
      </c>
      <c r="P2291" s="1" t="s">
        <v>32</v>
      </c>
      <c r="Q2291" s="1" t="s">
        <v>33</v>
      </c>
      <c r="T2291" s="1" t="s">
        <v>81</v>
      </c>
      <c r="U2291" s="8">
        <v>43923</v>
      </c>
      <c r="V2291" s="1" t="s">
        <v>1368</v>
      </c>
      <c r="W2291" s="1" t="s">
        <v>3322</v>
      </c>
      <c r="X2291" s="1" t="s">
        <v>39</v>
      </c>
      <c r="Y2291" t="str">
        <f t="shared" si="142"/>
        <v>OnTime</v>
      </c>
      <c r="Z2291" t="str">
        <f t="shared" si="143"/>
        <v>Utilized</v>
      </c>
    </row>
    <row r="2292" spans="1:26" x14ac:dyDescent="0.2">
      <c r="A2292" s="15">
        <v>100</v>
      </c>
      <c r="B2292" s="7">
        <f t="shared" si="140"/>
        <v>100</v>
      </c>
      <c r="C2292" s="1" t="s">
        <v>20</v>
      </c>
      <c r="E2292" s="5">
        <v>0.5</v>
      </c>
      <c r="F2292" s="5">
        <f t="shared" si="141"/>
        <v>0.5</v>
      </c>
      <c r="G2292" s="1" t="s">
        <v>1574</v>
      </c>
      <c r="H2292" s="8">
        <v>43933</v>
      </c>
      <c r="I2292" s="1" t="s">
        <v>25</v>
      </c>
      <c r="K2292" s="8">
        <v>43923.278356481482</v>
      </c>
      <c r="L2292" s="1" t="s">
        <v>28</v>
      </c>
      <c r="M2292" s="8">
        <v>43923</v>
      </c>
      <c r="N2292" s="8">
        <v>43953</v>
      </c>
      <c r="O2292" s="1" t="s">
        <v>4235</v>
      </c>
      <c r="P2292" s="1" t="s">
        <v>32</v>
      </c>
      <c r="Q2292" s="1" t="s">
        <v>33</v>
      </c>
      <c r="R2292" s="1" t="s">
        <v>124</v>
      </c>
      <c r="T2292" s="1" t="s">
        <v>1045</v>
      </c>
      <c r="U2292" s="8">
        <v>43923</v>
      </c>
      <c r="V2292" s="1" t="s">
        <v>1578</v>
      </c>
      <c r="W2292" s="1" t="s">
        <v>4594</v>
      </c>
      <c r="X2292" s="1" t="s">
        <v>39</v>
      </c>
      <c r="Y2292" t="str">
        <f t="shared" si="142"/>
        <v>OnTime</v>
      </c>
      <c r="Z2292" t="str">
        <f t="shared" si="143"/>
        <v>Utilized</v>
      </c>
    </row>
    <row r="2293" spans="1:26" x14ac:dyDescent="0.2">
      <c r="A2293" s="15">
        <v>100</v>
      </c>
      <c r="B2293" s="7">
        <f t="shared" si="140"/>
        <v>100</v>
      </c>
      <c r="C2293" s="1" t="s">
        <v>20</v>
      </c>
      <c r="E2293" s="5">
        <v>2</v>
      </c>
      <c r="F2293" s="5">
        <f t="shared" si="141"/>
        <v>2</v>
      </c>
      <c r="G2293" s="1" t="s">
        <v>1363</v>
      </c>
      <c r="H2293" s="8">
        <v>43953</v>
      </c>
      <c r="I2293" s="1" t="s">
        <v>25</v>
      </c>
      <c r="K2293" s="8">
        <v>43923.278298611112</v>
      </c>
      <c r="L2293" s="1" t="s">
        <v>28</v>
      </c>
      <c r="M2293" s="8">
        <v>43923</v>
      </c>
      <c r="N2293" s="8">
        <v>43923</v>
      </c>
      <c r="O2293" s="1" t="s">
        <v>4237</v>
      </c>
      <c r="P2293" s="1" t="s">
        <v>32</v>
      </c>
      <c r="Q2293" s="1" t="s">
        <v>33</v>
      </c>
      <c r="T2293" s="1" t="s">
        <v>49</v>
      </c>
      <c r="U2293" s="8">
        <v>43923</v>
      </c>
      <c r="V2293" s="1" t="s">
        <v>1368</v>
      </c>
      <c r="W2293" s="1" t="s">
        <v>3322</v>
      </c>
      <c r="X2293" s="1" t="s">
        <v>39</v>
      </c>
      <c r="Y2293" t="str">
        <f t="shared" si="142"/>
        <v>OnTime</v>
      </c>
      <c r="Z2293" t="str">
        <f t="shared" si="143"/>
        <v>Utilized</v>
      </c>
    </row>
    <row r="2294" spans="1:26" x14ac:dyDescent="0.2">
      <c r="A2294" s="15">
        <v>100</v>
      </c>
      <c r="B2294" s="7">
        <f t="shared" si="140"/>
        <v>100</v>
      </c>
      <c r="C2294" s="1" t="s">
        <v>20</v>
      </c>
      <c r="E2294" s="5">
        <v>2</v>
      </c>
      <c r="F2294" s="5">
        <f t="shared" si="141"/>
        <v>2</v>
      </c>
      <c r="G2294" s="1" t="s">
        <v>1363</v>
      </c>
      <c r="H2294" s="8">
        <v>43953</v>
      </c>
      <c r="I2294" s="1" t="s">
        <v>25</v>
      </c>
      <c r="K2294" s="8">
        <v>43923.27815972222</v>
      </c>
      <c r="L2294" s="1" t="s">
        <v>28</v>
      </c>
      <c r="M2294" s="8">
        <v>43923</v>
      </c>
      <c r="N2294" s="8">
        <v>43923</v>
      </c>
      <c r="O2294" s="1" t="s">
        <v>4239</v>
      </c>
      <c r="P2294" s="1" t="s">
        <v>46</v>
      </c>
      <c r="Q2294" s="1" t="s">
        <v>33</v>
      </c>
      <c r="T2294" s="1" t="s">
        <v>81</v>
      </c>
      <c r="U2294" s="8">
        <v>43923</v>
      </c>
      <c r="V2294" s="1" t="s">
        <v>1368</v>
      </c>
      <c r="W2294" s="1" t="s">
        <v>3322</v>
      </c>
      <c r="X2294" s="1" t="s">
        <v>39</v>
      </c>
      <c r="Y2294" t="str">
        <f t="shared" si="142"/>
        <v>OnTime</v>
      </c>
      <c r="Z2294" t="str">
        <f t="shared" si="143"/>
        <v>Utilized</v>
      </c>
    </row>
    <row r="2295" spans="1:26" x14ac:dyDescent="0.2">
      <c r="A2295" s="15">
        <v>0</v>
      </c>
      <c r="B2295" s="7">
        <f t="shared" si="140"/>
        <v>0</v>
      </c>
      <c r="C2295" s="1" t="s">
        <v>20</v>
      </c>
      <c r="E2295" s="5">
        <v>0</v>
      </c>
      <c r="F2295" s="5">
        <f t="shared" si="141"/>
        <v>0</v>
      </c>
      <c r="I2295" s="1" t="s">
        <v>25</v>
      </c>
      <c r="K2295" s="8">
        <v>43923.278032407405</v>
      </c>
      <c r="M2295" s="8">
        <v>43923</v>
      </c>
      <c r="N2295" s="8">
        <v>43923</v>
      </c>
      <c r="P2295" s="1" t="s">
        <v>32</v>
      </c>
      <c r="T2295" s="1" t="s">
        <v>81</v>
      </c>
      <c r="U2295" s="8">
        <v>43923</v>
      </c>
      <c r="X2295" s="1" t="s">
        <v>39</v>
      </c>
      <c r="Y2295" t="str">
        <f t="shared" si="142"/>
        <v>NoPayment</v>
      </c>
      <c r="Z2295" t="str">
        <f t="shared" si="143"/>
        <v>No Discounts</v>
      </c>
    </row>
    <row r="2296" spans="1:26" x14ac:dyDescent="0.2">
      <c r="A2296" s="15">
        <v>0</v>
      </c>
      <c r="B2296" s="7">
        <f t="shared" si="140"/>
        <v>0</v>
      </c>
      <c r="C2296" s="1" t="s">
        <v>20</v>
      </c>
      <c r="E2296" s="5">
        <v>0</v>
      </c>
      <c r="F2296" s="5">
        <f t="shared" si="141"/>
        <v>0</v>
      </c>
      <c r="I2296" s="1" t="s">
        <v>25</v>
      </c>
      <c r="K2296" s="8">
        <v>43923.277962962966</v>
      </c>
      <c r="M2296" s="8">
        <v>43923</v>
      </c>
      <c r="N2296" s="8">
        <v>43923</v>
      </c>
      <c r="P2296" s="1" t="s">
        <v>32</v>
      </c>
      <c r="T2296" s="1" t="s">
        <v>81</v>
      </c>
      <c r="U2296" s="8">
        <v>43923</v>
      </c>
      <c r="X2296" s="1" t="s">
        <v>39</v>
      </c>
      <c r="Y2296" t="str">
        <f t="shared" si="142"/>
        <v>NoPayment</v>
      </c>
      <c r="Z2296" t="str">
        <f t="shared" si="143"/>
        <v>No Discounts</v>
      </c>
    </row>
    <row r="2297" spans="1:26" x14ac:dyDescent="0.2">
      <c r="A2297" s="15">
        <v>0</v>
      </c>
      <c r="B2297" s="7">
        <f t="shared" si="140"/>
        <v>0</v>
      </c>
      <c r="C2297" s="1" t="s">
        <v>20</v>
      </c>
      <c r="E2297" s="5">
        <v>0</v>
      </c>
      <c r="F2297" s="5">
        <f t="shared" si="141"/>
        <v>0</v>
      </c>
      <c r="I2297" s="1" t="s">
        <v>25</v>
      </c>
      <c r="K2297" s="8">
        <v>43923.277905092589</v>
      </c>
      <c r="M2297" s="8">
        <v>43923</v>
      </c>
      <c r="N2297" s="8">
        <v>43923</v>
      </c>
      <c r="P2297" s="1" t="s">
        <v>32</v>
      </c>
      <c r="T2297" s="1" t="s">
        <v>81</v>
      </c>
      <c r="U2297" s="8">
        <v>43923</v>
      </c>
      <c r="X2297" s="1" t="s">
        <v>39</v>
      </c>
      <c r="Y2297" t="str">
        <f t="shared" si="142"/>
        <v>NoPayment</v>
      </c>
      <c r="Z2297" t="str">
        <f t="shared" si="143"/>
        <v>No Discounts</v>
      </c>
    </row>
    <row r="2298" spans="1:26" x14ac:dyDescent="0.2">
      <c r="A2298" s="15">
        <v>0</v>
      </c>
      <c r="B2298" s="7">
        <f t="shared" si="140"/>
        <v>0</v>
      </c>
      <c r="C2298" s="1" t="s">
        <v>20</v>
      </c>
      <c r="E2298" s="5">
        <v>0</v>
      </c>
      <c r="F2298" s="5">
        <f t="shared" si="141"/>
        <v>0</v>
      </c>
      <c r="I2298" s="1" t="s">
        <v>25</v>
      </c>
      <c r="K2298" s="8">
        <v>43922.443877314814</v>
      </c>
      <c r="M2298" s="8">
        <v>43922</v>
      </c>
      <c r="N2298" s="8">
        <v>43922</v>
      </c>
      <c r="P2298" s="1" t="s">
        <v>32</v>
      </c>
      <c r="T2298" s="1" t="s">
        <v>81</v>
      </c>
      <c r="U2298" s="8">
        <v>43922</v>
      </c>
      <c r="X2298" s="1" t="s">
        <v>39</v>
      </c>
      <c r="Y2298" t="str">
        <f t="shared" si="142"/>
        <v>NoPayment</v>
      </c>
      <c r="Z2298" t="str">
        <f t="shared" si="143"/>
        <v>No Discounts</v>
      </c>
    </row>
    <row r="2299" spans="1:26" x14ac:dyDescent="0.2">
      <c r="A2299" s="15">
        <v>0</v>
      </c>
      <c r="B2299" s="7">
        <f t="shared" si="140"/>
        <v>0</v>
      </c>
      <c r="C2299" s="1" t="s">
        <v>20</v>
      </c>
      <c r="E2299" s="5">
        <v>0</v>
      </c>
      <c r="F2299" s="5">
        <f t="shared" si="141"/>
        <v>0</v>
      </c>
      <c r="I2299" s="1" t="s">
        <v>25</v>
      </c>
      <c r="K2299" s="8">
        <v>43922.443807870368</v>
      </c>
      <c r="M2299" s="8">
        <v>43922</v>
      </c>
      <c r="N2299" s="8">
        <v>43922</v>
      </c>
      <c r="P2299" s="1" t="s">
        <v>32</v>
      </c>
      <c r="T2299" s="1" t="s">
        <v>81</v>
      </c>
      <c r="U2299" s="8">
        <v>43922</v>
      </c>
      <c r="X2299" s="1" t="s">
        <v>39</v>
      </c>
      <c r="Y2299" t="str">
        <f t="shared" si="142"/>
        <v>NoPayment</v>
      </c>
      <c r="Z2299" t="str">
        <f t="shared" si="143"/>
        <v>No Discounts</v>
      </c>
    </row>
    <row r="2300" spans="1:26" x14ac:dyDescent="0.2">
      <c r="A2300" s="15">
        <v>100</v>
      </c>
      <c r="B2300" s="7">
        <f t="shared" si="140"/>
        <v>100</v>
      </c>
      <c r="C2300" s="1" t="s">
        <v>20</v>
      </c>
      <c r="E2300" s="5">
        <v>2</v>
      </c>
      <c r="F2300" s="5">
        <f t="shared" si="141"/>
        <v>2</v>
      </c>
      <c r="G2300" s="1" t="s">
        <v>23</v>
      </c>
      <c r="H2300" s="8">
        <v>43932</v>
      </c>
      <c r="I2300" s="1" t="s">
        <v>25</v>
      </c>
      <c r="K2300" s="8">
        <v>43922.443726851852</v>
      </c>
      <c r="L2300" s="1" t="s">
        <v>28</v>
      </c>
      <c r="M2300" s="8">
        <v>43922</v>
      </c>
      <c r="N2300" s="8">
        <v>43952</v>
      </c>
      <c r="O2300" s="1" t="s">
        <v>4249</v>
      </c>
      <c r="P2300" s="1" t="s">
        <v>32</v>
      </c>
      <c r="Q2300" s="1" t="s">
        <v>33</v>
      </c>
      <c r="R2300" s="1" t="s">
        <v>124</v>
      </c>
      <c r="T2300" s="1" t="s">
        <v>81</v>
      </c>
      <c r="U2300" s="8">
        <v>43922</v>
      </c>
      <c r="V2300" s="1" t="s">
        <v>37</v>
      </c>
      <c r="W2300" s="1" t="s">
        <v>38</v>
      </c>
      <c r="X2300" s="1" t="s">
        <v>39</v>
      </c>
      <c r="Y2300" t="str">
        <f t="shared" si="142"/>
        <v>OnTime</v>
      </c>
      <c r="Z2300" t="str">
        <f t="shared" si="143"/>
        <v>Utilized</v>
      </c>
    </row>
    <row r="2301" spans="1:26" x14ac:dyDescent="0.2">
      <c r="A2301" s="15">
        <v>100</v>
      </c>
      <c r="B2301" s="7">
        <f t="shared" si="140"/>
        <v>100</v>
      </c>
      <c r="C2301" s="1" t="s">
        <v>20</v>
      </c>
      <c r="E2301" s="5">
        <v>2</v>
      </c>
      <c r="F2301" s="5">
        <f t="shared" si="141"/>
        <v>2</v>
      </c>
      <c r="G2301" s="1" t="s">
        <v>1363</v>
      </c>
      <c r="H2301" s="8">
        <v>43950</v>
      </c>
      <c r="I2301" s="1" t="s">
        <v>25</v>
      </c>
      <c r="K2301" s="8">
        <v>43920.207361111112</v>
      </c>
      <c r="L2301" s="1" t="s">
        <v>28</v>
      </c>
      <c r="M2301" s="8">
        <v>43920</v>
      </c>
      <c r="N2301" s="8">
        <v>43920</v>
      </c>
      <c r="O2301" s="1" t="s">
        <v>4252</v>
      </c>
      <c r="P2301" s="1" t="s">
        <v>46</v>
      </c>
      <c r="Q2301" s="1" t="s">
        <v>33</v>
      </c>
      <c r="T2301" s="1" t="s">
        <v>81</v>
      </c>
      <c r="U2301" s="8">
        <v>43920</v>
      </c>
      <c r="V2301" s="1" t="s">
        <v>1368</v>
      </c>
      <c r="W2301" s="1" t="s">
        <v>3322</v>
      </c>
      <c r="X2301" s="1" t="s">
        <v>39</v>
      </c>
      <c r="Y2301" t="str">
        <f t="shared" si="142"/>
        <v>OnTime</v>
      </c>
      <c r="Z2301" t="str">
        <f t="shared" si="143"/>
        <v>Utilized</v>
      </c>
    </row>
    <row r="2302" spans="1:26" x14ac:dyDescent="0.2">
      <c r="A2302" s="15">
        <v>1232.74</v>
      </c>
      <c r="B2302" s="7">
        <f t="shared" si="140"/>
        <v>1232.74</v>
      </c>
      <c r="C2302" s="1" t="s">
        <v>20</v>
      </c>
      <c r="E2302" s="5">
        <v>24.65</v>
      </c>
      <c r="F2302" s="5">
        <f t="shared" si="141"/>
        <v>24.65</v>
      </c>
      <c r="G2302" s="1" t="s">
        <v>1363</v>
      </c>
      <c r="H2302" s="8">
        <v>43950</v>
      </c>
      <c r="I2302" s="1" t="s">
        <v>25</v>
      </c>
      <c r="K2302" s="8">
        <v>43920.207291666666</v>
      </c>
      <c r="L2302" s="1" t="s">
        <v>28</v>
      </c>
      <c r="M2302" s="8">
        <v>43920</v>
      </c>
      <c r="N2302" s="8">
        <v>43920</v>
      </c>
      <c r="O2302" s="1" t="s">
        <v>4255</v>
      </c>
      <c r="P2302" s="1" t="s">
        <v>46</v>
      </c>
      <c r="Q2302" s="1" t="s">
        <v>33</v>
      </c>
      <c r="T2302" s="1" t="s">
        <v>193</v>
      </c>
      <c r="U2302" s="8">
        <v>43920</v>
      </c>
      <c r="V2302" s="1" t="s">
        <v>1368</v>
      </c>
      <c r="W2302" s="1" t="s">
        <v>3322</v>
      </c>
      <c r="X2302" s="1" t="s">
        <v>39</v>
      </c>
      <c r="Y2302" t="str">
        <f t="shared" si="142"/>
        <v>OnTime</v>
      </c>
      <c r="Z2302" t="str">
        <f t="shared" si="143"/>
        <v>Utilized</v>
      </c>
    </row>
    <row r="2303" spans="1:26" x14ac:dyDescent="0.2">
      <c r="A2303" s="15">
        <v>1340.5</v>
      </c>
      <c r="B2303" s="7">
        <f t="shared" si="140"/>
        <v>1340.5</v>
      </c>
      <c r="C2303" s="1" t="s">
        <v>20</v>
      </c>
      <c r="E2303" s="5">
        <v>26.81</v>
      </c>
      <c r="F2303" s="5">
        <f t="shared" si="141"/>
        <v>26.81</v>
      </c>
      <c r="G2303" s="1" t="s">
        <v>1363</v>
      </c>
      <c r="H2303" s="8">
        <v>43950</v>
      </c>
      <c r="I2303" s="1" t="s">
        <v>25</v>
      </c>
      <c r="K2303" s="8">
        <v>43920.207233796296</v>
      </c>
      <c r="L2303" s="1" t="s">
        <v>28</v>
      </c>
      <c r="M2303" s="8">
        <v>43920</v>
      </c>
      <c r="N2303" s="8">
        <v>43920</v>
      </c>
      <c r="O2303" s="1" t="s">
        <v>4258</v>
      </c>
      <c r="P2303" s="1" t="s">
        <v>46</v>
      </c>
      <c r="Q2303" s="1" t="s">
        <v>33</v>
      </c>
      <c r="T2303" s="1" t="s">
        <v>193</v>
      </c>
      <c r="U2303" s="8">
        <v>43920</v>
      </c>
      <c r="V2303" s="1" t="s">
        <v>1368</v>
      </c>
      <c r="W2303" s="1" t="s">
        <v>3322</v>
      </c>
      <c r="X2303" s="1" t="s">
        <v>39</v>
      </c>
      <c r="Y2303" t="str">
        <f t="shared" si="142"/>
        <v>OnTime</v>
      </c>
      <c r="Z2303" t="str">
        <f t="shared" si="143"/>
        <v>Utilized</v>
      </c>
    </row>
    <row r="2304" spans="1:26" x14ac:dyDescent="0.2">
      <c r="A2304" s="15">
        <v>1340.5</v>
      </c>
      <c r="B2304" s="7">
        <f t="shared" si="140"/>
        <v>1340.5</v>
      </c>
      <c r="C2304" s="1" t="s">
        <v>20</v>
      </c>
      <c r="E2304" s="5">
        <v>26.81</v>
      </c>
      <c r="F2304" s="5">
        <f t="shared" si="141"/>
        <v>26.81</v>
      </c>
      <c r="G2304" s="1" t="s">
        <v>1363</v>
      </c>
      <c r="H2304" s="8">
        <v>43950</v>
      </c>
      <c r="I2304" s="1" t="s">
        <v>25</v>
      </c>
      <c r="K2304" s="8">
        <v>43920.20716435185</v>
      </c>
      <c r="L2304" s="1" t="s">
        <v>28</v>
      </c>
      <c r="M2304" s="8">
        <v>43920</v>
      </c>
      <c r="N2304" s="8">
        <v>43920</v>
      </c>
      <c r="O2304" s="1" t="s">
        <v>4260</v>
      </c>
      <c r="P2304" s="1" t="s">
        <v>46</v>
      </c>
      <c r="Q2304" s="1" t="s">
        <v>33</v>
      </c>
      <c r="T2304" s="1" t="s">
        <v>193</v>
      </c>
      <c r="U2304" s="8">
        <v>43920</v>
      </c>
      <c r="V2304" s="1" t="s">
        <v>1368</v>
      </c>
      <c r="W2304" s="1" t="s">
        <v>3322</v>
      </c>
      <c r="X2304" s="1" t="s">
        <v>39</v>
      </c>
      <c r="Y2304" t="str">
        <f t="shared" si="142"/>
        <v>OnTime</v>
      </c>
      <c r="Z2304" t="str">
        <f t="shared" si="143"/>
        <v>Utilized</v>
      </c>
    </row>
    <row r="2305" spans="1:26" x14ac:dyDescent="0.2">
      <c r="A2305" s="15">
        <v>2804.5</v>
      </c>
      <c r="B2305" s="7">
        <f t="shared" si="140"/>
        <v>2804.5</v>
      </c>
      <c r="C2305" s="1" t="s">
        <v>20</v>
      </c>
      <c r="E2305" s="5">
        <v>56.09</v>
      </c>
      <c r="F2305" s="5">
        <f t="shared" si="141"/>
        <v>56.09</v>
      </c>
      <c r="G2305" s="1" t="s">
        <v>1363</v>
      </c>
      <c r="H2305" s="8">
        <v>43950</v>
      </c>
      <c r="I2305" s="1" t="s">
        <v>25</v>
      </c>
      <c r="K2305" s="8">
        <v>43920.207094907404</v>
      </c>
      <c r="L2305" s="1" t="s">
        <v>28</v>
      </c>
      <c r="M2305" s="8">
        <v>43920</v>
      </c>
      <c r="N2305" s="8">
        <v>43920</v>
      </c>
      <c r="O2305" s="1" t="s">
        <v>4263</v>
      </c>
      <c r="P2305" s="1" t="s">
        <v>46</v>
      </c>
      <c r="Q2305" s="1" t="s">
        <v>33</v>
      </c>
      <c r="T2305" s="1" t="s">
        <v>193</v>
      </c>
      <c r="U2305" s="8">
        <v>43920</v>
      </c>
      <c r="V2305" s="1" t="s">
        <v>1368</v>
      </c>
      <c r="W2305" s="1" t="s">
        <v>3322</v>
      </c>
      <c r="X2305" s="1" t="s">
        <v>39</v>
      </c>
      <c r="Y2305" t="str">
        <f t="shared" si="142"/>
        <v>OnTime</v>
      </c>
      <c r="Z2305" t="str">
        <f t="shared" si="143"/>
        <v>Utilized</v>
      </c>
    </row>
    <row r="2306" spans="1:26" x14ac:dyDescent="0.2">
      <c r="A2306" s="15">
        <v>1339.25</v>
      </c>
      <c r="B2306" s="7">
        <f t="shared" si="140"/>
        <v>1339.25</v>
      </c>
      <c r="C2306" s="1" t="s">
        <v>20</v>
      </c>
      <c r="E2306" s="5">
        <v>26.79</v>
      </c>
      <c r="F2306" s="5">
        <f t="shared" si="141"/>
        <v>26.79</v>
      </c>
      <c r="G2306" s="1" t="s">
        <v>1363</v>
      </c>
      <c r="H2306" s="8">
        <v>43950</v>
      </c>
      <c r="I2306" s="1" t="s">
        <v>25</v>
      </c>
      <c r="K2306" s="8">
        <v>43920.207037037035</v>
      </c>
      <c r="L2306" s="1" t="s">
        <v>28</v>
      </c>
      <c r="M2306" s="8">
        <v>43920</v>
      </c>
      <c r="N2306" s="8">
        <v>43920</v>
      </c>
      <c r="O2306" s="1" t="s">
        <v>4266</v>
      </c>
      <c r="P2306" s="1" t="s">
        <v>46</v>
      </c>
      <c r="Q2306" s="1" t="s">
        <v>33</v>
      </c>
      <c r="T2306" s="1" t="s">
        <v>193</v>
      </c>
      <c r="U2306" s="8">
        <v>43920</v>
      </c>
      <c r="V2306" s="1" t="s">
        <v>1368</v>
      </c>
      <c r="W2306" s="1" t="s">
        <v>3322</v>
      </c>
      <c r="X2306" s="1" t="s">
        <v>39</v>
      </c>
      <c r="Y2306" t="str">
        <f t="shared" si="142"/>
        <v>OnTime</v>
      </c>
      <c r="Z2306" t="str">
        <f t="shared" si="143"/>
        <v>Utilized</v>
      </c>
    </row>
    <row r="2307" spans="1:26" x14ac:dyDescent="0.2">
      <c r="A2307" s="15">
        <v>100</v>
      </c>
      <c r="B2307" s="7">
        <f t="shared" ref="B2307:B2370" si="144">A2307</f>
        <v>100</v>
      </c>
      <c r="C2307" s="1" t="s">
        <v>20</v>
      </c>
      <c r="D2307" s="1" t="s">
        <v>1362</v>
      </c>
      <c r="E2307" s="5">
        <v>2</v>
      </c>
      <c r="F2307" s="5">
        <f t="shared" ref="F2307:F2370" si="145">E2307</f>
        <v>2</v>
      </c>
      <c r="G2307" s="1" t="s">
        <v>1363</v>
      </c>
      <c r="H2307" s="8">
        <v>43950</v>
      </c>
      <c r="I2307" s="1" t="s">
        <v>25</v>
      </c>
      <c r="K2307" s="8">
        <v>43920.206967592596</v>
      </c>
      <c r="L2307" s="1" t="s">
        <v>28</v>
      </c>
      <c r="M2307" s="8">
        <v>43920</v>
      </c>
      <c r="N2307" s="8">
        <v>43920</v>
      </c>
      <c r="O2307" s="1" t="s">
        <v>4268</v>
      </c>
      <c r="P2307" s="1" t="s">
        <v>32</v>
      </c>
      <c r="Q2307" s="1" t="s">
        <v>33</v>
      </c>
      <c r="T2307" s="1" t="s">
        <v>49</v>
      </c>
      <c r="U2307" s="8">
        <v>43920</v>
      </c>
      <c r="V2307" s="1" t="s">
        <v>1368</v>
      </c>
      <c r="W2307" s="1" t="s">
        <v>3322</v>
      </c>
      <c r="X2307" s="1" t="s">
        <v>39</v>
      </c>
      <c r="Y2307" t="str">
        <f t="shared" ref="Y2307:Y2370" si="146">IF(U2307&gt;N2307,"Late",IF(A2307=0,"NoPayment","OnTime"))</f>
        <v>OnTime</v>
      </c>
      <c r="Z2307" t="str">
        <f t="shared" ref="Z2307:Z2370" si="147">IF(U2307&lt;H2307,"Utilized",IF(ISBLANK(H2307),"No Discounts","Lost"))</f>
        <v>Utilized</v>
      </c>
    </row>
    <row r="2308" spans="1:26" x14ac:dyDescent="0.2">
      <c r="A2308" s="15">
        <v>100</v>
      </c>
      <c r="B2308" s="7">
        <f t="shared" si="144"/>
        <v>100</v>
      </c>
      <c r="C2308" s="1" t="s">
        <v>20</v>
      </c>
      <c r="D2308" s="1" t="s">
        <v>1362</v>
      </c>
      <c r="E2308" s="5">
        <v>2</v>
      </c>
      <c r="F2308" s="5">
        <f t="shared" si="145"/>
        <v>2</v>
      </c>
      <c r="G2308" s="1" t="s">
        <v>1363</v>
      </c>
      <c r="H2308" s="8">
        <v>43950</v>
      </c>
      <c r="I2308" s="1" t="s">
        <v>25</v>
      </c>
      <c r="K2308" s="8">
        <v>43920.20689814815</v>
      </c>
      <c r="L2308" s="1" t="s">
        <v>28</v>
      </c>
      <c r="M2308" s="8">
        <v>43920</v>
      </c>
      <c r="N2308" s="8">
        <v>43920</v>
      </c>
      <c r="O2308" s="1" t="s">
        <v>4270</v>
      </c>
      <c r="P2308" s="1" t="s">
        <v>46</v>
      </c>
      <c r="Q2308" s="1" t="s">
        <v>33</v>
      </c>
      <c r="T2308" s="1" t="s">
        <v>81</v>
      </c>
      <c r="U2308" s="8">
        <v>43920</v>
      </c>
      <c r="V2308" s="1" t="s">
        <v>1368</v>
      </c>
      <c r="W2308" s="1" t="s">
        <v>3322</v>
      </c>
      <c r="X2308" s="1" t="s">
        <v>39</v>
      </c>
      <c r="Y2308" t="str">
        <f t="shared" si="146"/>
        <v>OnTime</v>
      </c>
      <c r="Z2308" t="str">
        <f t="shared" si="147"/>
        <v>Utilized</v>
      </c>
    </row>
    <row r="2309" spans="1:26" x14ac:dyDescent="0.2">
      <c r="A2309" s="15">
        <v>0</v>
      </c>
      <c r="B2309" s="7">
        <f t="shared" si="144"/>
        <v>0</v>
      </c>
      <c r="C2309" s="1" t="s">
        <v>20</v>
      </c>
      <c r="E2309" s="5">
        <v>0</v>
      </c>
      <c r="F2309" s="5">
        <f t="shared" si="145"/>
        <v>0</v>
      </c>
      <c r="I2309" s="1" t="s">
        <v>25</v>
      </c>
      <c r="K2309" s="8">
        <v>43920.20684027778</v>
      </c>
      <c r="M2309" s="8">
        <v>43920</v>
      </c>
      <c r="N2309" s="8">
        <v>43920</v>
      </c>
      <c r="P2309" s="1" t="s">
        <v>32</v>
      </c>
      <c r="T2309" s="1" t="s">
        <v>81</v>
      </c>
      <c r="U2309" s="8">
        <v>43920</v>
      </c>
      <c r="X2309" s="1" t="s">
        <v>39</v>
      </c>
      <c r="Y2309" t="str">
        <f t="shared" si="146"/>
        <v>NoPayment</v>
      </c>
      <c r="Z2309" t="str">
        <f t="shared" si="147"/>
        <v>No Discounts</v>
      </c>
    </row>
    <row r="2310" spans="1:26" x14ac:dyDescent="0.2">
      <c r="A2310" s="15">
        <v>0</v>
      </c>
      <c r="B2310" s="7">
        <f t="shared" si="144"/>
        <v>0</v>
      </c>
      <c r="C2310" s="1" t="s">
        <v>20</v>
      </c>
      <c r="E2310" s="5">
        <v>0</v>
      </c>
      <c r="F2310" s="5">
        <f t="shared" si="145"/>
        <v>0</v>
      </c>
      <c r="I2310" s="1" t="s">
        <v>25</v>
      </c>
      <c r="K2310" s="8">
        <v>43920.206770833334</v>
      </c>
      <c r="M2310" s="8">
        <v>43920</v>
      </c>
      <c r="N2310" s="8">
        <v>43920</v>
      </c>
      <c r="P2310" s="1" t="s">
        <v>32</v>
      </c>
      <c r="T2310" s="1" t="s">
        <v>81</v>
      </c>
      <c r="U2310" s="8">
        <v>43920</v>
      </c>
      <c r="X2310" s="1" t="s">
        <v>39</v>
      </c>
      <c r="Y2310" t="str">
        <f t="shared" si="146"/>
        <v>NoPayment</v>
      </c>
      <c r="Z2310" t="str">
        <f t="shared" si="147"/>
        <v>No Discounts</v>
      </c>
    </row>
    <row r="2311" spans="1:26" x14ac:dyDescent="0.2">
      <c r="A2311" s="15">
        <v>0</v>
      </c>
      <c r="B2311" s="7">
        <f t="shared" si="144"/>
        <v>0</v>
      </c>
      <c r="C2311" s="1" t="s">
        <v>20</v>
      </c>
      <c r="E2311" s="5">
        <v>0</v>
      </c>
      <c r="F2311" s="5">
        <f t="shared" si="145"/>
        <v>0</v>
      </c>
      <c r="I2311" s="1" t="s">
        <v>25</v>
      </c>
      <c r="K2311" s="8">
        <v>43920.206701388888</v>
      </c>
      <c r="M2311" s="8">
        <v>43920</v>
      </c>
      <c r="N2311" s="8">
        <v>43920</v>
      </c>
      <c r="P2311" s="1" t="s">
        <v>32</v>
      </c>
      <c r="T2311" s="1" t="s">
        <v>81</v>
      </c>
      <c r="U2311" s="8">
        <v>43920</v>
      </c>
      <c r="X2311" s="1" t="s">
        <v>39</v>
      </c>
      <c r="Y2311" t="str">
        <f t="shared" si="146"/>
        <v>NoPayment</v>
      </c>
      <c r="Z2311" t="str">
        <f t="shared" si="147"/>
        <v>No Discounts</v>
      </c>
    </row>
    <row r="2312" spans="1:26" x14ac:dyDescent="0.2">
      <c r="A2312" s="15">
        <v>0</v>
      </c>
      <c r="B2312" s="7">
        <f t="shared" si="144"/>
        <v>0</v>
      </c>
      <c r="C2312" s="1" t="s">
        <v>20</v>
      </c>
      <c r="E2312" s="5">
        <v>0</v>
      </c>
      <c r="F2312" s="5">
        <f t="shared" si="145"/>
        <v>0</v>
      </c>
      <c r="I2312" s="1" t="s">
        <v>25</v>
      </c>
      <c r="K2312" s="8">
        <v>43920.206631944442</v>
      </c>
      <c r="M2312" s="8">
        <v>43920</v>
      </c>
      <c r="N2312" s="8">
        <v>43920</v>
      </c>
      <c r="P2312" s="1" t="s">
        <v>32</v>
      </c>
      <c r="T2312" s="1" t="s">
        <v>81</v>
      </c>
      <c r="U2312" s="8">
        <v>43920</v>
      </c>
      <c r="X2312" s="1" t="s">
        <v>39</v>
      </c>
      <c r="Y2312" t="str">
        <f t="shared" si="146"/>
        <v>NoPayment</v>
      </c>
      <c r="Z2312" t="str">
        <f t="shared" si="147"/>
        <v>No Discounts</v>
      </c>
    </row>
    <row r="2313" spans="1:26" x14ac:dyDescent="0.2">
      <c r="A2313" s="15">
        <v>12353.65</v>
      </c>
      <c r="B2313" s="17">
        <f>A2313</f>
        <v>12353.65</v>
      </c>
      <c r="C2313" s="1" t="s">
        <v>20</v>
      </c>
      <c r="E2313" s="5">
        <v>0</v>
      </c>
      <c r="F2313" s="5">
        <f t="shared" si="145"/>
        <v>0</v>
      </c>
      <c r="I2313" s="1" t="s">
        <v>140</v>
      </c>
      <c r="J2313" s="1" t="s">
        <v>4275</v>
      </c>
      <c r="K2313" s="8">
        <v>43918.325127314813</v>
      </c>
      <c r="L2313" s="1" t="s">
        <v>136</v>
      </c>
      <c r="M2313" s="8">
        <v>43803</v>
      </c>
      <c r="N2313" s="8">
        <v>43833</v>
      </c>
      <c r="O2313" s="1" t="s">
        <v>4279</v>
      </c>
      <c r="P2313" s="1" t="s">
        <v>32</v>
      </c>
      <c r="Q2313" s="1" t="s">
        <v>33</v>
      </c>
      <c r="R2313" s="1" t="s">
        <v>124</v>
      </c>
      <c r="S2313" s="1" t="s">
        <v>4280</v>
      </c>
      <c r="T2313" s="1" t="s">
        <v>193</v>
      </c>
      <c r="U2313" s="8">
        <v>43803</v>
      </c>
      <c r="V2313" s="1" t="s">
        <v>144</v>
      </c>
      <c r="W2313" s="1" t="s">
        <v>145</v>
      </c>
      <c r="X2313" s="1" t="s">
        <v>39</v>
      </c>
      <c r="Y2313" t="str">
        <f t="shared" si="146"/>
        <v>OnTime</v>
      </c>
      <c r="Z2313" t="str">
        <f t="shared" si="147"/>
        <v>No Discounts</v>
      </c>
    </row>
    <row r="2314" spans="1:26" x14ac:dyDescent="0.2">
      <c r="A2314" s="15">
        <v>12353.65</v>
      </c>
      <c r="B2314" s="17">
        <f>A2314</f>
        <v>12353.65</v>
      </c>
      <c r="C2314" s="1" t="s">
        <v>20</v>
      </c>
      <c r="E2314" s="5">
        <v>0</v>
      </c>
      <c r="F2314" s="5">
        <f t="shared" si="145"/>
        <v>0</v>
      </c>
      <c r="I2314" s="1" t="s">
        <v>140</v>
      </c>
      <c r="J2314" s="1" t="s">
        <v>4275</v>
      </c>
      <c r="K2314" s="8">
        <v>43918.318356481483</v>
      </c>
      <c r="L2314" s="1" t="s">
        <v>136</v>
      </c>
      <c r="M2314" s="8">
        <v>43803</v>
      </c>
      <c r="N2314" s="8">
        <v>43833</v>
      </c>
      <c r="O2314" s="1" t="s">
        <v>4282</v>
      </c>
      <c r="P2314" s="1" t="s">
        <v>32</v>
      </c>
      <c r="Q2314" s="1" t="s">
        <v>33</v>
      </c>
      <c r="R2314" s="1" t="s">
        <v>124</v>
      </c>
      <c r="S2314" s="1" t="s">
        <v>4280</v>
      </c>
      <c r="T2314" s="1" t="s">
        <v>193</v>
      </c>
      <c r="U2314" s="8">
        <v>43803</v>
      </c>
      <c r="V2314" s="1" t="s">
        <v>144</v>
      </c>
      <c r="W2314" s="1" t="s">
        <v>145</v>
      </c>
      <c r="X2314" s="1" t="s">
        <v>39</v>
      </c>
      <c r="Y2314" t="str">
        <f t="shared" si="146"/>
        <v>OnTime</v>
      </c>
      <c r="Z2314" t="str">
        <f t="shared" si="147"/>
        <v>No Discounts</v>
      </c>
    </row>
    <row r="2315" spans="1:26" x14ac:dyDescent="0.2">
      <c r="A2315" s="15">
        <v>12353.65</v>
      </c>
      <c r="B2315" s="17">
        <f>A2315</f>
        <v>12353.65</v>
      </c>
      <c r="C2315" s="1" t="s">
        <v>20</v>
      </c>
      <c r="E2315" s="5">
        <v>0</v>
      </c>
      <c r="F2315" s="5">
        <f t="shared" si="145"/>
        <v>0</v>
      </c>
      <c r="I2315" s="1" t="s">
        <v>140</v>
      </c>
      <c r="J2315" s="1" t="s">
        <v>4275</v>
      </c>
      <c r="K2315" s="8">
        <v>43918.293391203704</v>
      </c>
      <c r="L2315" s="1" t="s">
        <v>136</v>
      </c>
      <c r="M2315" s="8">
        <v>43803</v>
      </c>
      <c r="N2315" s="8">
        <v>43833</v>
      </c>
      <c r="O2315" s="1" t="s">
        <v>4284</v>
      </c>
      <c r="P2315" s="1" t="s">
        <v>32</v>
      </c>
      <c r="Q2315" s="1" t="s">
        <v>33</v>
      </c>
      <c r="R2315" s="1" t="s">
        <v>124</v>
      </c>
      <c r="S2315" s="1" t="s">
        <v>4280</v>
      </c>
      <c r="T2315" s="1" t="s">
        <v>81</v>
      </c>
      <c r="U2315" s="8">
        <v>43803</v>
      </c>
      <c r="V2315" s="1" t="s">
        <v>144</v>
      </c>
      <c r="W2315" s="1" t="s">
        <v>145</v>
      </c>
      <c r="X2315" s="1" t="s">
        <v>39</v>
      </c>
      <c r="Y2315" t="str">
        <f t="shared" si="146"/>
        <v>OnTime</v>
      </c>
      <c r="Z2315" t="str">
        <f t="shared" si="147"/>
        <v>No Discounts</v>
      </c>
    </row>
    <row r="2316" spans="1:26" x14ac:dyDescent="0.2">
      <c r="A2316" s="15">
        <v>928391</v>
      </c>
      <c r="B2316" s="17">
        <f t="shared" si="144"/>
        <v>928391</v>
      </c>
      <c r="C2316" s="1" t="s">
        <v>20</v>
      </c>
      <c r="E2316" s="5">
        <v>18567.82</v>
      </c>
      <c r="F2316" s="5">
        <f t="shared" si="145"/>
        <v>18567.82</v>
      </c>
      <c r="G2316" s="1" t="s">
        <v>1363</v>
      </c>
      <c r="H2316" s="8">
        <v>43945</v>
      </c>
      <c r="I2316" s="1" t="s">
        <v>25</v>
      </c>
      <c r="K2316" s="8">
        <v>43915.48232638889</v>
      </c>
      <c r="L2316" s="1" t="s">
        <v>28</v>
      </c>
      <c r="M2316" s="8">
        <v>43915</v>
      </c>
      <c r="N2316" s="8">
        <v>43915</v>
      </c>
      <c r="O2316" s="1" t="s">
        <v>4289</v>
      </c>
      <c r="P2316" s="1" t="s">
        <v>32</v>
      </c>
      <c r="Q2316" s="1" t="s">
        <v>156</v>
      </c>
      <c r="T2316" s="1" t="s">
        <v>81</v>
      </c>
      <c r="U2316" s="8">
        <v>43915</v>
      </c>
      <c r="V2316" s="1" t="s">
        <v>1368</v>
      </c>
      <c r="W2316" s="1" t="s">
        <v>3322</v>
      </c>
      <c r="X2316" s="1" t="s">
        <v>39</v>
      </c>
      <c r="Y2316" t="str">
        <f t="shared" si="146"/>
        <v>OnTime</v>
      </c>
      <c r="Z2316" t="str">
        <f t="shared" si="147"/>
        <v>Utilized</v>
      </c>
    </row>
    <row r="2317" spans="1:26" x14ac:dyDescent="0.2">
      <c r="A2317" s="15">
        <v>100</v>
      </c>
      <c r="B2317" s="7">
        <f t="shared" si="144"/>
        <v>100</v>
      </c>
      <c r="C2317" s="1" t="s">
        <v>20</v>
      </c>
      <c r="E2317" s="5">
        <v>2</v>
      </c>
      <c r="F2317" s="5">
        <f t="shared" si="145"/>
        <v>2</v>
      </c>
      <c r="G2317" s="1" t="s">
        <v>1363</v>
      </c>
      <c r="H2317" s="8">
        <v>43944</v>
      </c>
      <c r="I2317" s="1" t="s">
        <v>25</v>
      </c>
      <c r="K2317" s="8">
        <v>43914.471145833333</v>
      </c>
      <c r="L2317" s="1" t="s">
        <v>28</v>
      </c>
      <c r="M2317" s="8">
        <v>43914</v>
      </c>
      <c r="N2317" s="8">
        <v>43914</v>
      </c>
      <c r="O2317" s="1" t="s">
        <v>4293</v>
      </c>
      <c r="P2317" s="1" t="s">
        <v>46</v>
      </c>
      <c r="Q2317" s="1" t="s">
        <v>33</v>
      </c>
      <c r="T2317" s="1" t="s">
        <v>81</v>
      </c>
      <c r="U2317" s="8">
        <v>43914</v>
      </c>
      <c r="V2317" s="1" t="s">
        <v>1368</v>
      </c>
      <c r="W2317" s="1" t="s">
        <v>3322</v>
      </c>
      <c r="X2317" s="1" t="s">
        <v>39</v>
      </c>
      <c r="Y2317" t="str">
        <f t="shared" si="146"/>
        <v>OnTime</v>
      </c>
      <c r="Z2317" t="str">
        <f t="shared" si="147"/>
        <v>Utilized</v>
      </c>
    </row>
    <row r="2318" spans="1:26" x14ac:dyDescent="0.2">
      <c r="A2318" s="15">
        <v>0</v>
      </c>
      <c r="B2318" s="7">
        <f t="shared" si="144"/>
        <v>0</v>
      </c>
      <c r="C2318" s="1" t="s">
        <v>20</v>
      </c>
      <c r="E2318" s="5">
        <v>0</v>
      </c>
      <c r="F2318" s="5">
        <f t="shared" si="145"/>
        <v>0</v>
      </c>
      <c r="G2318" s="1" t="s">
        <v>1363</v>
      </c>
      <c r="H2318" s="8">
        <v>43944</v>
      </c>
      <c r="I2318" s="1" t="s">
        <v>25</v>
      </c>
      <c r="K2318" s="8">
        <v>43914.471064814818</v>
      </c>
      <c r="M2318" s="8">
        <v>43914</v>
      </c>
      <c r="N2318" s="8">
        <v>43914</v>
      </c>
      <c r="P2318" s="1" t="s">
        <v>32</v>
      </c>
      <c r="T2318" s="1" t="s">
        <v>81</v>
      </c>
      <c r="U2318" s="8">
        <v>43914</v>
      </c>
      <c r="V2318" s="1" t="s">
        <v>1368</v>
      </c>
      <c r="W2318" s="1" t="s">
        <v>3322</v>
      </c>
      <c r="X2318" s="1" t="s">
        <v>39</v>
      </c>
      <c r="Y2318" t="str">
        <f t="shared" si="146"/>
        <v>NoPayment</v>
      </c>
      <c r="Z2318" t="str">
        <f t="shared" si="147"/>
        <v>Utilized</v>
      </c>
    </row>
    <row r="2319" spans="1:26" x14ac:dyDescent="0.2">
      <c r="A2319" s="15">
        <v>100</v>
      </c>
      <c r="B2319" s="7">
        <f t="shared" si="144"/>
        <v>100</v>
      </c>
      <c r="C2319" s="1" t="s">
        <v>20</v>
      </c>
      <c r="E2319" s="5">
        <v>2</v>
      </c>
      <c r="F2319" s="5">
        <f t="shared" si="145"/>
        <v>2</v>
      </c>
      <c r="G2319" s="1" t="s">
        <v>1363</v>
      </c>
      <c r="H2319" s="8">
        <v>43944</v>
      </c>
      <c r="I2319" s="1" t="s">
        <v>25</v>
      </c>
      <c r="K2319" s="8">
        <v>43914.470983796295</v>
      </c>
      <c r="L2319" s="1" t="s">
        <v>28</v>
      </c>
      <c r="M2319" s="8">
        <v>43914</v>
      </c>
      <c r="N2319" s="8">
        <v>43914</v>
      </c>
      <c r="O2319" s="1" t="s">
        <v>4296</v>
      </c>
      <c r="P2319" s="1" t="s">
        <v>32</v>
      </c>
      <c r="Q2319" s="1" t="s">
        <v>4297</v>
      </c>
      <c r="T2319" s="1" t="s">
        <v>193</v>
      </c>
      <c r="U2319" s="8">
        <v>43914</v>
      </c>
      <c r="V2319" s="1" t="s">
        <v>1368</v>
      </c>
      <c r="W2319" s="1" t="s">
        <v>3322</v>
      </c>
      <c r="X2319" s="1" t="s">
        <v>39</v>
      </c>
      <c r="Y2319" t="str">
        <f t="shared" si="146"/>
        <v>OnTime</v>
      </c>
      <c r="Z2319" t="str">
        <f t="shared" si="147"/>
        <v>Utilized</v>
      </c>
    </row>
    <row r="2320" spans="1:26" x14ac:dyDescent="0.2">
      <c r="A2320" s="15">
        <v>14.62</v>
      </c>
      <c r="B2320" s="7">
        <f t="shared" si="144"/>
        <v>14.62</v>
      </c>
      <c r="C2320" s="1" t="s">
        <v>20</v>
      </c>
      <c r="E2320" s="5">
        <v>0.28999999999999998</v>
      </c>
      <c r="F2320" s="5">
        <f t="shared" si="145"/>
        <v>0.28999999999999998</v>
      </c>
      <c r="G2320" s="1" t="s">
        <v>1363</v>
      </c>
      <c r="H2320" s="8">
        <v>43944</v>
      </c>
      <c r="I2320" s="1" t="s">
        <v>25</v>
      </c>
      <c r="K2320" s="8">
        <v>43914.470902777779</v>
      </c>
      <c r="L2320" s="1" t="s">
        <v>28</v>
      </c>
      <c r="M2320" s="8">
        <v>43914</v>
      </c>
      <c r="N2320" s="8">
        <v>43914</v>
      </c>
      <c r="O2320" s="1" t="s">
        <v>4299</v>
      </c>
      <c r="P2320" s="1" t="s">
        <v>46</v>
      </c>
      <c r="Q2320" s="1" t="s">
        <v>156</v>
      </c>
      <c r="T2320" s="1" t="s">
        <v>193</v>
      </c>
      <c r="U2320" s="8">
        <v>43914</v>
      </c>
      <c r="V2320" s="1" t="s">
        <v>1368</v>
      </c>
      <c r="W2320" s="1" t="s">
        <v>3322</v>
      </c>
      <c r="X2320" s="1" t="s">
        <v>39</v>
      </c>
      <c r="Y2320" t="str">
        <f t="shared" si="146"/>
        <v>OnTime</v>
      </c>
      <c r="Z2320" t="str">
        <f t="shared" si="147"/>
        <v>Utilized</v>
      </c>
    </row>
    <row r="2321" spans="1:26" x14ac:dyDescent="0.2">
      <c r="A2321" s="15">
        <v>1</v>
      </c>
      <c r="B2321" s="7">
        <f t="shared" si="144"/>
        <v>1</v>
      </c>
      <c r="C2321" s="1" t="s">
        <v>20</v>
      </c>
      <c r="E2321" s="5">
        <v>0.01</v>
      </c>
      <c r="F2321" s="5">
        <f t="shared" si="145"/>
        <v>0.01</v>
      </c>
      <c r="G2321" s="1" t="s">
        <v>1574</v>
      </c>
      <c r="H2321" s="8">
        <v>43924</v>
      </c>
      <c r="I2321" s="1" t="s">
        <v>25</v>
      </c>
      <c r="K2321" s="8">
        <v>43914.470821759256</v>
      </c>
      <c r="L2321" s="1" t="s">
        <v>28</v>
      </c>
      <c r="M2321" s="8">
        <v>43914</v>
      </c>
      <c r="N2321" s="8">
        <v>43944</v>
      </c>
      <c r="O2321" s="1" t="s">
        <v>4302</v>
      </c>
      <c r="P2321" s="1" t="s">
        <v>46</v>
      </c>
      <c r="Q2321" s="1" t="s">
        <v>33</v>
      </c>
      <c r="R2321" s="1" t="s">
        <v>124</v>
      </c>
      <c r="T2321" s="1" t="s">
        <v>81</v>
      </c>
      <c r="U2321" s="8">
        <v>43914</v>
      </c>
      <c r="V2321" s="1" t="s">
        <v>1578</v>
      </c>
      <c r="W2321" s="1" t="s">
        <v>4594</v>
      </c>
      <c r="X2321" s="1" t="s">
        <v>39</v>
      </c>
      <c r="Y2321" t="str">
        <f t="shared" si="146"/>
        <v>OnTime</v>
      </c>
      <c r="Z2321" t="str">
        <f t="shared" si="147"/>
        <v>Utilized</v>
      </c>
    </row>
    <row r="2322" spans="1:26" x14ac:dyDescent="0.2">
      <c r="A2322" s="15">
        <v>0</v>
      </c>
      <c r="B2322" s="7">
        <f t="shared" si="144"/>
        <v>0</v>
      </c>
      <c r="C2322" s="1" t="s">
        <v>20</v>
      </c>
      <c r="E2322" s="5">
        <v>0</v>
      </c>
      <c r="F2322" s="5">
        <f t="shared" si="145"/>
        <v>0</v>
      </c>
      <c r="G2322" s="1" t="s">
        <v>1363</v>
      </c>
      <c r="H2322" s="8">
        <v>43944</v>
      </c>
      <c r="I2322" s="1" t="s">
        <v>25</v>
      </c>
      <c r="K2322" s="8">
        <v>43914.47074074074</v>
      </c>
      <c r="M2322" s="8">
        <v>43914</v>
      </c>
      <c r="N2322" s="8">
        <v>43914</v>
      </c>
      <c r="O2322" s="1" t="s">
        <v>4304</v>
      </c>
      <c r="P2322" s="1" t="s">
        <v>32</v>
      </c>
      <c r="T2322" s="1" t="s">
        <v>81</v>
      </c>
      <c r="U2322" s="8">
        <v>43914</v>
      </c>
      <c r="V2322" s="1" t="s">
        <v>1368</v>
      </c>
      <c r="W2322" s="1" t="s">
        <v>3322</v>
      </c>
      <c r="X2322" s="1" t="s">
        <v>39</v>
      </c>
      <c r="Y2322" t="str">
        <f t="shared" si="146"/>
        <v>NoPayment</v>
      </c>
      <c r="Z2322" t="str">
        <f t="shared" si="147"/>
        <v>Utilized</v>
      </c>
    </row>
    <row r="2323" spans="1:26" x14ac:dyDescent="0.2">
      <c r="A2323" s="15">
        <v>0</v>
      </c>
      <c r="B2323" s="7">
        <f t="shared" si="144"/>
        <v>0</v>
      </c>
      <c r="C2323" s="1" t="s">
        <v>20</v>
      </c>
      <c r="E2323" s="5">
        <v>0</v>
      </c>
      <c r="F2323" s="5">
        <f t="shared" si="145"/>
        <v>0</v>
      </c>
      <c r="I2323" s="1" t="s">
        <v>25</v>
      </c>
      <c r="K2323" s="8">
        <v>43914.470659722225</v>
      </c>
      <c r="M2323" s="8">
        <v>43914</v>
      </c>
      <c r="N2323" s="8">
        <v>43914</v>
      </c>
      <c r="P2323" s="1" t="s">
        <v>32</v>
      </c>
      <c r="T2323" s="1" t="s">
        <v>81</v>
      </c>
      <c r="U2323" s="8">
        <v>43914</v>
      </c>
      <c r="X2323" s="1" t="s">
        <v>39</v>
      </c>
      <c r="Y2323" t="str">
        <f t="shared" si="146"/>
        <v>NoPayment</v>
      </c>
      <c r="Z2323" t="str">
        <f t="shared" si="147"/>
        <v>No Discounts</v>
      </c>
    </row>
    <row r="2324" spans="1:26" x14ac:dyDescent="0.2">
      <c r="A2324" s="15">
        <v>0</v>
      </c>
      <c r="B2324" s="7">
        <f t="shared" si="144"/>
        <v>0</v>
      </c>
      <c r="C2324" s="1" t="s">
        <v>20</v>
      </c>
      <c r="E2324" s="5">
        <v>0</v>
      </c>
      <c r="F2324" s="5">
        <f t="shared" si="145"/>
        <v>0</v>
      </c>
      <c r="I2324" s="1" t="s">
        <v>25</v>
      </c>
      <c r="K2324" s="8">
        <v>43914.470590277779</v>
      </c>
      <c r="M2324" s="8">
        <v>43914</v>
      </c>
      <c r="N2324" s="8">
        <v>43914</v>
      </c>
      <c r="P2324" s="1" t="s">
        <v>32</v>
      </c>
      <c r="T2324" s="1" t="s">
        <v>81</v>
      </c>
      <c r="U2324" s="8">
        <v>43914</v>
      </c>
      <c r="X2324" s="1" t="s">
        <v>39</v>
      </c>
      <c r="Y2324" t="str">
        <f t="shared" si="146"/>
        <v>NoPayment</v>
      </c>
      <c r="Z2324" t="str">
        <f t="shared" si="147"/>
        <v>No Discounts</v>
      </c>
    </row>
    <row r="2325" spans="1:26" x14ac:dyDescent="0.2">
      <c r="A2325" s="15">
        <v>0</v>
      </c>
      <c r="B2325" s="7">
        <f t="shared" si="144"/>
        <v>0</v>
      </c>
      <c r="C2325" s="1" t="s">
        <v>20</v>
      </c>
      <c r="E2325" s="5">
        <v>0</v>
      </c>
      <c r="F2325" s="5">
        <f t="shared" si="145"/>
        <v>0</v>
      </c>
      <c r="I2325" s="1" t="s">
        <v>25</v>
      </c>
      <c r="K2325" s="8">
        <v>43914.470509259256</v>
      </c>
      <c r="M2325" s="8">
        <v>43914</v>
      </c>
      <c r="N2325" s="8">
        <v>43914</v>
      </c>
      <c r="P2325" s="1" t="s">
        <v>32</v>
      </c>
      <c r="T2325" s="1" t="s">
        <v>81</v>
      </c>
      <c r="U2325" s="8">
        <v>43914</v>
      </c>
      <c r="X2325" s="1" t="s">
        <v>39</v>
      </c>
      <c r="Y2325" t="str">
        <f t="shared" si="146"/>
        <v>NoPayment</v>
      </c>
      <c r="Z2325" t="str">
        <f t="shared" si="147"/>
        <v>No Discounts</v>
      </c>
    </row>
    <row r="2326" spans="1:26" x14ac:dyDescent="0.2">
      <c r="A2326" s="15">
        <v>0</v>
      </c>
      <c r="B2326" s="7">
        <f t="shared" si="144"/>
        <v>0</v>
      </c>
      <c r="C2326" s="1" t="s">
        <v>20</v>
      </c>
      <c r="E2326" s="5">
        <v>0</v>
      </c>
      <c r="F2326" s="5">
        <f t="shared" si="145"/>
        <v>0</v>
      </c>
      <c r="I2326" s="1" t="s">
        <v>25</v>
      </c>
      <c r="K2326" s="8">
        <v>43914.47042824074</v>
      </c>
      <c r="M2326" s="8">
        <v>43914</v>
      </c>
      <c r="N2326" s="8">
        <v>43914</v>
      </c>
      <c r="P2326" s="1" t="s">
        <v>32</v>
      </c>
      <c r="T2326" s="1" t="s">
        <v>81</v>
      </c>
      <c r="U2326" s="8">
        <v>43914</v>
      </c>
      <c r="X2326" s="1" t="s">
        <v>39</v>
      </c>
      <c r="Y2326" t="str">
        <f t="shared" si="146"/>
        <v>NoPayment</v>
      </c>
      <c r="Z2326" t="str">
        <f t="shared" si="147"/>
        <v>No Discounts</v>
      </c>
    </row>
    <row r="2327" spans="1:26" x14ac:dyDescent="0.2">
      <c r="A2327" s="15">
        <v>0</v>
      </c>
      <c r="B2327" s="7">
        <f t="shared" si="144"/>
        <v>0</v>
      </c>
      <c r="C2327" s="1" t="s">
        <v>20</v>
      </c>
      <c r="E2327" s="5">
        <v>0</v>
      </c>
      <c r="F2327" s="5">
        <f t="shared" si="145"/>
        <v>0</v>
      </c>
      <c r="I2327" s="1" t="s">
        <v>25</v>
      </c>
      <c r="K2327" s="8">
        <v>43914.470347222225</v>
      </c>
      <c r="M2327" s="8">
        <v>43914</v>
      </c>
      <c r="N2327" s="8">
        <v>43914</v>
      </c>
      <c r="P2327" s="1" t="s">
        <v>32</v>
      </c>
      <c r="T2327" s="1" t="s">
        <v>81</v>
      </c>
      <c r="U2327" s="8">
        <v>43914</v>
      </c>
      <c r="X2327" s="1" t="s">
        <v>39</v>
      </c>
      <c r="Y2327" t="str">
        <f t="shared" si="146"/>
        <v>NoPayment</v>
      </c>
      <c r="Z2327" t="str">
        <f t="shared" si="147"/>
        <v>No Discounts</v>
      </c>
    </row>
    <row r="2328" spans="1:26" x14ac:dyDescent="0.2">
      <c r="A2328" s="15">
        <v>0</v>
      </c>
      <c r="B2328" s="7">
        <f t="shared" si="144"/>
        <v>0</v>
      </c>
      <c r="C2328" s="1" t="s">
        <v>20</v>
      </c>
      <c r="E2328" s="5">
        <v>0</v>
      </c>
      <c r="F2328" s="5">
        <f t="shared" si="145"/>
        <v>0</v>
      </c>
      <c r="I2328" s="1" t="s">
        <v>25</v>
      </c>
      <c r="K2328" s="8">
        <v>43914.470243055555</v>
      </c>
      <c r="M2328" s="8">
        <v>43914</v>
      </c>
      <c r="N2328" s="8">
        <v>43914</v>
      </c>
      <c r="P2328" s="1" t="s">
        <v>32</v>
      </c>
      <c r="T2328" s="1" t="s">
        <v>81</v>
      </c>
      <c r="U2328" s="8">
        <v>43914</v>
      </c>
      <c r="X2328" s="1" t="s">
        <v>39</v>
      </c>
      <c r="Y2328" t="str">
        <f t="shared" si="146"/>
        <v>NoPayment</v>
      </c>
      <c r="Z2328" t="str">
        <f t="shared" si="147"/>
        <v>No Discounts</v>
      </c>
    </row>
    <row r="2329" spans="1:26" x14ac:dyDescent="0.2">
      <c r="A2329" s="15">
        <v>12</v>
      </c>
      <c r="B2329" s="7">
        <f t="shared" si="144"/>
        <v>12</v>
      </c>
      <c r="C2329" s="1" t="s">
        <v>20</v>
      </c>
      <c r="E2329" s="5">
        <v>0.24</v>
      </c>
      <c r="F2329" s="5">
        <f t="shared" si="145"/>
        <v>0.24</v>
      </c>
      <c r="G2329" s="1" t="s">
        <v>1363</v>
      </c>
      <c r="H2329" s="8">
        <v>43921</v>
      </c>
      <c r="I2329" s="1" t="s">
        <v>25</v>
      </c>
      <c r="K2329" s="8">
        <v>43914.318599537037</v>
      </c>
      <c r="L2329" s="1" t="s">
        <v>28</v>
      </c>
      <c r="M2329" s="8">
        <v>43891</v>
      </c>
      <c r="N2329" s="8">
        <v>43891</v>
      </c>
      <c r="O2329" s="1" t="s">
        <v>3389</v>
      </c>
      <c r="P2329" s="1" t="s">
        <v>32</v>
      </c>
      <c r="T2329" s="1" t="s">
        <v>81</v>
      </c>
      <c r="U2329" s="8">
        <v>43891</v>
      </c>
      <c r="V2329" s="1" t="s">
        <v>1368</v>
      </c>
      <c r="W2329" s="1" t="s">
        <v>3322</v>
      </c>
      <c r="X2329" s="1" t="s">
        <v>39</v>
      </c>
      <c r="Y2329" t="str">
        <f t="shared" si="146"/>
        <v>OnTime</v>
      </c>
      <c r="Z2329" t="str">
        <f t="shared" si="147"/>
        <v>Utilized</v>
      </c>
    </row>
    <row r="2330" spans="1:26" x14ac:dyDescent="0.2">
      <c r="A2330" s="15">
        <v>12</v>
      </c>
      <c r="B2330" s="7">
        <f t="shared" si="144"/>
        <v>12</v>
      </c>
      <c r="C2330" s="1" t="s">
        <v>20</v>
      </c>
      <c r="E2330" s="5">
        <v>0.24</v>
      </c>
      <c r="F2330" s="5">
        <f t="shared" si="145"/>
        <v>0.24</v>
      </c>
      <c r="G2330" s="1" t="s">
        <v>1363</v>
      </c>
      <c r="H2330" s="8">
        <v>43921</v>
      </c>
      <c r="I2330" s="1" t="s">
        <v>25</v>
      </c>
      <c r="K2330" s="8">
        <v>43914.31653935185</v>
      </c>
      <c r="L2330" s="1" t="s">
        <v>28</v>
      </c>
      <c r="M2330" s="8">
        <v>43891</v>
      </c>
      <c r="N2330" s="8">
        <v>43891</v>
      </c>
      <c r="O2330" s="1" t="s">
        <v>3389</v>
      </c>
      <c r="P2330" s="1" t="s">
        <v>46</v>
      </c>
      <c r="T2330" s="1" t="s">
        <v>81</v>
      </c>
      <c r="U2330" s="8">
        <v>43891</v>
      </c>
      <c r="V2330" s="1" t="s">
        <v>1368</v>
      </c>
      <c r="W2330" s="1" t="s">
        <v>3322</v>
      </c>
      <c r="X2330" s="1" t="s">
        <v>39</v>
      </c>
      <c r="Y2330" t="str">
        <f t="shared" si="146"/>
        <v>OnTime</v>
      </c>
      <c r="Z2330" t="str">
        <f t="shared" si="147"/>
        <v>Utilized</v>
      </c>
    </row>
    <row r="2331" spans="1:26" x14ac:dyDescent="0.2">
      <c r="A2331" s="15">
        <v>4590</v>
      </c>
      <c r="B2331" s="7">
        <f t="shared" si="144"/>
        <v>4590</v>
      </c>
      <c r="C2331" s="1" t="s">
        <v>20</v>
      </c>
      <c r="E2331" s="5">
        <v>91.8</v>
      </c>
      <c r="F2331" s="5">
        <f t="shared" si="145"/>
        <v>91.8</v>
      </c>
      <c r="G2331" s="1" t="s">
        <v>1363</v>
      </c>
      <c r="H2331" s="8">
        <v>43921</v>
      </c>
      <c r="I2331" s="1" t="s">
        <v>25</v>
      </c>
      <c r="K2331" s="8">
        <v>43913.264224537037</v>
      </c>
      <c r="L2331" s="1" t="s">
        <v>28</v>
      </c>
      <c r="M2331" s="8">
        <v>43891</v>
      </c>
      <c r="N2331" s="8">
        <v>43891</v>
      </c>
      <c r="O2331" s="1" t="s">
        <v>4315</v>
      </c>
      <c r="P2331" s="1" t="s">
        <v>32</v>
      </c>
      <c r="Q2331" s="1" t="s">
        <v>33</v>
      </c>
      <c r="T2331" s="1" t="s">
        <v>49</v>
      </c>
      <c r="U2331" s="8">
        <v>43891</v>
      </c>
      <c r="V2331" s="1" t="s">
        <v>1368</v>
      </c>
      <c r="W2331" s="1" t="s">
        <v>3322</v>
      </c>
      <c r="X2331" s="1" t="s">
        <v>39</v>
      </c>
      <c r="Y2331" t="str">
        <f t="shared" si="146"/>
        <v>OnTime</v>
      </c>
      <c r="Z2331" t="str">
        <f t="shared" si="147"/>
        <v>Utilized</v>
      </c>
    </row>
    <row r="2332" spans="1:26" x14ac:dyDescent="0.2">
      <c r="A2332" s="15">
        <v>4590</v>
      </c>
      <c r="B2332" s="7">
        <f t="shared" si="144"/>
        <v>4590</v>
      </c>
      <c r="C2332" s="1" t="s">
        <v>20</v>
      </c>
      <c r="E2332" s="5">
        <v>91.8</v>
      </c>
      <c r="F2332" s="5">
        <f t="shared" si="145"/>
        <v>91.8</v>
      </c>
      <c r="G2332" s="1" t="s">
        <v>1363</v>
      </c>
      <c r="H2332" s="8">
        <v>43921</v>
      </c>
      <c r="I2332" s="1" t="s">
        <v>25</v>
      </c>
      <c r="K2332" s="8">
        <v>43913.261840277781</v>
      </c>
      <c r="L2332" s="1" t="s">
        <v>28</v>
      </c>
      <c r="M2332" s="8">
        <v>43891</v>
      </c>
      <c r="N2332" s="8">
        <v>43891</v>
      </c>
      <c r="O2332" s="1" t="s">
        <v>4317</v>
      </c>
      <c r="P2332" s="1" t="s">
        <v>32</v>
      </c>
      <c r="Q2332" s="1" t="s">
        <v>33</v>
      </c>
      <c r="T2332" s="1" t="s">
        <v>49</v>
      </c>
      <c r="U2332" s="8">
        <v>43891</v>
      </c>
      <c r="V2332" s="1" t="s">
        <v>1368</v>
      </c>
      <c r="W2332" s="1" t="s">
        <v>3322</v>
      </c>
      <c r="X2332" s="1" t="s">
        <v>39</v>
      </c>
      <c r="Y2332" t="str">
        <f t="shared" si="146"/>
        <v>OnTime</v>
      </c>
      <c r="Z2332" t="str">
        <f t="shared" si="147"/>
        <v>Utilized</v>
      </c>
    </row>
    <row r="2333" spans="1:26" x14ac:dyDescent="0.2">
      <c r="A2333" s="15">
        <v>0</v>
      </c>
      <c r="B2333" s="7">
        <f t="shared" si="144"/>
        <v>0</v>
      </c>
      <c r="C2333" s="1" t="s">
        <v>20</v>
      </c>
      <c r="E2333" s="5">
        <v>0</v>
      </c>
      <c r="F2333" s="5">
        <f t="shared" si="145"/>
        <v>0</v>
      </c>
      <c r="I2333" s="1" t="s">
        <v>25</v>
      </c>
      <c r="K2333" s="8">
        <v>43910.333761574075</v>
      </c>
      <c r="M2333" s="8">
        <v>43910</v>
      </c>
      <c r="N2333" s="8">
        <v>43910</v>
      </c>
      <c r="P2333" s="1" t="s">
        <v>32</v>
      </c>
      <c r="T2333" s="1" t="s">
        <v>81</v>
      </c>
      <c r="U2333" s="8">
        <v>43910</v>
      </c>
      <c r="X2333" s="1" t="s">
        <v>39</v>
      </c>
      <c r="Y2333" t="str">
        <f t="shared" si="146"/>
        <v>NoPayment</v>
      </c>
      <c r="Z2333" t="str">
        <f t="shared" si="147"/>
        <v>No Discounts</v>
      </c>
    </row>
    <row r="2334" spans="1:26" x14ac:dyDescent="0.2">
      <c r="A2334" s="15">
        <v>0</v>
      </c>
      <c r="B2334" s="7">
        <f t="shared" si="144"/>
        <v>0</v>
      </c>
      <c r="C2334" s="1" t="s">
        <v>20</v>
      </c>
      <c r="E2334" s="5">
        <v>0</v>
      </c>
      <c r="F2334" s="5">
        <f t="shared" si="145"/>
        <v>0</v>
      </c>
      <c r="I2334" s="1" t="s">
        <v>25</v>
      </c>
      <c r="K2334" s="8">
        <v>43910.330196759256</v>
      </c>
      <c r="M2334" s="8">
        <v>43910</v>
      </c>
      <c r="N2334" s="8">
        <v>43910</v>
      </c>
      <c r="P2334" s="1" t="s">
        <v>32</v>
      </c>
      <c r="T2334" s="1" t="s">
        <v>81</v>
      </c>
      <c r="U2334" s="8">
        <v>43910</v>
      </c>
      <c r="X2334" s="1" t="s">
        <v>39</v>
      </c>
      <c r="Y2334" t="str">
        <f t="shared" si="146"/>
        <v>NoPayment</v>
      </c>
      <c r="Z2334" t="str">
        <f t="shared" si="147"/>
        <v>No Discounts</v>
      </c>
    </row>
    <row r="2335" spans="1:26" x14ac:dyDescent="0.2">
      <c r="A2335" s="15">
        <v>0</v>
      </c>
      <c r="B2335" s="7">
        <f t="shared" si="144"/>
        <v>0</v>
      </c>
      <c r="C2335" s="1" t="s">
        <v>20</v>
      </c>
      <c r="E2335" s="5">
        <v>0</v>
      </c>
      <c r="F2335" s="5">
        <f t="shared" si="145"/>
        <v>0</v>
      </c>
      <c r="I2335" s="1" t="s">
        <v>25</v>
      </c>
      <c r="K2335" s="8">
        <v>43909.30672453704</v>
      </c>
      <c r="M2335" s="8">
        <v>43909</v>
      </c>
      <c r="N2335" s="8">
        <v>43909</v>
      </c>
      <c r="P2335" s="1" t="s">
        <v>32</v>
      </c>
      <c r="T2335" s="1" t="s">
        <v>81</v>
      </c>
      <c r="U2335" s="8">
        <v>43909</v>
      </c>
      <c r="X2335" s="1" t="s">
        <v>39</v>
      </c>
      <c r="Y2335" t="str">
        <f t="shared" si="146"/>
        <v>NoPayment</v>
      </c>
      <c r="Z2335" t="str">
        <f t="shared" si="147"/>
        <v>No Discounts</v>
      </c>
    </row>
    <row r="2336" spans="1:26" x14ac:dyDescent="0.2">
      <c r="A2336" s="15">
        <v>0</v>
      </c>
      <c r="B2336" s="7">
        <f t="shared" si="144"/>
        <v>0</v>
      </c>
      <c r="C2336" s="1" t="s">
        <v>20</v>
      </c>
      <c r="E2336" s="5">
        <v>0</v>
      </c>
      <c r="F2336" s="5">
        <f t="shared" si="145"/>
        <v>0</v>
      </c>
      <c r="I2336" s="1" t="s">
        <v>25</v>
      </c>
      <c r="K2336" s="8">
        <v>43909.306655092594</v>
      </c>
      <c r="M2336" s="8">
        <v>43909</v>
      </c>
      <c r="N2336" s="8">
        <v>43909</v>
      </c>
      <c r="P2336" s="1" t="s">
        <v>32</v>
      </c>
      <c r="T2336" s="1" t="s">
        <v>81</v>
      </c>
      <c r="U2336" s="8">
        <v>43909</v>
      </c>
      <c r="X2336" s="1" t="s">
        <v>39</v>
      </c>
      <c r="Y2336" t="str">
        <f t="shared" si="146"/>
        <v>NoPayment</v>
      </c>
      <c r="Z2336" t="str">
        <f t="shared" si="147"/>
        <v>No Discounts</v>
      </c>
    </row>
    <row r="2337" spans="1:26" x14ac:dyDescent="0.2">
      <c r="A2337" s="15">
        <v>0</v>
      </c>
      <c r="B2337" s="7">
        <f t="shared" si="144"/>
        <v>0</v>
      </c>
      <c r="C2337" s="1" t="s">
        <v>20</v>
      </c>
      <c r="E2337" s="5">
        <v>0</v>
      </c>
      <c r="F2337" s="5">
        <f t="shared" si="145"/>
        <v>0</v>
      </c>
      <c r="I2337" s="1" t="s">
        <v>25</v>
      </c>
      <c r="K2337" s="8">
        <v>43909.306585648148</v>
      </c>
      <c r="M2337" s="8">
        <v>43909</v>
      </c>
      <c r="N2337" s="8">
        <v>43909</v>
      </c>
      <c r="P2337" s="1" t="s">
        <v>32</v>
      </c>
      <c r="T2337" s="1" t="s">
        <v>81</v>
      </c>
      <c r="U2337" s="8">
        <v>43909</v>
      </c>
      <c r="X2337" s="1" t="s">
        <v>39</v>
      </c>
      <c r="Y2337" t="str">
        <f t="shared" si="146"/>
        <v>NoPayment</v>
      </c>
      <c r="Z2337" t="str">
        <f t="shared" si="147"/>
        <v>No Discounts</v>
      </c>
    </row>
    <row r="2338" spans="1:26" x14ac:dyDescent="0.2">
      <c r="A2338" s="15">
        <v>0</v>
      </c>
      <c r="B2338" s="7">
        <f t="shared" si="144"/>
        <v>0</v>
      </c>
      <c r="C2338" s="1" t="s">
        <v>20</v>
      </c>
      <c r="E2338" s="5">
        <v>0</v>
      </c>
      <c r="F2338" s="5">
        <f t="shared" si="145"/>
        <v>0</v>
      </c>
      <c r="I2338" s="1" t="s">
        <v>25</v>
      </c>
      <c r="K2338" s="8">
        <v>43909.306516203702</v>
      </c>
      <c r="M2338" s="8">
        <v>43909</v>
      </c>
      <c r="N2338" s="8">
        <v>43909</v>
      </c>
      <c r="P2338" s="1" t="s">
        <v>32</v>
      </c>
      <c r="T2338" s="1" t="s">
        <v>81</v>
      </c>
      <c r="U2338" s="8">
        <v>43909</v>
      </c>
      <c r="X2338" s="1" t="s">
        <v>39</v>
      </c>
      <c r="Y2338" t="str">
        <f t="shared" si="146"/>
        <v>NoPayment</v>
      </c>
      <c r="Z2338" t="str">
        <f t="shared" si="147"/>
        <v>No Discounts</v>
      </c>
    </row>
    <row r="2339" spans="1:26" x14ac:dyDescent="0.2">
      <c r="A2339" s="15">
        <v>0</v>
      </c>
      <c r="B2339" s="7">
        <f t="shared" si="144"/>
        <v>0</v>
      </c>
      <c r="C2339" s="1" t="s">
        <v>20</v>
      </c>
      <c r="E2339" s="5">
        <v>0</v>
      </c>
      <c r="F2339" s="5">
        <f t="shared" si="145"/>
        <v>0</v>
      </c>
      <c r="I2339" s="1" t="s">
        <v>25</v>
      </c>
      <c r="K2339" s="8">
        <v>43909.306446759256</v>
      </c>
      <c r="M2339" s="8">
        <v>43909</v>
      </c>
      <c r="N2339" s="8">
        <v>43909</v>
      </c>
      <c r="P2339" s="1" t="s">
        <v>32</v>
      </c>
      <c r="T2339" s="1" t="s">
        <v>81</v>
      </c>
      <c r="U2339" s="8">
        <v>43909</v>
      </c>
      <c r="X2339" s="1" t="s">
        <v>39</v>
      </c>
      <c r="Y2339" t="str">
        <f t="shared" si="146"/>
        <v>NoPayment</v>
      </c>
      <c r="Z2339" t="str">
        <f t="shared" si="147"/>
        <v>No Discounts</v>
      </c>
    </row>
    <row r="2340" spans="1:26" x14ac:dyDescent="0.2">
      <c r="A2340" s="15">
        <v>0</v>
      </c>
      <c r="B2340" s="7">
        <f t="shared" si="144"/>
        <v>0</v>
      </c>
      <c r="C2340" s="1" t="s">
        <v>20</v>
      </c>
      <c r="E2340" s="5">
        <v>0</v>
      </c>
      <c r="F2340" s="5">
        <f t="shared" si="145"/>
        <v>0</v>
      </c>
      <c r="I2340" s="1" t="s">
        <v>25</v>
      </c>
      <c r="K2340" s="8">
        <v>43909.306377314817</v>
      </c>
      <c r="M2340" s="8">
        <v>43909</v>
      </c>
      <c r="N2340" s="8">
        <v>43909</v>
      </c>
      <c r="P2340" s="1" t="s">
        <v>32</v>
      </c>
      <c r="T2340" s="1" t="s">
        <v>81</v>
      </c>
      <c r="U2340" s="8">
        <v>43909</v>
      </c>
      <c r="X2340" s="1" t="s">
        <v>39</v>
      </c>
      <c r="Y2340" t="str">
        <f t="shared" si="146"/>
        <v>NoPayment</v>
      </c>
      <c r="Z2340" t="str">
        <f t="shared" si="147"/>
        <v>No Discounts</v>
      </c>
    </row>
    <row r="2341" spans="1:26" x14ac:dyDescent="0.2">
      <c r="A2341" s="15">
        <v>0</v>
      </c>
      <c r="B2341" s="7">
        <f t="shared" si="144"/>
        <v>0</v>
      </c>
      <c r="C2341" s="1" t="s">
        <v>20</v>
      </c>
      <c r="E2341" s="5">
        <v>0</v>
      </c>
      <c r="F2341" s="5">
        <f t="shared" si="145"/>
        <v>0</v>
      </c>
      <c r="I2341" s="1" t="s">
        <v>25</v>
      </c>
      <c r="K2341" s="8">
        <v>43909.306307870371</v>
      </c>
      <c r="M2341" s="8">
        <v>43909</v>
      </c>
      <c r="N2341" s="8">
        <v>43909</v>
      </c>
      <c r="P2341" s="1" t="s">
        <v>32</v>
      </c>
      <c r="T2341" s="1" t="s">
        <v>81</v>
      </c>
      <c r="U2341" s="8">
        <v>43909</v>
      </c>
      <c r="X2341" s="1" t="s">
        <v>39</v>
      </c>
      <c r="Y2341" t="str">
        <f t="shared" si="146"/>
        <v>NoPayment</v>
      </c>
      <c r="Z2341" t="str">
        <f t="shared" si="147"/>
        <v>No Discounts</v>
      </c>
    </row>
    <row r="2342" spans="1:26" x14ac:dyDescent="0.2">
      <c r="A2342" s="15">
        <v>0</v>
      </c>
      <c r="B2342" s="7">
        <f t="shared" si="144"/>
        <v>0</v>
      </c>
      <c r="C2342" s="1" t="s">
        <v>20</v>
      </c>
      <c r="E2342" s="5">
        <v>0</v>
      </c>
      <c r="F2342" s="5">
        <f t="shared" si="145"/>
        <v>0</v>
      </c>
      <c r="I2342" s="1" t="s">
        <v>25</v>
      </c>
      <c r="K2342" s="8">
        <v>43909.306238425925</v>
      </c>
      <c r="M2342" s="8">
        <v>43909</v>
      </c>
      <c r="N2342" s="8">
        <v>43909</v>
      </c>
      <c r="P2342" s="1" t="s">
        <v>32</v>
      </c>
      <c r="T2342" s="1" t="s">
        <v>81</v>
      </c>
      <c r="U2342" s="8">
        <v>43909</v>
      </c>
      <c r="X2342" s="1" t="s">
        <v>39</v>
      </c>
      <c r="Y2342" t="str">
        <f t="shared" si="146"/>
        <v>NoPayment</v>
      </c>
      <c r="Z2342" t="str">
        <f t="shared" si="147"/>
        <v>No Discounts</v>
      </c>
    </row>
    <row r="2343" spans="1:26" x14ac:dyDescent="0.2">
      <c r="A2343" s="15">
        <v>0</v>
      </c>
      <c r="B2343" s="7">
        <f t="shared" si="144"/>
        <v>0</v>
      </c>
      <c r="C2343" s="1" t="s">
        <v>20</v>
      </c>
      <c r="E2343" s="5">
        <v>0</v>
      </c>
      <c r="F2343" s="5">
        <f t="shared" si="145"/>
        <v>0</v>
      </c>
      <c r="I2343" s="1" t="s">
        <v>25</v>
      </c>
      <c r="K2343" s="8">
        <v>43909.306168981479</v>
      </c>
      <c r="M2343" s="8">
        <v>43909</v>
      </c>
      <c r="N2343" s="8">
        <v>43909</v>
      </c>
      <c r="P2343" s="1" t="s">
        <v>32</v>
      </c>
      <c r="T2343" s="1" t="s">
        <v>81</v>
      </c>
      <c r="U2343" s="8">
        <v>43909</v>
      </c>
      <c r="X2343" s="1" t="s">
        <v>39</v>
      </c>
      <c r="Y2343" t="str">
        <f t="shared" si="146"/>
        <v>NoPayment</v>
      </c>
      <c r="Z2343" t="str">
        <f t="shared" si="147"/>
        <v>No Discounts</v>
      </c>
    </row>
    <row r="2344" spans="1:26" x14ac:dyDescent="0.2">
      <c r="A2344" s="15">
        <v>0</v>
      </c>
      <c r="B2344" s="7">
        <f t="shared" si="144"/>
        <v>0</v>
      </c>
      <c r="C2344" s="1" t="s">
        <v>20</v>
      </c>
      <c r="E2344" s="5">
        <v>0</v>
      </c>
      <c r="F2344" s="5">
        <f t="shared" si="145"/>
        <v>0</v>
      </c>
      <c r="I2344" s="1" t="s">
        <v>25</v>
      </c>
      <c r="K2344" s="8">
        <v>43909.30609953704</v>
      </c>
      <c r="M2344" s="8">
        <v>43909</v>
      </c>
      <c r="N2344" s="8">
        <v>43909</v>
      </c>
      <c r="P2344" s="1" t="s">
        <v>32</v>
      </c>
      <c r="T2344" s="1" t="s">
        <v>81</v>
      </c>
      <c r="U2344" s="8">
        <v>43909</v>
      </c>
      <c r="X2344" s="1" t="s">
        <v>39</v>
      </c>
      <c r="Y2344" t="str">
        <f t="shared" si="146"/>
        <v>NoPayment</v>
      </c>
      <c r="Z2344" t="str">
        <f t="shared" si="147"/>
        <v>No Discounts</v>
      </c>
    </row>
    <row r="2345" spans="1:26" x14ac:dyDescent="0.2">
      <c r="A2345" s="15">
        <v>0</v>
      </c>
      <c r="B2345" s="7">
        <f t="shared" si="144"/>
        <v>0</v>
      </c>
      <c r="C2345" s="1" t="s">
        <v>20</v>
      </c>
      <c r="E2345" s="5">
        <v>0</v>
      </c>
      <c r="F2345" s="5">
        <f t="shared" si="145"/>
        <v>0</v>
      </c>
      <c r="I2345" s="1" t="s">
        <v>25</v>
      </c>
      <c r="K2345" s="8">
        <v>43909.306018518517</v>
      </c>
      <c r="M2345" s="8">
        <v>43909</v>
      </c>
      <c r="N2345" s="8">
        <v>43909</v>
      </c>
      <c r="P2345" s="1" t="s">
        <v>32</v>
      </c>
      <c r="T2345" s="1" t="s">
        <v>81</v>
      </c>
      <c r="U2345" s="8">
        <v>43909</v>
      </c>
      <c r="X2345" s="1" t="s">
        <v>39</v>
      </c>
      <c r="Y2345" t="str">
        <f t="shared" si="146"/>
        <v>NoPayment</v>
      </c>
      <c r="Z2345" t="str">
        <f t="shared" si="147"/>
        <v>No Discounts</v>
      </c>
    </row>
    <row r="2346" spans="1:26" x14ac:dyDescent="0.2">
      <c r="A2346" s="15">
        <v>100</v>
      </c>
      <c r="B2346" s="7">
        <f t="shared" si="144"/>
        <v>100</v>
      </c>
      <c r="C2346" s="1" t="s">
        <v>20</v>
      </c>
      <c r="E2346" s="5">
        <v>2</v>
      </c>
      <c r="F2346" s="5">
        <f t="shared" si="145"/>
        <v>2</v>
      </c>
      <c r="G2346" s="1" t="s">
        <v>1363</v>
      </c>
      <c r="H2346" s="8">
        <v>43939</v>
      </c>
      <c r="I2346" s="1" t="s">
        <v>25</v>
      </c>
      <c r="K2346" s="8">
        <v>43909.305949074071</v>
      </c>
      <c r="L2346" s="1" t="s">
        <v>28</v>
      </c>
      <c r="M2346" s="8">
        <v>43909</v>
      </c>
      <c r="N2346" s="8">
        <v>43909</v>
      </c>
      <c r="O2346" s="1" t="s">
        <v>4335</v>
      </c>
      <c r="P2346" s="1" t="s">
        <v>32</v>
      </c>
      <c r="Q2346" s="1" t="s">
        <v>33</v>
      </c>
      <c r="T2346" s="1" t="s">
        <v>193</v>
      </c>
      <c r="U2346" s="8">
        <v>43909</v>
      </c>
      <c r="V2346" s="1" t="s">
        <v>1368</v>
      </c>
      <c r="W2346" s="1" t="s">
        <v>3322</v>
      </c>
      <c r="X2346" s="1" t="s">
        <v>39</v>
      </c>
      <c r="Y2346" t="str">
        <f t="shared" si="146"/>
        <v>OnTime</v>
      </c>
      <c r="Z2346" t="str">
        <f t="shared" si="147"/>
        <v>Utilized</v>
      </c>
    </row>
    <row r="2347" spans="1:26" x14ac:dyDescent="0.2">
      <c r="A2347" s="15">
        <v>4590</v>
      </c>
      <c r="B2347" s="7">
        <f t="shared" si="144"/>
        <v>4590</v>
      </c>
      <c r="C2347" s="1" t="s">
        <v>20</v>
      </c>
      <c r="E2347" s="5">
        <v>0</v>
      </c>
      <c r="F2347" s="5">
        <f t="shared" si="145"/>
        <v>0</v>
      </c>
      <c r="I2347" s="1" t="s">
        <v>25</v>
      </c>
      <c r="K2347" s="8">
        <v>43907.533171296294</v>
      </c>
      <c r="L2347" s="1" t="s">
        <v>28</v>
      </c>
      <c r="M2347" s="8">
        <v>43891</v>
      </c>
      <c r="N2347" s="8">
        <v>43891</v>
      </c>
      <c r="O2347" s="1" t="s">
        <v>3389</v>
      </c>
      <c r="P2347" s="1" t="s">
        <v>32</v>
      </c>
      <c r="T2347" s="1" t="s">
        <v>81</v>
      </c>
      <c r="U2347" s="8">
        <v>43891</v>
      </c>
      <c r="X2347" s="1" t="s">
        <v>39</v>
      </c>
      <c r="Y2347" t="str">
        <f t="shared" si="146"/>
        <v>OnTime</v>
      </c>
      <c r="Z2347" t="str">
        <f t="shared" si="147"/>
        <v>No Discounts</v>
      </c>
    </row>
    <row r="2348" spans="1:26" x14ac:dyDescent="0.2">
      <c r="A2348" s="15">
        <v>0</v>
      </c>
      <c r="B2348" s="7">
        <f t="shared" si="144"/>
        <v>0</v>
      </c>
      <c r="C2348" s="1" t="s">
        <v>20</v>
      </c>
      <c r="E2348" s="5">
        <v>0</v>
      </c>
      <c r="F2348" s="5">
        <f t="shared" si="145"/>
        <v>0</v>
      </c>
      <c r="G2348" s="1" t="s">
        <v>2202</v>
      </c>
      <c r="H2348" s="8">
        <v>43967</v>
      </c>
      <c r="I2348" s="1" t="s">
        <v>25</v>
      </c>
      <c r="K2348" s="8">
        <v>43907.43173611111</v>
      </c>
      <c r="M2348" s="8">
        <v>43907</v>
      </c>
      <c r="N2348" s="8">
        <v>43937</v>
      </c>
      <c r="P2348" s="1" t="s">
        <v>32</v>
      </c>
      <c r="Q2348" s="1" t="s">
        <v>33</v>
      </c>
      <c r="R2348" s="1" t="s">
        <v>124</v>
      </c>
      <c r="T2348" s="1" t="s">
        <v>81</v>
      </c>
      <c r="U2348" s="8">
        <v>43907</v>
      </c>
      <c r="V2348" s="1" t="s">
        <v>2205</v>
      </c>
      <c r="W2348" s="1" t="s">
        <v>2206</v>
      </c>
      <c r="X2348" s="1" t="s">
        <v>39</v>
      </c>
      <c r="Y2348" t="str">
        <f t="shared" si="146"/>
        <v>NoPayment</v>
      </c>
      <c r="Z2348" t="str">
        <f t="shared" si="147"/>
        <v>Utilized</v>
      </c>
    </row>
    <row r="2349" spans="1:26" x14ac:dyDescent="0.2">
      <c r="A2349" s="15">
        <v>100</v>
      </c>
      <c r="B2349" s="7">
        <f t="shared" si="144"/>
        <v>100</v>
      </c>
      <c r="C2349" s="1" t="s">
        <v>20</v>
      </c>
      <c r="E2349" s="5">
        <v>2</v>
      </c>
      <c r="F2349" s="5">
        <f t="shared" si="145"/>
        <v>2</v>
      </c>
      <c r="G2349" s="1" t="s">
        <v>1363</v>
      </c>
      <c r="H2349" s="8">
        <v>43937</v>
      </c>
      <c r="I2349" s="1" t="s">
        <v>25</v>
      </c>
      <c r="K2349" s="8">
        <v>43907.431666666664</v>
      </c>
      <c r="L2349" s="1" t="s">
        <v>28</v>
      </c>
      <c r="M2349" s="8">
        <v>43907</v>
      </c>
      <c r="N2349" s="8">
        <v>43907</v>
      </c>
      <c r="O2349" s="1" t="s">
        <v>4340</v>
      </c>
      <c r="P2349" s="1" t="s">
        <v>32</v>
      </c>
      <c r="Q2349" s="1" t="s">
        <v>33</v>
      </c>
      <c r="T2349" s="1" t="s">
        <v>49</v>
      </c>
      <c r="U2349" s="8">
        <v>43907</v>
      </c>
      <c r="V2349" s="1" t="s">
        <v>1368</v>
      </c>
      <c r="W2349" s="1" t="s">
        <v>3322</v>
      </c>
      <c r="X2349" s="1" t="s">
        <v>39</v>
      </c>
      <c r="Y2349" t="str">
        <f t="shared" si="146"/>
        <v>OnTime</v>
      </c>
      <c r="Z2349" t="str">
        <f t="shared" si="147"/>
        <v>Utilized</v>
      </c>
    </row>
    <row r="2350" spans="1:26" x14ac:dyDescent="0.2">
      <c r="A2350" s="15">
        <v>100</v>
      </c>
      <c r="B2350" s="7">
        <f t="shared" si="144"/>
        <v>100</v>
      </c>
      <c r="C2350" s="1" t="s">
        <v>20</v>
      </c>
      <c r="E2350" s="5">
        <v>2</v>
      </c>
      <c r="F2350" s="5">
        <f t="shared" si="145"/>
        <v>2</v>
      </c>
      <c r="G2350" s="1" t="s">
        <v>1363</v>
      </c>
      <c r="H2350" s="8">
        <v>43937</v>
      </c>
      <c r="I2350" s="1" t="s">
        <v>25</v>
      </c>
      <c r="K2350" s="8">
        <v>43907.431597222225</v>
      </c>
      <c r="L2350" s="1" t="s">
        <v>28</v>
      </c>
      <c r="M2350" s="8">
        <v>43907</v>
      </c>
      <c r="N2350" s="8">
        <v>43907</v>
      </c>
      <c r="O2350" s="1" t="s">
        <v>4342</v>
      </c>
      <c r="P2350" s="1" t="s">
        <v>32</v>
      </c>
      <c r="Q2350" s="1" t="s">
        <v>33</v>
      </c>
      <c r="T2350" s="1" t="s">
        <v>49</v>
      </c>
      <c r="U2350" s="8">
        <v>43907</v>
      </c>
      <c r="V2350" s="1" t="s">
        <v>1368</v>
      </c>
      <c r="W2350" s="1" t="s">
        <v>3322</v>
      </c>
      <c r="X2350" s="1" t="s">
        <v>39</v>
      </c>
      <c r="Y2350" t="str">
        <f t="shared" si="146"/>
        <v>OnTime</v>
      </c>
      <c r="Z2350" t="str">
        <f t="shared" si="147"/>
        <v>Utilized</v>
      </c>
    </row>
    <row r="2351" spans="1:26" x14ac:dyDescent="0.2">
      <c r="A2351" s="15">
        <v>0</v>
      </c>
      <c r="B2351" s="7">
        <f t="shared" si="144"/>
        <v>0</v>
      </c>
      <c r="C2351" s="1" t="s">
        <v>20</v>
      </c>
      <c r="E2351" s="5">
        <v>0</v>
      </c>
      <c r="F2351" s="5">
        <f t="shared" si="145"/>
        <v>0</v>
      </c>
      <c r="I2351" s="1" t="s">
        <v>25</v>
      </c>
      <c r="K2351" s="8">
        <v>43907.431527777779</v>
      </c>
      <c r="M2351" s="8">
        <v>43907</v>
      </c>
      <c r="N2351" s="8">
        <v>43907</v>
      </c>
      <c r="P2351" s="1" t="s">
        <v>32</v>
      </c>
      <c r="T2351" s="1" t="s">
        <v>81</v>
      </c>
      <c r="U2351" s="8">
        <v>43907</v>
      </c>
      <c r="X2351" s="1" t="s">
        <v>39</v>
      </c>
      <c r="Y2351" t="str">
        <f t="shared" si="146"/>
        <v>NoPayment</v>
      </c>
      <c r="Z2351" t="str">
        <f t="shared" si="147"/>
        <v>No Discounts</v>
      </c>
    </row>
    <row r="2352" spans="1:26" x14ac:dyDescent="0.2">
      <c r="A2352" s="15">
        <v>1</v>
      </c>
      <c r="B2352" s="7">
        <f t="shared" si="144"/>
        <v>1</v>
      </c>
      <c r="C2352" s="1" t="s">
        <v>20</v>
      </c>
      <c r="E2352" s="5">
        <v>0.02</v>
      </c>
      <c r="F2352" s="5">
        <f t="shared" si="145"/>
        <v>0.02</v>
      </c>
      <c r="G2352" s="1" t="s">
        <v>2202</v>
      </c>
      <c r="H2352" s="8">
        <v>43967</v>
      </c>
      <c r="I2352" s="1" t="s">
        <v>25</v>
      </c>
      <c r="K2352" s="8">
        <v>43907.431458333333</v>
      </c>
      <c r="L2352" s="1" t="s">
        <v>28</v>
      </c>
      <c r="M2352" s="8">
        <v>43907</v>
      </c>
      <c r="N2352" s="8">
        <v>43937</v>
      </c>
      <c r="O2352" s="1" t="s">
        <v>4345</v>
      </c>
      <c r="P2352" s="1" t="s">
        <v>32</v>
      </c>
      <c r="Q2352" s="1" t="s">
        <v>33</v>
      </c>
      <c r="R2352" s="1" t="s">
        <v>124</v>
      </c>
      <c r="T2352" s="1" t="s">
        <v>81</v>
      </c>
      <c r="U2352" s="8">
        <v>43907</v>
      </c>
      <c r="V2352" s="1" t="s">
        <v>2205</v>
      </c>
      <c r="W2352" s="1" t="s">
        <v>2206</v>
      </c>
      <c r="X2352" s="1" t="s">
        <v>39</v>
      </c>
      <c r="Y2352" t="str">
        <f t="shared" si="146"/>
        <v>OnTime</v>
      </c>
      <c r="Z2352" t="str">
        <f t="shared" si="147"/>
        <v>Utilized</v>
      </c>
    </row>
    <row r="2353" spans="1:26" x14ac:dyDescent="0.2">
      <c r="A2353" s="15">
        <v>0</v>
      </c>
      <c r="B2353" s="7">
        <f t="shared" si="144"/>
        <v>0</v>
      </c>
      <c r="C2353" s="1" t="s">
        <v>20</v>
      </c>
      <c r="E2353" s="5">
        <v>0</v>
      </c>
      <c r="F2353" s="5">
        <f t="shared" si="145"/>
        <v>0</v>
      </c>
      <c r="I2353" s="1" t="s">
        <v>25</v>
      </c>
      <c r="K2353" s="8">
        <v>43907.431388888886</v>
      </c>
      <c r="M2353" s="8">
        <v>43907</v>
      </c>
      <c r="N2353" s="8">
        <v>43907</v>
      </c>
      <c r="P2353" s="1" t="s">
        <v>32</v>
      </c>
      <c r="T2353" s="1" t="s">
        <v>81</v>
      </c>
      <c r="U2353" s="8">
        <v>43907</v>
      </c>
      <c r="X2353" s="1" t="s">
        <v>39</v>
      </c>
      <c r="Y2353" t="str">
        <f t="shared" si="146"/>
        <v>NoPayment</v>
      </c>
      <c r="Z2353" t="str">
        <f t="shared" si="147"/>
        <v>No Discounts</v>
      </c>
    </row>
    <row r="2354" spans="1:26" x14ac:dyDescent="0.2">
      <c r="A2354" s="15">
        <v>0</v>
      </c>
      <c r="B2354" s="7">
        <f t="shared" si="144"/>
        <v>0</v>
      </c>
      <c r="C2354" s="1" t="s">
        <v>20</v>
      </c>
      <c r="E2354" s="5">
        <v>0</v>
      </c>
      <c r="F2354" s="5">
        <f t="shared" si="145"/>
        <v>0</v>
      </c>
      <c r="I2354" s="1" t="s">
        <v>25</v>
      </c>
      <c r="K2354" s="8">
        <v>43907.431331018517</v>
      </c>
      <c r="M2354" s="8">
        <v>43907</v>
      </c>
      <c r="N2354" s="8">
        <v>43907</v>
      </c>
      <c r="P2354" s="1" t="s">
        <v>32</v>
      </c>
      <c r="T2354" s="1" t="s">
        <v>81</v>
      </c>
      <c r="U2354" s="8">
        <v>43907</v>
      </c>
      <c r="X2354" s="1" t="s">
        <v>39</v>
      </c>
      <c r="Y2354" t="str">
        <f t="shared" si="146"/>
        <v>NoPayment</v>
      </c>
      <c r="Z2354" t="str">
        <f t="shared" si="147"/>
        <v>No Discounts</v>
      </c>
    </row>
    <row r="2355" spans="1:26" x14ac:dyDescent="0.2">
      <c r="A2355" s="15">
        <v>0</v>
      </c>
      <c r="B2355" s="7">
        <f t="shared" si="144"/>
        <v>0</v>
      </c>
      <c r="C2355" s="1" t="s">
        <v>20</v>
      </c>
      <c r="E2355" s="5">
        <v>0</v>
      </c>
      <c r="F2355" s="5">
        <f t="shared" si="145"/>
        <v>0</v>
      </c>
      <c r="I2355" s="1" t="s">
        <v>25</v>
      </c>
      <c r="K2355" s="8">
        <v>43907.431261574071</v>
      </c>
      <c r="M2355" s="8">
        <v>43907</v>
      </c>
      <c r="N2355" s="8">
        <v>43907</v>
      </c>
      <c r="P2355" s="1" t="s">
        <v>32</v>
      </c>
      <c r="T2355" s="1" t="s">
        <v>81</v>
      </c>
      <c r="U2355" s="8">
        <v>43907</v>
      </c>
      <c r="X2355" s="1" t="s">
        <v>39</v>
      </c>
      <c r="Y2355" t="str">
        <f t="shared" si="146"/>
        <v>NoPayment</v>
      </c>
      <c r="Z2355" t="str">
        <f t="shared" si="147"/>
        <v>No Discounts</v>
      </c>
    </row>
    <row r="2356" spans="1:26" x14ac:dyDescent="0.2">
      <c r="A2356" s="15">
        <v>100</v>
      </c>
      <c r="B2356" s="7">
        <f t="shared" si="144"/>
        <v>100</v>
      </c>
      <c r="C2356" s="1" t="s">
        <v>20</v>
      </c>
      <c r="E2356" s="5">
        <v>2</v>
      </c>
      <c r="F2356" s="5">
        <f t="shared" si="145"/>
        <v>2</v>
      </c>
      <c r="G2356" s="1" t="s">
        <v>1363</v>
      </c>
      <c r="H2356" s="8">
        <v>43937</v>
      </c>
      <c r="I2356" s="1" t="s">
        <v>25</v>
      </c>
      <c r="K2356" s="8">
        <v>43907.431192129632</v>
      </c>
      <c r="L2356" s="1" t="s">
        <v>28</v>
      </c>
      <c r="M2356" s="8">
        <v>43907</v>
      </c>
      <c r="N2356" s="8">
        <v>43907</v>
      </c>
      <c r="O2356" s="1" t="s">
        <v>4350</v>
      </c>
      <c r="P2356" s="1" t="s">
        <v>32</v>
      </c>
      <c r="Q2356" s="1" t="s">
        <v>33</v>
      </c>
      <c r="T2356" s="1" t="s">
        <v>193</v>
      </c>
      <c r="U2356" s="8">
        <v>43907</v>
      </c>
      <c r="V2356" s="1" t="s">
        <v>1368</v>
      </c>
      <c r="W2356" s="1" t="s">
        <v>3322</v>
      </c>
      <c r="X2356" s="1" t="s">
        <v>39</v>
      </c>
      <c r="Y2356" t="str">
        <f t="shared" si="146"/>
        <v>OnTime</v>
      </c>
      <c r="Z2356" t="str">
        <f t="shared" si="147"/>
        <v>Utilized</v>
      </c>
    </row>
    <row r="2357" spans="1:26" x14ac:dyDescent="0.2">
      <c r="A2357" s="15">
        <v>100</v>
      </c>
      <c r="B2357" s="7">
        <f t="shared" si="144"/>
        <v>100</v>
      </c>
      <c r="C2357" s="1" t="s">
        <v>20</v>
      </c>
      <c r="E2357" s="5">
        <v>2</v>
      </c>
      <c r="F2357" s="5">
        <f t="shared" si="145"/>
        <v>2</v>
      </c>
      <c r="G2357" s="1" t="s">
        <v>1363</v>
      </c>
      <c r="H2357" s="8">
        <v>43937</v>
      </c>
      <c r="I2357" s="1" t="s">
        <v>25</v>
      </c>
      <c r="K2357" s="8">
        <v>43907.431122685186</v>
      </c>
      <c r="L2357" s="1" t="s">
        <v>28</v>
      </c>
      <c r="M2357" s="8">
        <v>43907</v>
      </c>
      <c r="N2357" s="8">
        <v>43907</v>
      </c>
      <c r="O2357" s="1" t="s">
        <v>4352</v>
      </c>
      <c r="P2357" s="1" t="s">
        <v>32</v>
      </c>
      <c r="Q2357" s="1" t="s">
        <v>33</v>
      </c>
      <c r="T2357" s="1" t="s">
        <v>49</v>
      </c>
      <c r="U2357" s="8">
        <v>43907</v>
      </c>
      <c r="V2357" s="1" t="s">
        <v>1368</v>
      </c>
      <c r="W2357" s="1" t="s">
        <v>3322</v>
      </c>
      <c r="X2357" s="1" t="s">
        <v>39</v>
      </c>
      <c r="Y2357" t="str">
        <f t="shared" si="146"/>
        <v>OnTime</v>
      </c>
      <c r="Z2357" t="str">
        <f t="shared" si="147"/>
        <v>Utilized</v>
      </c>
    </row>
    <row r="2358" spans="1:26" x14ac:dyDescent="0.2">
      <c r="A2358" s="15">
        <v>0</v>
      </c>
      <c r="B2358" s="7">
        <f t="shared" si="144"/>
        <v>0</v>
      </c>
      <c r="C2358" s="1" t="s">
        <v>20</v>
      </c>
      <c r="E2358" s="5">
        <v>0</v>
      </c>
      <c r="F2358" s="5">
        <f t="shared" si="145"/>
        <v>0</v>
      </c>
      <c r="I2358" s="1" t="s">
        <v>140</v>
      </c>
      <c r="K2358" s="8">
        <v>43903.490335648145</v>
      </c>
      <c r="M2358" s="8">
        <v>43903</v>
      </c>
      <c r="N2358" s="8">
        <v>43903</v>
      </c>
      <c r="P2358" s="1" t="s">
        <v>32</v>
      </c>
      <c r="T2358" s="1" t="s">
        <v>81</v>
      </c>
      <c r="U2358" s="8">
        <v>43903</v>
      </c>
      <c r="X2358" s="1" t="s">
        <v>39</v>
      </c>
      <c r="Y2358" t="str">
        <f t="shared" si="146"/>
        <v>NoPayment</v>
      </c>
      <c r="Z2358" t="str">
        <f t="shared" si="147"/>
        <v>No Discounts</v>
      </c>
    </row>
    <row r="2359" spans="1:26" x14ac:dyDescent="0.2">
      <c r="A2359" s="15">
        <v>100</v>
      </c>
      <c r="B2359" s="7">
        <f t="shared" si="144"/>
        <v>100</v>
      </c>
      <c r="C2359" s="1" t="s">
        <v>20</v>
      </c>
      <c r="E2359" s="5">
        <v>2</v>
      </c>
      <c r="F2359" s="5">
        <f t="shared" si="145"/>
        <v>2</v>
      </c>
      <c r="G2359" s="1" t="s">
        <v>1363</v>
      </c>
      <c r="H2359" s="8">
        <v>43933</v>
      </c>
      <c r="I2359" s="1" t="s">
        <v>25</v>
      </c>
      <c r="K2359" s="8">
        <v>43903.487905092596</v>
      </c>
      <c r="L2359" s="1" t="s">
        <v>28</v>
      </c>
      <c r="M2359" s="8">
        <v>43903</v>
      </c>
      <c r="N2359" s="8">
        <v>43903</v>
      </c>
      <c r="O2359" s="1" t="s">
        <v>4356</v>
      </c>
      <c r="P2359" s="1" t="s">
        <v>32</v>
      </c>
      <c r="Q2359" s="1" t="s">
        <v>33</v>
      </c>
      <c r="T2359" s="1" t="s">
        <v>81</v>
      </c>
      <c r="U2359" s="8">
        <v>43903</v>
      </c>
      <c r="V2359" s="1" t="s">
        <v>1368</v>
      </c>
      <c r="W2359" s="1" t="s">
        <v>3322</v>
      </c>
      <c r="X2359" s="1" t="s">
        <v>39</v>
      </c>
      <c r="Y2359" t="str">
        <f t="shared" si="146"/>
        <v>OnTime</v>
      </c>
      <c r="Z2359" t="str">
        <f t="shared" si="147"/>
        <v>Utilized</v>
      </c>
    </row>
    <row r="2360" spans="1:26" x14ac:dyDescent="0.2">
      <c r="A2360" s="15">
        <v>14.61</v>
      </c>
      <c r="B2360" s="7">
        <f t="shared" si="144"/>
        <v>14.61</v>
      </c>
      <c r="C2360" s="1" t="s">
        <v>20</v>
      </c>
      <c r="E2360" s="5">
        <v>0.28999999999999998</v>
      </c>
      <c r="F2360" s="5">
        <f t="shared" si="145"/>
        <v>0.28999999999999998</v>
      </c>
      <c r="G2360" s="1" t="s">
        <v>1363</v>
      </c>
      <c r="H2360" s="8">
        <v>43931</v>
      </c>
      <c r="I2360" s="1" t="s">
        <v>25</v>
      </c>
      <c r="K2360" s="8">
        <v>43901.556458333333</v>
      </c>
      <c r="L2360" s="1" t="s">
        <v>28</v>
      </c>
      <c r="M2360" s="8">
        <v>43901</v>
      </c>
      <c r="N2360" s="8">
        <v>43901</v>
      </c>
      <c r="O2360" s="1" t="s">
        <v>4360</v>
      </c>
      <c r="P2360" s="1" t="s">
        <v>46</v>
      </c>
      <c r="Q2360" s="1" t="s">
        <v>33</v>
      </c>
      <c r="T2360" s="1" t="s">
        <v>193</v>
      </c>
      <c r="U2360" s="8">
        <v>43901</v>
      </c>
      <c r="V2360" s="1" t="s">
        <v>1368</v>
      </c>
      <c r="W2360" s="1" t="s">
        <v>3322</v>
      </c>
      <c r="X2360" s="1" t="s">
        <v>39</v>
      </c>
      <c r="Y2360" t="str">
        <f t="shared" si="146"/>
        <v>OnTime</v>
      </c>
      <c r="Z2360" t="str">
        <f t="shared" si="147"/>
        <v>Utilized</v>
      </c>
    </row>
    <row r="2361" spans="1:26" x14ac:dyDescent="0.2">
      <c r="A2361" s="15">
        <v>6.09</v>
      </c>
      <c r="B2361" s="7">
        <f t="shared" si="144"/>
        <v>6.09</v>
      </c>
      <c r="C2361" s="1" t="s">
        <v>20</v>
      </c>
      <c r="E2361" s="5">
        <v>0.12</v>
      </c>
      <c r="F2361" s="5">
        <f t="shared" si="145"/>
        <v>0.12</v>
      </c>
      <c r="G2361" s="1" t="s">
        <v>1363</v>
      </c>
      <c r="H2361" s="8">
        <v>43931</v>
      </c>
      <c r="I2361" s="1" t="s">
        <v>25</v>
      </c>
      <c r="K2361" s="8">
        <v>43901.556400462963</v>
      </c>
      <c r="L2361" s="1" t="s">
        <v>28</v>
      </c>
      <c r="M2361" s="8">
        <v>43901</v>
      </c>
      <c r="N2361" s="8">
        <v>43901</v>
      </c>
      <c r="O2361" s="1" t="s">
        <v>4363</v>
      </c>
      <c r="P2361" s="1" t="s">
        <v>46</v>
      </c>
      <c r="Q2361" s="1" t="s">
        <v>33</v>
      </c>
      <c r="T2361" s="1" t="s">
        <v>193</v>
      </c>
      <c r="U2361" s="8">
        <v>43901</v>
      </c>
      <c r="V2361" s="1" t="s">
        <v>1368</v>
      </c>
      <c r="W2361" s="1" t="s">
        <v>3322</v>
      </c>
      <c r="X2361" s="1" t="s">
        <v>39</v>
      </c>
      <c r="Y2361" t="str">
        <f t="shared" si="146"/>
        <v>OnTime</v>
      </c>
      <c r="Z2361" t="str">
        <f t="shared" si="147"/>
        <v>Utilized</v>
      </c>
    </row>
    <row r="2362" spans="1:26" x14ac:dyDescent="0.2">
      <c r="A2362" s="15">
        <v>60.88</v>
      </c>
      <c r="B2362" s="7">
        <f t="shared" si="144"/>
        <v>60.88</v>
      </c>
      <c r="C2362" s="1" t="s">
        <v>20</v>
      </c>
      <c r="E2362" s="5">
        <v>1.22</v>
      </c>
      <c r="F2362" s="5">
        <f t="shared" si="145"/>
        <v>1.22</v>
      </c>
      <c r="G2362" s="1" t="s">
        <v>1363</v>
      </c>
      <c r="H2362" s="8">
        <v>43931</v>
      </c>
      <c r="I2362" s="1" t="s">
        <v>25</v>
      </c>
      <c r="K2362" s="8">
        <v>43901.556342592594</v>
      </c>
      <c r="L2362" s="1" t="s">
        <v>28</v>
      </c>
      <c r="M2362" s="8">
        <v>43901</v>
      </c>
      <c r="N2362" s="8">
        <v>43901</v>
      </c>
      <c r="O2362" s="1" t="s">
        <v>4366</v>
      </c>
      <c r="P2362" s="1" t="s">
        <v>46</v>
      </c>
      <c r="Q2362" s="1" t="s">
        <v>33</v>
      </c>
      <c r="T2362" s="1" t="s">
        <v>193</v>
      </c>
      <c r="U2362" s="8">
        <v>43901</v>
      </c>
      <c r="V2362" s="1" t="s">
        <v>1368</v>
      </c>
      <c r="W2362" s="1" t="s">
        <v>3322</v>
      </c>
      <c r="X2362" s="1" t="s">
        <v>39</v>
      </c>
      <c r="Y2362" t="str">
        <f t="shared" si="146"/>
        <v>OnTime</v>
      </c>
      <c r="Z2362" t="str">
        <f t="shared" si="147"/>
        <v>Utilized</v>
      </c>
    </row>
    <row r="2363" spans="1:26" x14ac:dyDescent="0.2">
      <c r="A2363" s="15">
        <v>17.68</v>
      </c>
      <c r="B2363" s="7">
        <f t="shared" si="144"/>
        <v>17.68</v>
      </c>
      <c r="C2363" s="1" t="s">
        <v>20</v>
      </c>
      <c r="E2363" s="5">
        <v>0.35</v>
      </c>
      <c r="F2363" s="5">
        <f t="shared" si="145"/>
        <v>0.35</v>
      </c>
      <c r="G2363" s="1" t="s">
        <v>1363</v>
      </c>
      <c r="H2363" s="8">
        <v>43931</v>
      </c>
      <c r="I2363" s="1" t="s">
        <v>25</v>
      </c>
      <c r="K2363" s="8">
        <v>43901.556284722225</v>
      </c>
      <c r="L2363" s="1" t="s">
        <v>28</v>
      </c>
      <c r="M2363" s="8">
        <v>43901</v>
      </c>
      <c r="N2363" s="8">
        <v>43901</v>
      </c>
      <c r="O2363" s="1" t="s">
        <v>4369</v>
      </c>
      <c r="P2363" s="1" t="s">
        <v>46</v>
      </c>
      <c r="Q2363" s="1" t="s">
        <v>33</v>
      </c>
      <c r="T2363" s="1" t="s">
        <v>193</v>
      </c>
      <c r="U2363" s="8">
        <v>43901</v>
      </c>
      <c r="V2363" s="1" t="s">
        <v>1368</v>
      </c>
      <c r="W2363" s="1" t="s">
        <v>3322</v>
      </c>
      <c r="X2363" s="1" t="s">
        <v>39</v>
      </c>
      <c r="Y2363" t="str">
        <f t="shared" si="146"/>
        <v>OnTime</v>
      </c>
      <c r="Z2363" t="str">
        <f t="shared" si="147"/>
        <v>Utilized</v>
      </c>
    </row>
    <row r="2364" spans="1:26" x14ac:dyDescent="0.2">
      <c r="A2364" s="15">
        <v>1066.0899999999999</v>
      </c>
      <c r="B2364" s="7">
        <f t="shared" si="144"/>
        <v>1066.0899999999999</v>
      </c>
      <c r="C2364" s="1" t="s">
        <v>20</v>
      </c>
      <c r="E2364" s="5">
        <v>21.32</v>
      </c>
      <c r="F2364" s="5">
        <f t="shared" si="145"/>
        <v>21.32</v>
      </c>
      <c r="G2364" s="1" t="s">
        <v>1363</v>
      </c>
      <c r="H2364" s="8">
        <v>43931</v>
      </c>
      <c r="I2364" s="1" t="s">
        <v>25</v>
      </c>
      <c r="K2364" s="8">
        <v>43901.556226851855</v>
      </c>
      <c r="L2364" s="1" t="s">
        <v>28</v>
      </c>
      <c r="M2364" s="8">
        <v>43901</v>
      </c>
      <c r="N2364" s="8">
        <v>43901</v>
      </c>
      <c r="O2364" s="1" t="s">
        <v>4372</v>
      </c>
      <c r="P2364" s="1" t="s">
        <v>46</v>
      </c>
      <c r="Q2364" s="1" t="s">
        <v>33</v>
      </c>
      <c r="T2364" s="1" t="s">
        <v>193</v>
      </c>
      <c r="U2364" s="8">
        <v>43901</v>
      </c>
      <c r="V2364" s="1" t="s">
        <v>1368</v>
      </c>
      <c r="W2364" s="1" t="s">
        <v>3322</v>
      </c>
      <c r="X2364" s="1" t="s">
        <v>39</v>
      </c>
      <c r="Y2364" t="str">
        <f t="shared" si="146"/>
        <v>OnTime</v>
      </c>
      <c r="Z2364" t="str">
        <f t="shared" si="147"/>
        <v>Utilized</v>
      </c>
    </row>
    <row r="2365" spans="1:26" x14ac:dyDescent="0.2">
      <c r="A2365" s="15">
        <v>1246.72</v>
      </c>
      <c r="B2365" s="7">
        <f t="shared" si="144"/>
        <v>1246.72</v>
      </c>
      <c r="C2365" s="1" t="s">
        <v>20</v>
      </c>
      <c r="E2365" s="5">
        <v>24.93</v>
      </c>
      <c r="F2365" s="5">
        <f t="shared" si="145"/>
        <v>24.93</v>
      </c>
      <c r="G2365" s="1" t="s">
        <v>1363</v>
      </c>
      <c r="H2365" s="8">
        <v>43931</v>
      </c>
      <c r="I2365" s="1" t="s">
        <v>25</v>
      </c>
      <c r="K2365" s="8">
        <v>43901.556168981479</v>
      </c>
      <c r="L2365" s="1" t="s">
        <v>28</v>
      </c>
      <c r="M2365" s="8">
        <v>43901</v>
      </c>
      <c r="N2365" s="8">
        <v>43901</v>
      </c>
      <c r="O2365" s="1" t="s">
        <v>4375</v>
      </c>
      <c r="P2365" s="1" t="s">
        <v>46</v>
      </c>
      <c r="Q2365" s="1" t="s">
        <v>33</v>
      </c>
      <c r="T2365" s="1" t="s">
        <v>193</v>
      </c>
      <c r="U2365" s="8">
        <v>43901</v>
      </c>
      <c r="V2365" s="1" t="s">
        <v>1368</v>
      </c>
      <c r="W2365" s="1" t="s">
        <v>3322</v>
      </c>
      <c r="X2365" s="1" t="s">
        <v>39</v>
      </c>
      <c r="Y2365" t="str">
        <f t="shared" si="146"/>
        <v>OnTime</v>
      </c>
      <c r="Z2365" t="str">
        <f t="shared" si="147"/>
        <v>Utilized</v>
      </c>
    </row>
    <row r="2366" spans="1:26" x14ac:dyDescent="0.2">
      <c r="A2366" s="15">
        <v>1259.1099999999999</v>
      </c>
      <c r="B2366" s="7">
        <f t="shared" si="144"/>
        <v>1259.1099999999999</v>
      </c>
      <c r="C2366" s="1" t="s">
        <v>20</v>
      </c>
      <c r="E2366" s="5">
        <v>25.18</v>
      </c>
      <c r="F2366" s="5">
        <f t="shared" si="145"/>
        <v>25.18</v>
      </c>
      <c r="G2366" s="1" t="s">
        <v>1363</v>
      </c>
      <c r="H2366" s="8">
        <v>43931</v>
      </c>
      <c r="I2366" s="1" t="s">
        <v>25</v>
      </c>
      <c r="K2366" s="8">
        <v>43901.55609953704</v>
      </c>
      <c r="L2366" s="1" t="s">
        <v>28</v>
      </c>
      <c r="M2366" s="8">
        <v>43901</v>
      </c>
      <c r="N2366" s="8">
        <v>43901</v>
      </c>
      <c r="O2366" s="1" t="s">
        <v>4378</v>
      </c>
      <c r="P2366" s="1" t="s">
        <v>46</v>
      </c>
      <c r="Q2366" s="1" t="s">
        <v>33</v>
      </c>
      <c r="T2366" s="1" t="s">
        <v>193</v>
      </c>
      <c r="U2366" s="8">
        <v>43901</v>
      </c>
      <c r="V2366" s="1" t="s">
        <v>1368</v>
      </c>
      <c r="W2366" s="1" t="s">
        <v>3322</v>
      </c>
      <c r="X2366" s="1" t="s">
        <v>39</v>
      </c>
      <c r="Y2366" t="str">
        <f t="shared" si="146"/>
        <v>OnTime</v>
      </c>
      <c r="Z2366" t="str">
        <f t="shared" si="147"/>
        <v>Utilized</v>
      </c>
    </row>
    <row r="2367" spans="1:26" x14ac:dyDescent="0.2">
      <c r="A2367" s="15">
        <v>12</v>
      </c>
      <c r="B2367" s="7">
        <f t="shared" si="144"/>
        <v>12</v>
      </c>
      <c r="C2367" s="1" t="s">
        <v>20</v>
      </c>
      <c r="E2367" s="5">
        <v>0.24</v>
      </c>
      <c r="F2367" s="5">
        <f t="shared" si="145"/>
        <v>0.24</v>
      </c>
      <c r="G2367" s="1" t="s">
        <v>1363</v>
      </c>
      <c r="H2367" s="8">
        <v>43931</v>
      </c>
      <c r="I2367" s="1" t="s">
        <v>25</v>
      </c>
      <c r="K2367" s="8">
        <v>43901.556041666663</v>
      </c>
      <c r="L2367" s="1" t="s">
        <v>28</v>
      </c>
      <c r="M2367" s="8">
        <v>43901</v>
      </c>
      <c r="N2367" s="8">
        <v>43901</v>
      </c>
      <c r="O2367" s="1" t="s">
        <v>4380</v>
      </c>
      <c r="P2367" s="1" t="s">
        <v>46</v>
      </c>
      <c r="Q2367" s="1" t="s">
        <v>33</v>
      </c>
      <c r="T2367" s="1" t="s">
        <v>193</v>
      </c>
      <c r="U2367" s="8">
        <v>43901</v>
      </c>
      <c r="V2367" s="1" t="s">
        <v>1368</v>
      </c>
      <c r="W2367" s="1" t="s">
        <v>3322</v>
      </c>
      <c r="X2367" s="1" t="s">
        <v>39</v>
      </c>
      <c r="Y2367" t="str">
        <f t="shared" si="146"/>
        <v>OnTime</v>
      </c>
      <c r="Z2367" t="str">
        <f t="shared" si="147"/>
        <v>Utilized</v>
      </c>
    </row>
    <row r="2368" spans="1:26" x14ac:dyDescent="0.2">
      <c r="A2368" s="15">
        <v>1367.5</v>
      </c>
      <c r="B2368" s="7">
        <f t="shared" si="144"/>
        <v>1367.5</v>
      </c>
      <c r="C2368" s="1" t="s">
        <v>20</v>
      </c>
      <c r="E2368" s="5">
        <v>27.35</v>
      </c>
      <c r="F2368" s="5">
        <f t="shared" si="145"/>
        <v>27.35</v>
      </c>
      <c r="G2368" s="1" t="s">
        <v>1363</v>
      </c>
      <c r="H2368" s="8">
        <v>43931</v>
      </c>
      <c r="I2368" s="1" t="s">
        <v>25</v>
      </c>
      <c r="K2368" s="8">
        <v>43901.555983796294</v>
      </c>
      <c r="L2368" s="1" t="s">
        <v>28</v>
      </c>
      <c r="M2368" s="8">
        <v>43901</v>
      </c>
      <c r="N2368" s="8">
        <v>43901</v>
      </c>
      <c r="O2368" s="1" t="s">
        <v>4383</v>
      </c>
      <c r="P2368" s="1" t="s">
        <v>46</v>
      </c>
      <c r="Q2368" s="1" t="s">
        <v>33</v>
      </c>
      <c r="T2368" s="1" t="s">
        <v>193</v>
      </c>
      <c r="U2368" s="8">
        <v>43901</v>
      </c>
      <c r="V2368" s="1" t="s">
        <v>1368</v>
      </c>
      <c r="W2368" s="1" t="s">
        <v>3322</v>
      </c>
      <c r="X2368" s="1" t="s">
        <v>39</v>
      </c>
      <c r="Y2368" t="str">
        <f t="shared" si="146"/>
        <v>OnTime</v>
      </c>
      <c r="Z2368" t="str">
        <f t="shared" si="147"/>
        <v>Utilized</v>
      </c>
    </row>
    <row r="2369" spans="1:26" x14ac:dyDescent="0.2">
      <c r="A2369" s="15">
        <v>219.15</v>
      </c>
      <c r="B2369" s="7">
        <f t="shared" si="144"/>
        <v>219.15</v>
      </c>
      <c r="C2369" s="1" t="s">
        <v>20</v>
      </c>
      <c r="E2369" s="5">
        <v>4.38</v>
      </c>
      <c r="F2369" s="5">
        <f t="shared" si="145"/>
        <v>4.38</v>
      </c>
      <c r="G2369" s="1" t="s">
        <v>1363</v>
      </c>
      <c r="H2369" s="8">
        <v>43931</v>
      </c>
      <c r="I2369" s="1" t="s">
        <v>25</v>
      </c>
      <c r="K2369" s="8">
        <v>43901.555925925924</v>
      </c>
      <c r="L2369" s="1" t="s">
        <v>28</v>
      </c>
      <c r="M2369" s="8">
        <v>43901</v>
      </c>
      <c r="N2369" s="8">
        <v>43901</v>
      </c>
      <c r="O2369" s="1" t="s">
        <v>4386</v>
      </c>
      <c r="P2369" s="1" t="s">
        <v>46</v>
      </c>
      <c r="Q2369" s="1" t="s">
        <v>156</v>
      </c>
      <c r="T2369" s="1" t="s">
        <v>193</v>
      </c>
      <c r="U2369" s="8">
        <v>43901</v>
      </c>
      <c r="V2369" s="1" t="s">
        <v>1368</v>
      </c>
      <c r="W2369" s="1" t="s">
        <v>3322</v>
      </c>
      <c r="X2369" s="1" t="s">
        <v>39</v>
      </c>
      <c r="Y2369" t="str">
        <f t="shared" si="146"/>
        <v>OnTime</v>
      </c>
      <c r="Z2369" t="str">
        <f t="shared" si="147"/>
        <v>Utilized</v>
      </c>
    </row>
    <row r="2370" spans="1:26" x14ac:dyDescent="0.2">
      <c r="A2370" s="15">
        <v>219.15</v>
      </c>
      <c r="B2370" s="7">
        <f t="shared" si="144"/>
        <v>219.15</v>
      </c>
      <c r="C2370" s="1" t="s">
        <v>20</v>
      </c>
      <c r="E2370" s="5">
        <v>4.38</v>
      </c>
      <c r="F2370" s="5">
        <f t="shared" si="145"/>
        <v>4.38</v>
      </c>
      <c r="G2370" s="1" t="s">
        <v>1363</v>
      </c>
      <c r="H2370" s="8">
        <v>43931</v>
      </c>
      <c r="I2370" s="1" t="s">
        <v>25</v>
      </c>
      <c r="K2370" s="8">
        <v>43901.555868055555</v>
      </c>
      <c r="L2370" s="1" t="s">
        <v>28</v>
      </c>
      <c r="M2370" s="8">
        <v>43901</v>
      </c>
      <c r="N2370" s="8">
        <v>43901</v>
      </c>
      <c r="O2370" s="1" t="s">
        <v>4388</v>
      </c>
      <c r="P2370" s="1" t="s">
        <v>46</v>
      </c>
      <c r="Q2370" s="1" t="s">
        <v>156</v>
      </c>
      <c r="T2370" s="1" t="s">
        <v>193</v>
      </c>
      <c r="U2370" s="8">
        <v>43901</v>
      </c>
      <c r="V2370" s="1" t="s">
        <v>1368</v>
      </c>
      <c r="W2370" s="1" t="s">
        <v>3322</v>
      </c>
      <c r="X2370" s="1" t="s">
        <v>39</v>
      </c>
      <c r="Y2370" t="str">
        <f t="shared" si="146"/>
        <v>OnTime</v>
      </c>
      <c r="Z2370" t="str">
        <f t="shared" si="147"/>
        <v>Utilized</v>
      </c>
    </row>
    <row r="2371" spans="1:26" x14ac:dyDescent="0.2">
      <c r="A2371" s="15">
        <v>487</v>
      </c>
      <c r="B2371" s="7">
        <f t="shared" ref="B2371:B2434" si="148">A2371</f>
        <v>487</v>
      </c>
      <c r="C2371" s="1" t="s">
        <v>20</v>
      </c>
      <c r="E2371" s="5">
        <v>9.74</v>
      </c>
      <c r="F2371" s="5">
        <f t="shared" ref="F2371:F2434" si="149">E2371</f>
        <v>9.74</v>
      </c>
      <c r="G2371" s="1" t="s">
        <v>1363</v>
      </c>
      <c r="H2371" s="8">
        <v>43931</v>
      </c>
      <c r="I2371" s="1" t="s">
        <v>25</v>
      </c>
      <c r="K2371" s="8">
        <v>43901.555787037039</v>
      </c>
      <c r="L2371" s="1" t="s">
        <v>28</v>
      </c>
      <c r="M2371" s="8">
        <v>43901</v>
      </c>
      <c r="N2371" s="8">
        <v>43901</v>
      </c>
      <c r="O2371" s="1" t="s">
        <v>4391</v>
      </c>
      <c r="P2371" s="1" t="s">
        <v>46</v>
      </c>
      <c r="Q2371" s="1" t="s">
        <v>156</v>
      </c>
      <c r="T2371" s="1" t="s">
        <v>193</v>
      </c>
      <c r="U2371" s="8">
        <v>43901</v>
      </c>
      <c r="V2371" s="1" t="s">
        <v>1368</v>
      </c>
      <c r="W2371" s="1" t="s">
        <v>3322</v>
      </c>
      <c r="X2371" s="1" t="s">
        <v>39</v>
      </c>
      <c r="Y2371" t="str">
        <f t="shared" ref="Y2371:Y2434" si="150">IF(U2371&gt;N2371,"Late",IF(A2371=0,"NoPayment","OnTime"))</f>
        <v>OnTime</v>
      </c>
      <c r="Z2371" t="str">
        <f t="shared" ref="Z2371:Z2434" si="151">IF(U2371&lt;H2371,"Utilized",IF(ISBLANK(H2371),"No Discounts","Lost"))</f>
        <v>Utilized</v>
      </c>
    </row>
    <row r="2372" spans="1:26" x14ac:dyDescent="0.2">
      <c r="A2372" s="15">
        <v>6.09</v>
      </c>
      <c r="B2372" s="7">
        <f t="shared" si="148"/>
        <v>6.09</v>
      </c>
      <c r="C2372" s="1" t="s">
        <v>20</v>
      </c>
      <c r="E2372" s="5">
        <v>0.12</v>
      </c>
      <c r="F2372" s="5">
        <f t="shared" si="149"/>
        <v>0.12</v>
      </c>
      <c r="G2372" s="1" t="s">
        <v>1363</v>
      </c>
      <c r="H2372" s="8">
        <v>43926</v>
      </c>
      <c r="I2372" s="1" t="s">
        <v>25</v>
      </c>
      <c r="K2372" s="8">
        <v>43896.308310185188</v>
      </c>
      <c r="L2372" s="1" t="s">
        <v>28</v>
      </c>
      <c r="M2372" s="8">
        <v>43896</v>
      </c>
      <c r="N2372" s="8">
        <v>43896</v>
      </c>
      <c r="O2372" s="1" t="s">
        <v>4395</v>
      </c>
      <c r="P2372" s="1" t="s">
        <v>46</v>
      </c>
      <c r="Q2372" s="1" t="s">
        <v>33</v>
      </c>
      <c r="T2372" s="1" t="s">
        <v>193</v>
      </c>
      <c r="U2372" s="8">
        <v>43896</v>
      </c>
      <c r="V2372" s="1" t="s">
        <v>1368</v>
      </c>
      <c r="W2372" s="1" t="s">
        <v>3322</v>
      </c>
      <c r="X2372" s="1" t="s">
        <v>39</v>
      </c>
      <c r="Y2372" t="str">
        <f t="shared" si="150"/>
        <v>OnTime</v>
      </c>
      <c r="Z2372" t="str">
        <f t="shared" si="151"/>
        <v>Utilized</v>
      </c>
    </row>
    <row r="2373" spans="1:26" x14ac:dyDescent="0.2">
      <c r="A2373" s="15">
        <v>7.32</v>
      </c>
      <c r="B2373" s="7">
        <f t="shared" si="148"/>
        <v>7.32</v>
      </c>
      <c r="C2373" s="1" t="s">
        <v>20</v>
      </c>
      <c r="E2373" s="5">
        <v>0.15</v>
      </c>
      <c r="F2373" s="5">
        <f t="shared" si="149"/>
        <v>0.15</v>
      </c>
      <c r="G2373" s="1" t="s">
        <v>1363</v>
      </c>
      <c r="H2373" s="8">
        <v>43926</v>
      </c>
      <c r="I2373" s="1" t="s">
        <v>25</v>
      </c>
      <c r="K2373" s="8">
        <v>43896.308240740742</v>
      </c>
      <c r="L2373" s="1" t="s">
        <v>28</v>
      </c>
      <c r="M2373" s="8">
        <v>43896</v>
      </c>
      <c r="N2373" s="8">
        <v>43896</v>
      </c>
      <c r="O2373" s="1" t="s">
        <v>4398</v>
      </c>
      <c r="P2373" s="1" t="s">
        <v>46</v>
      </c>
      <c r="Q2373" s="1" t="s">
        <v>33</v>
      </c>
      <c r="T2373" s="1" t="s">
        <v>193</v>
      </c>
      <c r="U2373" s="8">
        <v>43896</v>
      </c>
      <c r="V2373" s="1" t="s">
        <v>1368</v>
      </c>
      <c r="W2373" s="1" t="s">
        <v>3322</v>
      </c>
      <c r="X2373" s="1" t="s">
        <v>39</v>
      </c>
      <c r="Y2373" t="str">
        <f t="shared" si="150"/>
        <v>OnTime</v>
      </c>
      <c r="Z2373" t="str">
        <f t="shared" si="151"/>
        <v>Utilized</v>
      </c>
    </row>
    <row r="2374" spans="1:26" x14ac:dyDescent="0.2">
      <c r="A2374" s="15">
        <v>4383</v>
      </c>
      <c r="B2374" s="17">
        <f t="shared" si="148"/>
        <v>4383</v>
      </c>
      <c r="C2374" s="1" t="s">
        <v>20</v>
      </c>
      <c r="E2374" s="5">
        <v>87.66</v>
      </c>
      <c r="F2374" s="5">
        <f t="shared" si="149"/>
        <v>87.66</v>
      </c>
      <c r="G2374" s="1" t="s">
        <v>1363</v>
      </c>
      <c r="H2374" s="8">
        <v>43926</v>
      </c>
      <c r="I2374" s="1" t="s">
        <v>25</v>
      </c>
      <c r="K2374" s="8">
        <v>43896.308182870373</v>
      </c>
      <c r="L2374" s="1" t="s">
        <v>28</v>
      </c>
      <c r="M2374" s="8">
        <v>43896</v>
      </c>
      <c r="N2374" s="8">
        <v>43896</v>
      </c>
      <c r="O2374" s="1" t="s">
        <v>4400</v>
      </c>
      <c r="P2374" s="1" t="s">
        <v>46</v>
      </c>
      <c r="Q2374" s="1" t="s">
        <v>33</v>
      </c>
      <c r="T2374" s="1" t="s">
        <v>193</v>
      </c>
      <c r="U2374" s="8">
        <v>43896</v>
      </c>
      <c r="V2374" s="1" t="s">
        <v>1368</v>
      </c>
      <c r="W2374" s="1" t="s">
        <v>3322</v>
      </c>
      <c r="X2374" s="1" t="s">
        <v>39</v>
      </c>
      <c r="Y2374" t="str">
        <f t="shared" si="150"/>
        <v>OnTime</v>
      </c>
      <c r="Z2374" t="str">
        <f t="shared" si="151"/>
        <v>Utilized</v>
      </c>
    </row>
    <row r="2375" spans="1:26" x14ac:dyDescent="0.2">
      <c r="A2375" s="15">
        <v>24.35</v>
      </c>
      <c r="B2375" s="17">
        <f t="shared" si="148"/>
        <v>24.35</v>
      </c>
      <c r="C2375" s="1" t="s">
        <v>20</v>
      </c>
      <c r="E2375" s="5">
        <v>0.49</v>
      </c>
      <c r="F2375" s="5">
        <f t="shared" si="149"/>
        <v>0.49</v>
      </c>
      <c r="G2375" s="1" t="s">
        <v>1363</v>
      </c>
      <c r="H2375" s="8">
        <v>43926</v>
      </c>
      <c r="I2375" s="1" t="s">
        <v>25</v>
      </c>
      <c r="K2375" s="8">
        <v>43896.308125000003</v>
      </c>
      <c r="L2375" s="1" t="s">
        <v>28</v>
      </c>
      <c r="M2375" s="8">
        <v>43896</v>
      </c>
      <c r="N2375" s="8">
        <v>43896</v>
      </c>
      <c r="O2375" s="1" t="s">
        <v>4403</v>
      </c>
      <c r="P2375" s="1" t="s">
        <v>46</v>
      </c>
      <c r="Q2375" s="1" t="s">
        <v>33</v>
      </c>
      <c r="T2375" s="1" t="s">
        <v>193</v>
      </c>
      <c r="U2375" s="8">
        <v>43896</v>
      </c>
      <c r="V2375" s="1" t="s">
        <v>1368</v>
      </c>
      <c r="W2375" s="1" t="s">
        <v>3322</v>
      </c>
      <c r="X2375" s="1" t="s">
        <v>39</v>
      </c>
      <c r="Y2375" t="str">
        <f t="shared" si="150"/>
        <v>OnTime</v>
      </c>
      <c r="Z2375" t="str">
        <f t="shared" si="151"/>
        <v>Utilized</v>
      </c>
    </row>
    <row r="2376" spans="1:26" x14ac:dyDescent="0.2">
      <c r="A2376" s="15">
        <v>1448.83</v>
      </c>
      <c r="B2376" s="17">
        <f t="shared" si="148"/>
        <v>1448.83</v>
      </c>
      <c r="C2376" s="1" t="s">
        <v>20</v>
      </c>
      <c r="E2376" s="5">
        <v>28.98</v>
      </c>
      <c r="F2376" s="5">
        <f t="shared" si="149"/>
        <v>28.98</v>
      </c>
      <c r="G2376" s="1" t="s">
        <v>1363</v>
      </c>
      <c r="H2376" s="8">
        <v>43926</v>
      </c>
      <c r="I2376" s="1" t="s">
        <v>25</v>
      </c>
      <c r="K2376" s="8">
        <v>43896.308055555557</v>
      </c>
      <c r="L2376" s="1" t="s">
        <v>28</v>
      </c>
      <c r="M2376" s="8">
        <v>43896</v>
      </c>
      <c r="N2376" s="8">
        <v>43896</v>
      </c>
      <c r="O2376" s="1" t="s">
        <v>4406</v>
      </c>
      <c r="P2376" s="1" t="s">
        <v>46</v>
      </c>
      <c r="Q2376" s="1" t="s">
        <v>33</v>
      </c>
      <c r="T2376" s="1" t="s">
        <v>193</v>
      </c>
      <c r="U2376" s="8">
        <v>43896</v>
      </c>
      <c r="V2376" s="1" t="s">
        <v>1368</v>
      </c>
      <c r="W2376" s="1" t="s">
        <v>3322</v>
      </c>
      <c r="X2376" s="1" t="s">
        <v>39</v>
      </c>
      <c r="Y2376" t="str">
        <f t="shared" si="150"/>
        <v>OnTime</v>
      </c>
      <c r="Z2376" t="str">
        <f t="shared" si="151"/>
        <v>Utilized</v>
      </c>
    </row>
    <row r="2377" spans="1:26" x14ac:dyDescent="0.2">
      <c r="A2377" s="15">
        <v>14.61</v>
      </c>
      <c r="B2377" s="17">
        <f t="shared" si="148"/>
        <v>14.61</v>
      </c>
      <c r="C2377" s="1" t="s">
        <v>20</v>
      </c>
      <c r="E2377" s="5">
        <v>0.28999999999999998</v>
      </c>
      <c r="F2377" s="5">
        <f t="shared" si="149"/>
        <v>0.28999999999999998</v>
      </c>
      <c r="G2377" s="1" t="s">
        <v>1363</v>
      </c>
      <c r="H2377" s="8">
        <v>43926</v>
      </c>
      <c r="I2377" s="1" t="s">
        <v>25</v>
      </c>
      <c r="K2377" s="8">
        <v>43896.307997685188</v>
      </c>
      <c r="L2377" s="1" t="s">
        <v>28</v>
      </c>
      <c r="M2377" s="8">
        <v>43896</v>
      </c>
      <c r="N2377" s="8">
        <v>43896</v>
      </c>
      <c r="O2377" s="1" t="s">
        <v>4408</v>
      </c>
      <c r="P2377" s="1" t="s">
        <v>46</v>
      </c>
      <c r="Q2377" s="1" t="s">
        <v>33</v>
      </c>
      <c r="T2377" s="1" t="s">
        <v>193</v>
      </c>
      <c r="U2377" s="8">
        <v>43896</v>
      </c>
      <c r="V2377" s="1" t="s">
        <v>1368</v>
      </c>
      <c r="W2377" s="1" t="s">
        <v>3322</v>
      </c>
      <c r="X2377" s="1" t="s">
        <v>39</v>
      </c>
      <c r="Y2377" t="str">
        <f t="shared" si="150"/>
        <v>OnTime</v>
      </c>
      <c r="Z2377" t="str">
        <f t="shared" si="151"/>
        <v>Utilized</v>
      </c>
    </row>
    <row r="2378" spans="1:26" x14ac:dyDescent="0.2">
      <c r="A2378" s="15">
        <v>1275.94</v>
      </c>
      <c r="B2378" s="17">
        <f t="shared" si="148"/>
        <v>1275.94</v>
      </c>
      <c r="C2378" s="1" t="s">
        <v>20</v>
      </c>
      <c r="E2378" s="5">
        <v>25.52</v>
      </c>
      <c r="F2378" s="5">
        <f t="shared" si="149"/>
        <v>25.52</v>
      </c>
      <c r="G2378" s="1" t="s">
        <v>1363</v>
      </c>
      <c r="H2378" s="8">
        <v>43926</v>
      </c>
      <c r="I2378" s="1" t="s">
        <v>25</v>
      </c>
      <c r="K2378" s="8">
        <v>43896.307939814818</v>
      </c>
      <c r="L2378" s="1" t="s">
        <v>28</v>
      </c>
      <c r="M2378" s="8">
        <v>43896</v>
      </c>
      <c r="N2378" s="8">
        <v>43896</v>
      </c>
      <c r="O2378" s="1" t="s">
        <v>4411</v>
      </c>
      <c r="P2378" s="1" t="s">
        <v>46</v>
      </c>
      <c r="Q2378" s="1" t="s">
        <v>33</v>
      </c>
      <c r="T2378" s="1" t="s">
        <v>193</v>
      </c>
      <c r="U2378" s="8">
        <v>43896</v>
      </c>
      <c r="V2378" s="1" t="s">
        <v>1368</v>
      </c>
      <c r="W2378" s="1" t="s">
        <v>3322</v>
      </c>
      <c r="X2378" s="1" t="s">
        <v>39</v>
      </c>
      <c r="Y2378" t="str">
        <f t="shared" si="150"/>
        <v>OnTime</v>
      </c>
      <c r="Z2378" t="str">
        <f t="shared" si="151"/>
        <v>Utilized</v>
      </c>
    </row>
    <row r="2379" spans="1:26" x14ac:dyDescent="0.2">
      <c r="A2379" s="15">
        <v>1290.55</v>
      </c>
      <c r="B2379" s="17">
        <f t="shared" si="148"/>
        <v>1290.55</v>
      </c>
      <c r="C2379" s="1" t="s">
        <v>20</v>
      </c>
      <c r="E2379" s="5">
        <v>25.81</v>
      </c>
      <c r="F2379" s="5">
        <f t="shared" si="149"/>
        <v>25.81</v>
      </c>
      <c r="G2379" s="1" t="s">
        <v>1363</v>
      </c>
      <c r="H2379" s="8">
        <v>43926</v>
      </c>
      <c r="I2379" s="1" t="s">
        <v>25</v>
      </c>
      <c r="K2379" s="8">
        <v>43896.307870370372</v>
      </c>
      <c r="L2379" s="1" t="s">
        <v>28</v>
      </c>
      <c r="M2379" s="8">
        <v>43896</v>
      </c>
      <c r="N2379" s="8">
        <v>43896</v>
      </c>
      <c r="O2379" s="1" t="s">
        <v>4414</v>
      </c>
      <c r="P2379" s="1" t="s">
        <v>46</v>
      </c>
      <c r="Q2379" s="1" t="s">
        <v>33</v>
      </c>
      <c r="T2379" s="1" t="s">
        <v>193</v>
      </c>
      <c r="U2379" s="8">
        <v>43896</v>
      </c>
      <c r="V2379" s="1" t="s">
        <v>1368</v>
      </c>
      <c r="W2379" s="1" t="s">
        <v>3322</v>
      </c>
      <c r="X2379" s="1" t="s">
        <v>39</v>
      </c>
      <c r="Y2379" t="str">
        <f t="shared" si="150"/>
        <v>OnTime</v>
      </c>
      <c r="Z2379" t="str">
        <f t="shared" si="151"/>
        <v>Utilized</v>
      </c>
    </row>
    <row r="2380" spans="1:26" x14ac:dyDescent="0.2">
      <c r="A2380" s="15">
        <v>1</v>
      </c>
      <c r="B2380" s="7">
        <f t="shared" si="148"/>
        <v>1</v>
      </c>
      <c r="C2380" s="1" t="s">
        <v>20</v>
      </c>
      <c r="E2380" s="5">
        <v>0</v>
      </c>
      <c r="F2380" s="5">
        <f t="shared" si="149"/>
        <v>0</v>
      </c>
      <c r="I2380" s="1" t="s">
        <v>140</v>
      </c>
      <c r="K2380" s="8">
        <v>43896.307812500003</v>
      </c>
      <c r="L2380" s="1" t="s">
        <v>28</v>
      </c>
      <c r="M2380" s="8">
        <v>43896</v>
      </c>
      <c r="N2380" s="8">
        <v>43926</v>
      </c>
      <c r="O2380" s="1" t="s">
        <v>4416</v>
      </c>
      <c r="P2380" s="1" t="s">
        <v>32</v>
      </c>
      <c r="Q2380" s="1" t="s">
        <v>33</v>
      </c>
      <c r="R2380" s="1" t="s">
        <v>124</v>
      </c>
      <c r="T2380" s="1" t="s">
        <v>81</v>
      </c>
      <c r="U2380" s="8">
        <v>43896</v>
      </c>
      <c r="V2380" s="1" t="s">
        <v>144</v>
      </c>
      <c r="W2380" s="1" t="s">
        <v>145</v>
      </c>
      <c r="X2380" s="1" t="s">
        <v>39</v>
      </c>
      <c r="Y2380" t="str">
        <f t="shared" si="150"/>
        <v>OnTime</v>
      </c>
      <c r="Z2380" t="str">
        <f t="shared" si="151"/>
        <v>No Discounts</v>
      </c>
    </row>
    <row r="2381" spans="1:26" x14ac:dyDescent="0.2">
      <c r="A2381" s="15">
        <v>219.15</v>
      </c>
      <c r="B2381" s="7">
        <f t="shared" si="148"/>
        <v>219.15</v>
      </c>
      <c r="C2381" s="1" t="s">
        <v>20</v>
      </c>
      <c r="E2381" s="5">
        <v>4.38</v>
      </c>
      <c r="F2381" s="5">
        <f t="shared" si="149"/>
        <v>4.38</v>
      </c>
      <c r="G2381" s="1" t="s">
        <v>1363</v>
      </c>
      <c r="H2381" s="8">
        <v>43926</v>
      </c>
      <c r="I2381" s="1" t="s">
        <v>25</v>
      </c>
      <c r="K2381" s="8">
        <v>43896.307754629626</v>
      </c>
      <c r="L2381" s="1" t="s">
        <v>28</v>
      </c>
      <c r="M2381" s="8">
        <v>43896</v>
      </c>
      <c r="N2381" s="8">
        <v>43896</v>
      </c>
      <c r="O2381" s="1" t="s">
        <v>4418</v>
      </c>
      <c r="P2381" s="1" t="s">
        <v>46</v>
      </c>
      <c r="Q2381" s="1" t="s">
        <v>156</v>
      </c>
      <c r="T2381" s="1" t="s">
        <v>193</v>
      </c>
      <c r="U2381" s="8">
        <v>43896</v>
      </c>
      <c r="V2381" s="1" t="s">
        <v>1368</v>
      </c>
      <c r="W2381" s="1" t="s">
        <v>3322</v>
      </c>
      <c r="X2381" s="1" t="s">
        <v>39</v>
      </c>
      <c r="Y2381" t="str">
        <f t="shared" si="150"/>
        <v>OnTime</v>
      </c>
      <c r="Z2381" t="str">
        <f t="shared" si="151"/>
        <v>Utilized</v>
      </c>
    </row>
    <row r="2382" spans="1:26" x14ac:dyDescent="0.2">
      <c r="A2382" s="15">
        <v>21.92</v>
      </c>
      <c r="B2382" s="7">
        <f t="shared" si="148"/>
        <v>21.92</v>
      </c>
      <c r="C2382" s="1" t="s">
        <v>20</v>
      </c>
      <c r="E2382" s="5">
        <v>0.44</v>
      </c>
      <c r="F2382" s="5">
        <f t="shared" si="149"/>
        <v>0.44</v>
      </c>
      <c r="G2382" s="1" t="s">
        <v>1363</v>
      </c>
      <c r="H2382" s="8">
        <v>43926</v>
      </c>
      <c r="I2382" s="1" t="s">
        <v>25</v>
      </c>
      <c r="K2382" s="8">
        <v>43896.307696759257</v>
      </c>
      <c r="L2382" s="1" t="s">
        <v>28</v>
      </c>
      <c r="M2382" s="8">
        <v>43896</v>
      </c>
      <c r="N2382" s="8">
        <v>43896</v>
      </c>
      <c r="O2382" s="1" t="s">
        <v>4421</v>
      </c>
      <c r="P2382" s="1" t="s">
        <v>46</v>
      </c>
      <c r="Q2382" s="1" t="s">
        <v>156</v>
      </c>
      <c r="T2382" s="1" t="s">
        <v>193</v>
      </c>
      <c r="U2382" s="8">
        <v>43896</v>
      </c>
      <c r="V2382" s="1" t="s">
        <v>1368</v>
      </c>
      <c r="W2382" s="1" t="s">
        <v>3322</v>
      </c>
      <c r="X2382" s="1" t="s">
        <v>39</v>
      </c>
      <c r="Y2382" t="str">
        <f t="shared" si="150"/>
        <v>OnTime</v>
      </c>
      <c r="Z2382" t="str">
        <f t="shared" si="151"/>
        <v>Utilized</v>
      </c>
    </row>
    <row r="2383" spans="1:26" x14ac:dyDescent="0.2">
      <c r="A2383" s="15">
        <v>21.92</v>
      </c>
      <c r="B2383" s="7">
        <f t="shared" si="148"/>
        <v>21.92</v>
      </c>
      <c r="C2383" s="1" t="s">
        <v>20</v>
      </c>
      <c r="E2383" s="5">
        <v>0.44</v>
      </c>
      <c r="F2383" s="5">
        <f t="shared" si="149"/>
        <v>0.44</v>
      </c>
      <c r="G2383" s="1" t="s">
        <v>1363</v>
      </c>
      <c r="H2383" s="8">
        <v>43926</v>
      </c>
      <c r="I2383" s="1" t="s">
        <v>25</v>
      </c>
      <c r="K2383" s="8">
        <v>43896.307638888888</v>
      </c>
      <c r="L2383" s="1" t="s">
        <v>28</v>
      </c>
      <c r="M2383" s="8">
        <v>43896</v>
      </c>
      <c r="N2383" s="8">
        <v>43896</v>
      </c>
      <c r="O2383" s="1" t="s">
        <v>4423</v>
      </c>
      <c r="P2383" s="1" t="s">
        <v>46</v>
      </c>
      <c r="Q2383" s="1" t="s">
        <v>156</v>
      </c>
      <c r="T2383" s="1" t="s">
        <v>193</v>
      </c>
      <c r="U2383" s="8">
        <v>43896</v>
      </c>
      <c r="V2383" s="1" t="s">
        <v>1368</v>
      </c>
      <c r="W2383" s="1" t="s">
        <v>3322</v>
      </c>
      <c r="X2383" s="1" t="s">
        <v>39</v>
      </c>
      <c r="Y2383" t="str">
        <f t="shared" si="150"/>
        <v>OnTime</v>
      </c>
      <c r="Z2383" t="str">
        <f t="shared" si="151"/>
        <v>Utilized</v>
      </c>
    </row>
    <row r="2384" spans="1:26" x14ac:dyDescent="0.2">
      <c r="A2384" s="15">
        <v>1</v>
      </c>
      <c r="B2384" s="7">
        <f t="shared" si="148"/>
        <v>1</v>
      </c>
      <c r="C2384" s="1" t="s">
        <v>20</v>
      </c>
      <c r="E2384" s="5">
        <v>0.02</v>
      </c>
      <c r="F2384" s="5">
        <f t="shared" si="149"/>
        <v>0.02</v>
      </c>
      <c r="G2384" s="1" t="s">
        <v>1363</v>
      </c>
      <c r="H2384" s="8">
        <v>43925</v>
      </c>
      <c r="I2384" s="1" t="s">
        <v>25</v>
      </c>
      <c r="K2384" s="8">
        <v>43895.265567129631</v>
      </c>
      <c r="L2384" s="1" t="s">
        <v>28</v>
      </c>
      <c r="M2384" s="8">
        <v>43895</v>
      </c>
      <c r="N2384" s="8">
        <v>43895</v>
      </c>
      <c r="O2384" s="1" t="s">
        <v>4427</v>
      </c>
      <c r="P2384" s="1" t="s">
        <v>46</v>
      </c>
      <c r="Q2384" s="1" t="s">
        <v>156</v>
      </c>
      <c r="T2384" s="1" t="s">
        <v>81</v>
      </c>
      <c r="U2384" s="8">
        <v>43895</v>
      </c>
      <c r="V2384" s="1" t="s">
        <v>1368</v>
      </c>
      <c r="W2384" s="1" t="s">
        <v>3322</v>
      </c>
      <c r="X2384" s="1" t="s">
        <v>39</v>
      </c>
      <c r="Y2384" t="str">
        <f t="shared" si="150"/>
        <v>OnTime</v>
      </c>
      <c r="Z2384" t="str">
        <f t="shared" si="151"/>
        <v>Utilized</v>
      </c>
    </row>
    <row r="2385" spans="1:26" x14ac:dyDescent="0.2">
      <c r="A2385" s="15">
        <v>121.75</v>
      </c>
      <c r="B2385" s="7">
        <f t="shared" si="148"/>
        <v>121.75</v>
      </c>
      <c r="C2385" s="1" t="s">
        <v>20</v>
      </c>
      <c r="E2385" s="5">
        <v>2.44</v>
      </c>
      <c r="F2385" s="5">
        <f t="shared" si="149"/>
        <v>2.44</v>
      </c>
      <c r="G2385" s="1" t="s">
        <v>1363</v>
      </c>
      <c r="H2385" s="8">
        <v>43915</v>
      </c>
      <c r="I2385" s="1" t="s">
        <v>25</v>
      </c>
      <c r="K2385" s="8">
        <v>43885.537847222222</v>
      </c>
      <c r="L2385" s="1" t="s">
        <v>28</v>
      </c>
      <c r="M2385" s="8">
        <v>43885</v>
      </c>
      <c r="N2385" s="8">
        <v>43885</v>
      </c>
      <c r="O2385" s="1" t="s">
        <v>4430</v>
      </c>
      <c r="P2385" s="1" t="s">
        <v>46</v>
      </c>
      <c r="Q2385" s="1" t="s">
        <v>156</v>
      </c>
      <c r="T2385" s="1" t="s">
        <v>193</v>
      </c>
      <c r="U2385" s="8">
        <v>43885</v>
      </c>
      <c r="V2385" s="1" t="s">
        <v>1368</v>
      </c>
      <c r="W2385" s="1" t="s">
        <v>3322</v>
      </c>
      <c r="X2385" s="1" t="s">
        <v>39</v>
      </c>
      <c r="Y2385" t="str">
        <f t="shared" si="150"/>
        <v>OnTime</v>
      </c>
      <c r="Z2385" t="str">
        <f t="shared" si="151"/>
        <v>Utilized</v>
      </c>
    </row>
    <row r="2386" spans="1:26" x14ac:dyDescent="0.2">
      <c r="A2386" s="15">
        <v>100</v>
      </c>
      <c r="B2386" s="7">
        <f t="shared" si="148"/>
        <v>100</v>
      </c>
      <c r="C2386" s="1" t="s">
        <v>20</v>
      </c>
      <c r="E2386" s="5">
        <v>2</v>
      </c>
      <c r="F2386" s="5">
        <f t="shared" si="149"/>
        <v>2</v>
      </c>
      <c r="G2386" s="1" t="s">
        <v>2202</v>
      </c>
      <c r="H2386" s="8">
        <v>43945</v>
      </c>
      <c r="I2386" s="1" t="s">
        <v>25</v>
      </c>
      <c r="K2386" s="8">
        <v>43885.24795138889</v>
      </c>
      <c r="L2386" s="1" t="s">
        <v>28</v>
      </c>
      <c r="M2386" s="8">
        <v>43885</v>
      </c>
      <c r="N2386" s="8">
        <v>43915</v>
      </c>
      <c r="O2386" s="1" t="s">
        <v>4432</v>
      </c>
      <c r="P2386" s="1" t="s">
        <v>32</v>
      </c>
      <c r="Q2386" s="1" t="s">
        <v>33</v>
      </c>
      <c r="R2386" s="1" t="s">
        <v>124</v>
      </c>
      <c r="T2386" s="1" t="s">
        <v>193</v>
      </c>
      <c r="U2386" s="8">
        <v>43885</v>
      </c>
      <c r="V2386" s="1" t="s">
        <v>2205</v>
      </c>
      <c r="W2386" s="1" t="s">
        <v>2206</v>
      </c>
      <c r="X2386" s="1" t="s">
        <v>39</v>
      </c>
      <c r="Y2386" t="str">
        <f t="shared" si="150"/>
        <v>OnTime</v>
      </c>
      <c r="Z2386" t="str">
        <f t="shared" si="151"/>
        <v>Utilized</v>
      </c>
    </row>
    <row r="2387" spans="1:26" x14ac:dyDescent="0.2">
      <c r="A2387" s="15">
        <v>100</v>
      </c>
      <c r="B2387" s="7">
        <f t="shared" si="148"/>
        <v>100</v>
      </c>
      <c r="C2387" s="1" t="s">
        <v>20</v>
      </c>
      <c r="E2387" s="5">
        <v>0</v>
      </c>
      <c r="F2387" s="5">
        <f t="shared" si="149"/>
        <v>0</v>
      </c>
      <c r="I2387" s="1" t="s">
        <v>140</v>
      </c>
      <c r="K2387" s="8">
        <v>43884.702881944446</v>
      </c>
      <c r="L2387" s="1" t="s">
        <v>28</v>
      </c>
      <c r="M2387" s="8">
        <v>43884</v>
      </c>
      <c r="N2387" s="8">
        <v>43899</v>
      </c>
      <c r="O2387" s="1" t="s">
        <v>4436</v>
      </c>
      <c r="P2387" s="1" t="s">
        <v>46</v>
      </c>
      <c r="Q2387" s="1" t="s">
        <v>33</v>
      </c>
      <c r="R2387" s="1" t="s">
        <v>168</v>
      </c>
      <c r="T2387" s="1" t="s">
        <v>193</v>
      </c>
      <c r="U2387" s="8">
        <v>43884</v>
      </c>
      <c r="V2387" s="1" t="s">
        <v>1470</v>
      </c>
      <c r="W2387" s="1" t="s">
        <v>1471</v>
      </c>
      <c r="X2387" s="1" t="s">
        <v>39</v>
      </c>
      <c r="Y2387" t="str">
        <f t="shared" si="150"/>
        <v>OnTime</v>
      </c>
      <c r="Z2387" t="str">
        <f t="shared" si="151"/>
        <v>No Discounts</v>
      </c>
    </row>
    <row r="2388" spans="1:26" x14ac:dyDescent="0.2">
      <c r="A2388" s="15">
        <v>100</v>
      </c>
      <c r="B2388" s="7">
        <f t="shared" si="148"/>
        <v>100</v>
      </c>
      <c r="C2388" s="1" t="s">
        <v>20</v>
      </c>
      <c r="E2388" s="5">
        <v>2</v>
      </c>
      <c r="F2388" s="5">
        <f t="shared" si="149"/>
        <v>2</v>
      </c>
      <c r="G2388" s="1" t="s">
        <v>1363</v>
      </c>
      <c r="H2388" s="8">
        <v>43914</v>
      </c>
      <c r="I2388" s="1" t="s">
        <v>25</v>
      </c>
      <c r="K2388" s="8">
        <v>43884.702708333331</v>
      </c>
      <c r="L2388" s="1" t="s">
        <v>28</v>
      </c>
      <c r="M2388" s="8">
        <v>43884</v>
      </c>
      <c r="N2388" s="8">
        <v>43884</v>
      </c>
      <c r="O2388" s="1" t="s">
        <v>4438</v>
      </c>
      <c r="P2388" s="1" t="s">
        <v>32</v>
      </c>
      <c r="Q2388" s="1" t="s">
        <v>156</v>
      </c>
      <c r="T2388" s="1" t="s">
        <v>81</v>
      </c>
      <c r="U2388" s="8">
        <v>43884</v>
      </c>
      <c r="V2388" s="1" t="s">
        <v>1368</v>
      </c>
      <c r="W2388" s="1" t="s">
        <v>3322</v>
      </c>
      <c r="X2388" s="1" t="s">
        <v>39</v>
      </c>
      <c r="Y2388" t="str">
        <f t="shared" si="150"/>
        <v>OnTime</v>
      </c>
      <c r="Z2388" t="str">
        <f t="shared" si="151"/>
        <v>Utilized</v>
      </c>
    </row>
    <row r="2389" spans="1:26" x14ac:dyDescent="0.2">
      <c r="A2389" s="15">
        <v>100</v>
      </c>
      <c r="B2389" s="7">
        <f t="shared" si="148"/>
        <v>100</v>
      </c>
      <c r="C2389" s="1" t="s">
        <v>20</v>
      </c>
      <c r="E2389" s="5">
        <v>2</v>
      </c>
      <c r="F2389" s="5">
        <f t="shared" si="149"/>
        <v>2</v>
      </c>
      <c r="G2389" s="1" t="s">
        <v>1363</v>
      </c>
      <c r="H2389" s="8">
        <v>43911</v>
      </c>
      <c r="I2389" s="1" t="s">
        <v>25</v>
      </c>
      <c r="K2389" s="8">
        <v>43881.657824074071</v>
      </c>
      <c r="L2389" s="1" t="s">
        <v>28</v>
      </c>
      <c r="M2389" s="8">
        <v>43881</v>
      </c>
      <c r="N2389" s="8">
        <v>43881</v>
      </c>
      <c r="O2389" s="1" t="s">
        <v>4442</v>
      </c>
      <c r="P2389" s="1" t="s">
        <v>32</v>
      </c>
      <c r="Q2389" s="1" t="s">
        <v>156</v>
      </c>
      <c r="T2389" s="1" t="s">
        <v>49</v>
      </c>
      <c r="U2389" s="8">
        <v>43881</v>
      </c>
      <c r="V2389" s="1" t="s">
        <v>1368</v>
      </c>
      <c r="W2389" s="1" t="s">
        <v>3322</v>
      </c>
      <c r="X2389" s="1" t="s">
        <v>39</v>
      </c>
      <c r="Y2389" t="str">
        <f t="shared" si="150"/>
        <v>OnTime</v>
      </c>
      <c r="Z2389" t="str">
        <f t="shared" si="151"/>
        <v>Utilized</v>
      </c>
    </row>
    <row r="2390" spans="1:26" x14ac:dyDescent="0.2">
      <c r="A2390" s="15">
        <v>100</v>
      </c>
      <c r="B2390" s="7">
        <f t="shared" si="148"/>
        <v>100</v>
      </c>
      <c r="C2390" s="1" t="s">
        <v>20</v>
      </c>
      <c r="E2390" s="5">
        <v>0</v>
      </c>
      <c r="F2390" s="5">
        <f t="shared" si="149"/>
        <v>0</v>
      </c>
      <c r="I2390" s="1" t="s">
        <v>140</v>
      </c>
      <c r="K2390" s="8">
        <v>43881.307986111111</v>
      </c>
      <c r="L2390" s="1" t="s">
        <v>28</v>
      </c>
      <c r="M2390" s="8">
        <v>43881</v>
      </c>
      <c r="N2390" s="8">
        <v>43911</v>
      </c>
      <c r="O2390" s="1" t="s">
        <v>4444</v>
      </c>
      <c r="P2390" s="1" t="s">
        <v>32</v>
      </c>
      <c r="Q2390" s="1" t="s">
        <v>33</v>
      </c>
      <c r="R2390" s="1" t="s">
        <v>124</v>
      </c>
      <c r="T2390" s="1" t="s">
        <v>1045</v>
      </c>
      <c r="U2390" s="8">
        <v>43881</v>
      </c>
      <c r="V2390" s="1" t="s">
        <v>144</v>
      </c>
      <c r="W2390" s="1" t="s">
        <v>145</v>
      </c>
      <c r="X2390" s="1" t="s">
        <v>39</v>
      </c>
      <c r="Y2390" t="str">
        <f t="shared" si="150"/>
        <v>OnTime</v>
      </c>
      <c r="Z2390" t="str">
        <f t="shared" si="151"/>
        <v>No Discounts</v>
      </c>
    </row>
    <row r="2391" spans="1:26" x14ac:dyDescent="0.2">
      <c r="A2391" s="15">
        <v>100</v>
      </c>
      <c r="B2391" s="7">
        <f t="shared" si="148"/>
        <v>100</v>
      </c>
      <c r="C2391" s="1" t="s">
        <v>20</v>
      </c>
      <c r="E2391" s="5">
        <v>0</v>
      </c>
      <c r="F2391" s="5">
        <f t="shared" si="149"/>
        <v>0</v>
      </c>
      <c r="I2391" s="1" t="s">
        <v>140</v>
      </c>
      <c r="K2391" s="8">
        <v>43879.736574074072</v>
      </c>
      <c r="L2391" s="1" t="s">
        <v>28</v>
      </c>
      <c r="M2391" s="8">
        <v>43879</v>
      </c>
      <c r="N2391" s="8">
        <v>43909</v>
      </c>
      <c r="O2391" s="1" t="s">
        <v>4447</v>
      </c>
      <c r="P2391" s="1" t="s">
        <v>32</v>
      </c>
      <c r="Q2391" s="1" t="s">
        <v>33</v>
      </c>
      <c r="R2391" s="1" t="s">
        <v>124</v>
      </c>
      <c r="T2391" s="1" t="s">
        <v>81</v>
      </c>
      <c r="U2391" s="8">
        <v>43879</v>
      </c>
      <c r="V2391" s="1" t="s">
        <v>144</v>
      </c>
      <c r="W2391" s="1" t="s">
        <v>145</v>
      </c>
      <c r="X2391" s="1" t="s">
        <v>39</v>
      </c>
      <c r="Y2391" t="str">
        <f t="shared" si="150"/>
        <v>OnTime</v>
      </c>
      <c r="Z2391" t="str">
        <f t="shared" si="151"/>
        <v>No Discounts</v>
      </c>
    </row>
    <row r="2392" spans="1:26" x14ac:dyDescent="0.2">
      <c r="A2392" s="15">
        <v>150</v>
      </c>
      <c r="B2392" s="7">
        <f t="shared" si="148"/>
        <v>150</v>
      </c>
      <c r="C2392" s="1" t="s">
        <v>20</v>
      </c>
      <c r="E2392" s="5">
        <v>3</v>
      </c>
      <c r="F2392" s="5">
        <f t="shared" si="149"/>
        <v>3</v>
      </c>
      <c r="G2392" s="1" t="s">
        <v>1363</v>
      </c>
      <c r="H2392" s="8">
        <v>43909</v>
      </c>
      <c r="I2392" s="1" t="s">
        <v>25</v>
      </c>
      <c r="K2392" s="8">
        <v>43879.736504629633</v>
      </c>
      <c r="L2392" s="1" t="s">
        <v>28</v>
      </c>
      <c r="M2392" s="8">
        <v>43879</v>
      </c>
      <c r="N2392" s="8">
        <v>43879</v>
      </c>
      <c r="O2392" s="1" t="s">
        <v>4449</v>
      </c>
      <c r="P2392" s="1" t="s">
        <v>32</v>
      </c>
      <c r="Q2392" s="1" t="s">
        <v>156</v>
      </c>
      <c r="T2392" s="1" t="s">
        <v>81</v>
      </c>
      <c r="U2392" s="8">
        <v>43879</v>
      </c>
      <c r="V2392" s="1" t="s">
        <v>1368</v>
      </c>
      <c r="W2392" s="1" t="s">
        <v>3322</v>
      </c>
      <c r="X2392" s="1" t="s">
        <v>39</v>
      </c>
      <c r="Y2392" t="str">
        <f t="shared" si="150"/>
        <v>OnTime</v>
      </c>
      <c r="Z2392" t="str">
        <f t="shared" si="151"/>
        <v>Utilized</v>
      </c>
    </row>
    <row r="2393" spans="1:26" x14ac:dyDescent="0.2">
      <c r="A2393" s="15">
        <v>0</v>
      </c>
      <c r="B2393" s="7">
        <f t="shared" si="148"/>
        <v>0</v>
      </c>
      <c r="C2393" s="1" t="s">
        <v>20</v>
      </c>
      <c r="E2393" s="5">
        <v>0</v>
      </c>
      <c r="F2393" s="5">
        <f t="shared" si="149"/>
        <v>0</v>
      </c>
      <c r="I2393" s="1" t="s">
        <v>25</v>
      </c>
      <c r="K2393" s="8">
        <v>43879.73642361111</v>
      </c>
      <c r="M2393" s="8">
        <v>43879</v>
      </c>
      <c r="N2393" s="8">
        <v>43879</v>
      </c>
      <c r="P2393" s="1" t="s">
        <v>32</v>
      </c>
      <c r="T2393" s="1" t="s">
        <v>81</v>
      </c>
      <c r="U2393" s="8">
        <v>43879</v>
      </c>
      <c r="X2393" s="1" t="s">
        <v>39</v>
      </c>
      <c r="Y2393" t="str">
        <f t="shared" si="150"/>
        <v>NoPayment</v>
      </c>
      <c r="Z2393" t="str">
        <f t="shared" si="151"/>
        <v>No Discounts</v>
      </c>
    </row>
    <row r="2394" spans="1:26" x14ac:dyDescent="0.2">
      <c r="A2394" s="15">
        <v>0</v>
      </c>
      <c r="B2394" s="7">
        <f t="shared" si="148"/>
        <v>0</v>
      </c>
      <c r="C2394" s="1" t="s">
        <v>20</v>
      </c>
      <c r="E2394" s="5">
        <v>0</v>
      </c>
      <c r="F2394" s="5">
        <f t="shared" si="149"/>
        <v>0</v>
      </c>
      <c r="I2394" s="1" t="s">
        <v>25</v>
      </c>
      <c r="K2394" s="8">
        <v>43867.266215277778</v>
      </c>
      <c r="M2394" s="8">
        <v>43867</v>
      </c>
      <c r="N2394" s="8">
        <v>43867</v>
      </c>
      <c r="P2394" s="1" t="s">
        <v>32</v>
      </c>
      <c r="T2394" s="1" t="s">
        <v>81</v>
      </c>
      <c r="U2394" s="8">
        <v>43867</v>
      </c>
      <c r="X2394" s="1" t="s">
        <v>39</v>
      </c>
      <c r="Y2394" t="str">
        <f t="shared" si="150"/>
        <v>NoPayment</v>
      </c>
      <c r="Z2394" t="str">
        <f t="shared" si="151"/>
        <v>No Discounts</v>
      </c>
    </row>
    <row r="2395" spans="1:26" x14ac:dyDescent="0.2">
      <c r="A2395" s="15">
        <v>0</v>
      </c>
      <c r="B2395" s="7">
        <f t="shared" si="148"/>
        <v>0</v>
      </c>
      <c r="C2395" s="1" t="s">
        <v>20</v>
      </c>
      <c r="E2395" s="5">
        <v>0</v>
      </c>
      <c r="F2395" s="5">
        <f t="shared" si="149"/>
        <v>0</v>
      </c>
      <c r="I2395" s="1" t="s">
        <v>25</v>
      </c>
      <c r="K2395" s="8">
        <v>43867.266145833331</v>
      </c>
      <c r="M2395" s="8">
        <v>43867</v>
      </c>
      <c r="N2395" s="8">
        <v>43867</v>
      </c>
      <c r="P2395" s="1" t="s">
        <v>32</v>
      </c>
      <c r="T2395" s="1" t="s">
        <v>81</v>
      </c>
      <c r="U2395" s="8">
        <v>43867</v>
      </c>
      <c r="X2395" s="1" t="s">
        <v>39</v>
      </c>
      <c r="Y2395" t="str">
        <f t="shared" si="150"/>
        <v>NoPayment</v>
      </c>
      <c r="Z2395" t="str">
        <f t="shared" si="151"/>
        <v>No Discounts</v>
      </c>
    </row>
    <row r="2396" spans="1:26" x14ac:dyDescent="0.2">
      <c r="A2396" s="15">
        <v>0</v>
      </c>
      <c r="B2396" s="7">
        <f t="shared" si="148"/>
        <v>0</v>
      </c>
      <c r="C2396" s="1" t="s">
        <v>20</v>
      </c>
      <c r="E2396" s="5">
        <v>0</v>
      </c>
      <c r="F2396" s="5">
        <f t="shared" si="149"/>
        <v>0</v>
      </c>
      <c r="I2396" s="1" t="s">
        <v>25</v>
      </c>
      <c r="K2396" s="8">
        <v>43867.266076388885</v>
      </c>
      <c r="M2396" s="8">
        <v>43867</v>
      </c>
      <c r="N2396" s="8">
        <v>43867</v>
      </c>
      <c r="P2396" s="1" t="s">
        <v>32</v>
      </c>
      <c r="T2396" s="1" t="s">
        <v>81</v>
      </c>
      <c r="U2396" s="8">
        <v>43867</v>
      </c>
      <c r="X2396" s="1" t="s">
        <v>39</v>
      </c>
      <c r="Y2396" t="str">
        <f t="shared" si="150"/>
        <v>NoPayment</v>
      </c>
      <c r="Z2396" t="str">
        <f t="shared" si="151"/>
        <v>No Discounts</v>
      </c>
    </row>
    <row r="2397" spans="1:26" x14ac:dyDescent="0.2">
      <c r="A2397" s="15">
        <v>0</v>
      </c>
      <c r="B2397" s="7">
        <f t="shared" si="148"/>
        <v>0</v>
      </c>
      <c r="C2397" s="1" t="s">
        <v>20</v>
      </c>
      <c r="E2397" s="5">
        <v>0</v>
      </c>
      <c r="F2397" s="5">
        <f t="shared" si="149"/>
        <v>0</v>
      </c>
      <c r="I2397" s="1" t="s">
        <v>25</v>
      </c>
      <c r="K2397" s="8">
        <v>43867.26599537037</v>
      </c>
      <c r="M2397" s="8">
        <v>43867</v>
      </c>
      <c r="N2397" s="8">
        <v>43867</v>
      </c>
      <c r="P2397" s="1" t="s">
        <v>32</v>
      </c>
      <c r="T2397" s="1" t="s">
        <v>81</v>
      </c>
      <c r="U2397" s="8">
        <v>43867</v>
      </c>
      <c r="X2397" s="1" t="s">
        <v>39</v>
      </c>
      <c r="Y2397" t="str">
        <f t="shared" si="150"/>
        <v>NoPayment</v>
      </c>
      <c r="Z2397" t="str">
        <f t="shared" si="151"/>
        <v>No Discounts</v>
      </c>
    </row>
    <row r="2398" spans="1:26" x14ac:dyDescent="0.2">
      <c r="A2398" s="15">
        <v>19</v>
      </c>
      <c r="B2398" s="7">
        <f t="shared" si="148"/>
        <v>19</v>
      </c>
      <c r="C2398" s="1" t="s">
        <v>20</v>
      </c>
      <c r="E2398" s="5">
        <v>0.38</v>
      </c>
      <c r="F2398" s="5">
        <f t="shared" si="149"/>
        <v>0.38</v>
      </c>
      <c r="G2398" s="1" t="s">
        <v>1363</v>
      </c>
      <c r="H2398" s="8">
        <v>43887</v>
      </c>
      <c r="I2398" s="1" t="s">
        <v>25</v>
      </c>
      <c r="K2398" s="8">
        <v>43857.514722222222</v>
      </c>
      <c r="L2398" s="1" t="s">
        <v>136</v>
      </c>
      <c r="M2398" s="8">
        <v>43857</v>
      </c>
      <c r="N2398" s="8">
        <v>43857</v>
      </c>
      <c r="O2398" s="1" t="s">
        <v>4459</v>
      </c>
      <c r="P2398" s="1" t="s">
        <v>46</v>
      </c>
      <c r="Q2398" s="1" t="s">
        <v>156</v>
      </c>
      <c r="T2398" s="1" t="s">
        <v>81</v>
      </c>
      <c r="U2398" s="8">
        <v>43857</v>
      </c>
      <c r="V2398" s="1" t="s">
        <v>1368</v>
      </c>
      <c r="W2398" s="1" t="s">
        <v>3322</v>
      </c>
      <c r="X2398" s="1" t="s">
        <v>39</v>
      </c>
      <c r="Y2398" t="str">
        <f t="shared" si="150"/>
        <v>OnTime</v>
      </c>
      <c r="Z2398" t="str">
        <f t="shared" si="151"/>
        <v>Utilized</v>
      </c>
    </row>
    <row r="2399" spans="1:26" x14ac:dyDescent="0.2">
      <c r="A2399" s="15">
        <v>232.49</v>
      </c>
      <c r="B2399" s="7">
        <f t="shared" si="148"/>
        <v>232.49</v>
      </c>
      <c r="C2399" s="1" t="s">
        <v>20</v>
      </c>
      <c r="E2399" s="5">
        <v>4.6500000000000004</v>
      </c>
      <c r="F2399" s="5">
        <f t="shared" si="149"/>
        <v>4.6500000000000004</v>
      </c>
      <c r="G2399" s="1" t="s">
        <v>1363</v>
      </c>
      <c r="H2399" s="8">
        <v>43880</v>
      </c>
      <c r="I2399" s="1" t="s">
        <v>25</v>
      </c>
      <c r="K2399" s="8">
        <v>43850.350532407407</v>
      </c>
      <c r="L2399" s="1" t="s">
        <v>28</v>
      </c>
      <c r="M2399" s="8">
        <v>43850</v>
      </c>
      <c r="N2399" s="8">
        <v>43850</v>
      </c>
      <c r="O2399" s="1" t="s">
        <v>4464</v>
      </c>
      <c r="P2399" s="1" t="s">
        <v>46</v>
      </c>
      <c r="Q2399" s="1" t="s">
        <v>156</v>
      </c>
      <c r="T2399" s="1" t="s">
        <v>193</v>
      </c>
      <c r="U2399" s="8">
        <v>43850</v>
      </c>
      <c r="V2399" s="1" t="s">
        <v>1368</v>
      </c>
      <c r="W2399" s="1" t="s">
        <v>3322</v>
      </c>
      <c r="X2399" s="1" t="s">
        <v>39</v>
      </c>
      <c r="Y2399" t="str">
        <f t="shared" si="150"/>
        <v>OnTime</v>
      </c>
      <c r="Z2399" t="str">
        <f t="shared" si="151"/>
        <v>Utilized</v>
      </c>
    </row>
    <row r="2400" spans="1:26" x14ac:dyDescent="0.2">
      <c r="A2400" s="15">
        <v>232.49</v>
      </c>
      <c r="B2400" s="7">
        <f t="shared" si="148"/>
        <v>232.49</v>
      </c>
      <c r="C2400" s="1" t="s">
        <v>20</v>
      </c>
      <c r="E2400" s="5">
        <v>4.6500000000000004</v>
      </c>
      <c r="F2400" s="5">
        <f t="shared" si="149"/>
        <v>4.6500000000000004</v>
      </c>
      <c r="G2400" s="1" t="s">
        <v>1363</v>
      </c>
      <c r="H2400" s="8">
        <v>43880</v>
      </c>
      <c r="I2400" s="1" t="s">
        <v>25</v>
      </c>
      <c r="K2400" s="8">
        <v>43850.350462962961</v>
      </c>
      <c r="L2400" s="1" t="s">
        <v>28</v>
      </c>
      <c r="M2400" s="8">
        <v>43850</v>
      </c>
      <c r="N2400" s="8">
        <v>43850</v>
      </c>
      <c r="O2400" s="1" t="s">
        <v>4466</v>
      </c>
      <c r="P2400" s="1" t="s">
        <v>46</v>
      </c>
      <c r="Q2400" s="1" t="s">
        <v>156</v>
      </c>
      <c r="T2400" s="1" t="s">
        <v>193</v>
      </c>
      <c r="U2400" s="8">
        <v>43850</v>
      </c>
      <c r="V2400" s="1" t="s">
        <v>1368</v>
      </c>
      <c r="W2400" s="1" t="s">
        <v>3322</v>
      </c>
      <c r="X2400" s="1" t="s">
        <v>39</v>
      </c>
      <c r="Y2400" t="str">
        <f t="shared" si="150"/>
        <v>OnTime</v>
      </c>
      <c r="Z2400" t="str">
        <f t="shared" si="151"/>
        <v>Utilized</v>
      </c>
    </row>
    <row r="2401" spans="1:26" x14ac:dyDescent="0.2">
      <c r="A2401" s="15">
        <v>0</v>
      </c>
      <c r="B2401" s="7">
        <f t="shared" si="148"/>
        <v>0</v>
      </c>
      <c r="C2401" s="1" t="s">
        <v>20</v>
      </c>
      <c r="E2401" s="5">
        <v>0</v>
      </c>
      <c r="F2401" s="5">
        <f t="shared" si="149"/>
        <v>0</v>
      </c>
      <c r="I2401" s="1" t="s">
        <v>25</v>
      </c>
      <c r="K2401" s="8">
        <v>43850.350405092591</v>
      </c>
      <c r="M2401" s="8">
        <v>43850</v>
      </c>
      <c r="N2401" s="8">
        <v>43850</v>
      </c>
      <c r="P2401" s="1" t="s">
        <v>32</v>
      </c>
      <c r="T2401" s="1" t="s">
        <v>81</v>
      </c>
      <c r="U2401" s="8">
        <v>43850</v>
      </c>
      <c r="X2401" s="1" t="s">
        <v>39</v>
      </c>
      <c r="Y2401" t="str">
        <f t="shared" si="150"/>
        <v>NoPayment</v>
      </c>
      <c r="Z2401" t="str">
        <f t="shared" si="151"/>
        <v>No Discounts</v>
      </c>
    </row>
    <row r="2402" spans="1:26" x14ac:dyDescent="0.2">
      <c r="A2402" s="15">
        <v>0</v>
      </c>
      <c r="B2402" s="7">
        <f t="shared" si="148"/>
        <v>0</v>
      </c>
      <c r="C2402" s="1" t="s">
        <v>20</v>
      </c>
      <c r="E2402" s="5">
        <v>0</v>
      </c>
      <c r="F2402" s="5">
        <f t="shared" si="149"/>
        <v>0</v>
      </c>
      <c r="I2402" s="1" t="s">
        <v>25</v>
      </c>
      <c r="K2402" s="8">
        <v>43850.350335648145</v>
      </c>
      <c r="M2402" s="8">
        <v>43850</v>
      </c>
      <c r="N2402" s="8">
        <v>43850</v>
      </c>
      <c r="P2402" s="1" t="s">
        <v>32</v>
      </c>
      <c r="T2402" s="1" t="s">
        <v>81</v>
      </c>
      <c r="U2402" s="8">
        <v>43850</v>
      </c>
      <c r="X2402" s="1" t="s">
        <v>39</v>
      </c>
      <c r="Y2402" t="str">
        <f t="shared" si="150"/>
        <v>NoPayment</v>
      </c>
      <c r="Z2402" t="str">
        <f t="shared" si="151"/>
        <v>No Discounts</v>
      </c>
    </row>
    <row r="2403" spans="1:26" x14ac:dyDescent="0.2">
      <c r="A2403" s="15">
        <v>220</v>
      </c>
      <c r="B2403" s="7">
        <f t="shared" si="148"/>
        <v>220</v>
      </c>
      <c r="C2403" s="1" t="s">
        <v>20</v>
      </c>
      <c r="E2403" s="5">
        <v>4.4000000000000004</v>
      </c>
      <c r="F2403" s="5">
        <f t="shared" si="149"/>
        <v>4.4000000000000004</v>
      </c>
      <c r="G2403" s="1" t="s">
        <v>1363</v>
      </c>
      <c r="H2403" s="8">
        <v>43880</v>
      </c>
      <c r="I2403" s="1" t="s">
        <v>25</v>
      </c>
      <c r="K2403" s="8">
        <v>43850.333935185183</v>
      </c>
      <c r="L2403" s="1" t="s">
        <v>28</v>
      </c>
      <c r="M2403" s="8">
        <v>43850</v>
      </c>
      <c r="N2403" s="8">
        <v>43850</v>
      </c>
      <c r="O2403" s="1" t="s">
        <v>4471</v>
      </c>
      <c r="P2403" s="1" t="s">
        <v>46</v>
      </c>
      <c r="Q2403" s="1" t="s">
        <v>156</v>
      </c>
      <c r="T2403" s="1" t="s">
        <v>193</v>
      </c>
      <c r="U2403" s="8">
        <v>43850</v>
      </c>
      <c r="V2403" s="1" t="s">
        <v>1368</v>
      </c>
      <c r="W2403" s="1" t="s">
        <v>3322</v>
      </c>
      <c r="X2403" s="1" t="s">
        <v>39</v>
      </c>
      <c r="Y2403" t="str">
        <f t="shared" si="150"/>
        <v>OnTime</v>
      </c>
      <c r="Z2403" t="str">
        <f t="shared" si="151"/>
        <v>Utilized</v>
      </c>
    </row>
    <row r="2404" spans="1:26" x14ac:dyDescent="0.2">
      <c r="A2404" s="15">
        <v>220</v>
      </c>
      <c r="B2404" s="7">
        <f t="shared" si="148"/>
        <v>220</v>
      </c>
      <c r="C2404" s="1" t="s">
        <v>20</v>
      </c>
      <c r="E2404" s="5">
        <v>4.4000000000000004</v>
      </c>
      <c r="F2404" s="5">
        <f t="shared" si="149"/>
        <v>4.4000000000000004</v>
      </c>
      <c r="G2404" s="1" t="s">
        <v>1363</v>
      </c>
      <c r="H2404" s="8">
        <v>43880</v>
      </c>
      <c r="I2404" s="1" t="s">
        <v>25</v>
      </c>
      <c r="K2404" s="8">
        <v>43850.333865740744</v>
      </c>
      <c r="L2404" s="1" t="s">
        <v>28</v>
      </c>
      <c r="M2404" s="8">
        <v>43850</v>
      </c>
      <c r="N2404" s="8">
        <v>43850</v>
      </c>
      <c r="O2404" s="1" t="s">
        <v>4473</v>
      </c>
      <c r="P2404" s="1" t="s">
        <v>46</v>
      </c>
      <c r="Q2404" s="1" t="s">
        <v>156</v>
      </c>
      <c r="T2404" s="1" t="s">
        <v>193</v>
      </c>
      <c r="U2404" s="8">
        <v>43850</v>
      </c>
      <c r="V2404" s="1" t="s">
        <v>1368</v>
      </c>
      <c r="W2404" s="1" t="s">
        <v>3322</v>
      </c>
      <c r="X2404" s="1" t="s">
        <v>39</v>
      </c>
      <c r="Y2404" t="str">
        <f t="shared" si="150"/>
        <v>OnTime</v>
      </c>
      <c r="Z2404" t="str">
        <f t="shared" si="151"/>
        <v>Utilized</v>
      </c>
    </row>
    <row r="2405" spans="1:26" x14ac:dyDescent="0.2">
      <c r="A2405" s="15">
        <v>220</v>
      </c>
      <c r="B2405" s="7">
        <f t="shared" si="148"/>
        <v>220</v>
      </c>
      <c r="C2405" s="1" t="s">
        <v>20</v>
      </c>
      <c r="E2405" s="5">
        <v>4.4000000000000004</v>
      </c>
      <c r="F2405" s="5">
        <f t="shared" si="149"/>
        <v>4.4000000000000004</v>
      </c>
      <c r="G2405" s="1" t="s">
        <v>1363</v>
      </c>
      <c r="H2405" s="8">
        <v>43880</v>
      </c>
      <c r="I2405" s="1" t="s">
        <v>25</v>
      </c>
      <c r="K2405" s="8">
        <v>43850.333796296298</v>
      </c>
      <c r="L2405" s="1" t="s">
        <v>28</v>
      </c>
      <c r="M2405" s="8">
        <v>43850</v>
      </c>
      <c r="N2405" s="8">
        <v>43850</v>
      </c>
      <c r="O2405" s="1" t="s">
        <v>4475</v>
      </c>
      <c r="P2405" s="1" t="s">
        <v>46</v>
      </c>
      <c r="Q2405" s="1" t="s">
        <v>156</v>
      </c>
      <c r="T2405" s="1" t="s">
        <v>49</v>
      </c>
      <c r="U2405" s="8">
        <v>43850</v>
      </c>
      <c r="V2405" s="1" t="s">
        <v>1368</v>
      </c>
      <c r="W2405" s="1" t="s">
        <v>3322</v>
      </c>
      <c r="X2405" s="1" t="s">
        <v>39</v>
      </c>
      <c r="Y2405" t="str">
        <f t="shared" si="150"/>
        <v>OnTime</v>
      </c>
      <c r="Z2405" t="str">
        <f t="shared" si="151"/>
        <v>Utilized</v>
      </c>
    </row>
    <row r="2406" spans="1:26" x14ac:dyDescent="0.2">
      <c r="A2406" s="15">
        <v>220</v>
      </c>
      <c r="B2406" s="7">
        <f t="shared" si="148"/>
        <v>220</v>
      </c>
      <c r="C2406" s="1" t="s">
        <v>20</v>
      </c>
      <c r="E2406" s="5">
        <v>4.4000000000000004</v>
      </c>
      <c r="F2406" s="5">
        <f t="shared" si="149"/>
        <v>4.4000000000000004</v>
      </c>
      <c r="G2406" s="1" t="s">
        <v>1363</v>
      </c>
      <c r="H2406" s="8">
        <v>43880</v>
      </c>
      <c r="I2406" s="1" t="s">
        <v>25</v>
      </c>
      <c r="K2406" s="8">
        <v>43850.333738425928</v>
      </c>
      <c r="L2406" s="1" t="s">
        <v>28</v>
      </c>
      <c r="M2406" s="8">
        <v>43850</v>
      </c>
      <c r="N2406" s="8">
        <v>43850</v>
      </c>
      <c r="O2406" s="1" t="s">
        <v>4477</v>
      </c>
      <c r="P2406" s="1" t="s">
        <v>46</v>
      </c>
      <c r="Q2406" s="1" t="s">
        <v>156</v>
      </c>
      <c r="T2406" s="1" t="s">
        <v>193</v>
      </c>
      <c r="U2406" s="8">
        <v>43850</v>
      </c>
      <c r="V2406" s="1" t="s">
        <v>1368</v>
      </c>
      <c r="W2406" s="1" t="s">
        <v>3322</v>
      </c>
      <c r="X2406" s="1" t="s">
        <v>39</v>
      </c>
      <c r="Y2406" t="str">
        <f t="shared" si="150"/>
        <v>OnTime</v>
      </c>
      <c r="Z2406" t="str">
        <f t="shared" si="151"/>
        <v>Utilized</v>
      </c>
    </row>
    <row r="2407" spans="1:26" x14ac:dyDescent="0.2">
      <c r="A2407" s="15">
        <v>220</v>
      </c>
      <c r="B2407" s="7">
        <f t="shared" si="148"/>
        <v>220</v>
      </c>
      <c r="C2407" s="1" t="s">
        <v>20</v>
      </c>
      <c r="E2407" s="5">
        <v>4.4000000000000004</v>
      </c>
      <c r="F2407" s="5">
        <f t="shared" si="149"/>
        <v>4.4000000000000004</v>
      </c>
      <c r="G2407" s="1" t="s">
        <v>1363</v>
      </c>
      <c r="H2407" s="8">
        <v>43880</v>
      </c>
      <c r="I2407" s="1" t="s">
        <v>25</v>
      </c>
      <c r="K2407" s="8">
        <v>43850.303599537037</v>
      </c>
      <c r="L2407" s="1" t="s">
        <v>28</v>
      </c>
      <c r="M2407" s="8">
        <v>43850</v>
      </c>
      <c r="N2407" s="8">
        <v>43850</v>
      </c>
      <c r="O2407" s="1" t="s">
        <v>4479</v>
      </c>
      <c r="P2407" s="1" t="s">
        <v>46</v>
      </c>
      <c r="Q2407" s="1" t="s">
        <v>156</v>
      </c>
      <c r="T2407" s="1" t="s">
        <v>193</v>
      </c>
      <c r="U2407" s="8">
        <v>43850</v>
      </c>
      <c r="V2407" s="1" t="s">
        <v>1368</v>
      </c>
      <c r="W2407" s="1" t="s">
        <v>3322</v>
      </c>
      <c r="X2407" s="1" t="s">
        <v>39</v>
      </c>
      <c r="Y2407" t="str">
        <f t="shared" si="150"/>
        <v>OnTime</v>
      </c>
      <c r="Z2407" t="str">
        <f t="shared" si="151"/>
        <v>Utilized</v>
      </c>
    </row>
    <row r="2408" spans="1:26" x14ac:dyDescent="0.2">
      <c r="A2408" s="15">
        <v>344.75</v>
      </c>
      <c r="B2408" s="7">
        <f t="shared" si="148"/>
        <v>344.75</v>
      </c>
      <c r="C2408" s="1" t="s">
        <v>20</v>
      </c>
      <c r="E2408" s="5">
        <v>6.9</v>
      </c>
      <c r="F2408" s="5">
        <f t="shared" si="149"/>
        <v>6.9</v>
      </c>
      <c r="G2408" s="1" t="s">
        <v>1363</v>
      </c>
      <c r="H2408" s="8">
        <v>43880</v>
      </c>
      <c r="I2408" s="1" t="s">
        <v>25</v>
      </c>
      <c r="K2408" s="8">
        <v>43850.303530092591</v>
      </c>
      <c r="L2408" s="1" t="s">
        <v>28</v>
      </c>
      <c r="M2408" s="8">
        <v>43850</v>
      </c>
      <c r="N2408" s="8">
        <v>43850</v>
      </c>
      <c r="O2408" s="1" t="s">
        <v>4482</v>
      </c>
      <c r="P2408" s="1" t="s">
        <v>46</v>
      </c>
      <c r="Q2408" s="1" t="s">
        <v>156</v>
      </c>
      <c r="T2408" s="1" t="s">
        <v>193</v>
      </c>
      <c r="U2408" s="8">
        <v>43850</v>
      </c>
      <c r="V2408" s="1" t="s">
        <v>1368</v>
      </c>
      <c r="W2408" s="1" t="s">
        <v>3322</v>
      </c>
      <c r="X2408" s="1" t="s">
        <v>39</v>
      </c>
      <c r="Y2408" t="str">
        <f t="shared" si="150"/>
        <v>OnTime</v>
      </c>
      <c r="Z2408" t="str">
        <f t="shared" si="151"/>
        <v>Utilized</v>
      </c>
    </row>
    <row r="2409" spans="1:26" x14ac:dyDescent="0.2">
      <c r="A2409" s="15">
        <v>220</v>
      </c>
      <c r="B2409" s="7">
        <f t="shared" si="148"/>
        <v>220</v>
      </c>
      <c r="C2409" s="1" t="s">
        <v>20</v>
      </c>
      <c r="E2409" s="5">
        <v>4.4000000000000004</v>
      </c>
      <c r="F2409" s="5">
        <f t="shared" si="149"/>
        <v>4.4000000000000004</v>
      </c>
      <c r="G2409" s="1" t="s">
        <v>1363</v>
      </c>
      <c r="H2409" s="8">
        <v>43880</v>
      </c>
      <c r="I2409" s="1" t="s">
        <v>25</v>
      </c>
      <c r="K2409" s="8">
        <v>43850.303472222222</v>
      </c>
      <c r="L2409" s="1" t="s">
        <v>28</v>
      </c>
      <c r="M2409" s="8">
        <v>43850</v>
      </c>
      <c r="N2409" s="8">
        <v>43850</v>
      </c>
      <c r="O2409" s="1" t="s">
        <v>4484</v>
      </c>
      <c r="P2409" s="1" t="s">
        <v>46</v>
      </c>
      <c r="Q2409" s="1" t="s">
        <v>156</v>
      </c>
      <c r="T2409" s="1" t="s">
        <v>193</v>
      </c>
      <c r="U2409" s="8">
        <v>43850</v>
      </c>
      <c r="V2409" s="1" t="s">
        <v>1368</v>
      </c>
      <c r="W2409" s="1" t="s">
        <v>3322</v>
      </c>
      <c r="X2409" s="1" t="s">
        <v>39</v>
      </c>
      <c r="Y2409" t="str">
        <f t="shared" si="150"/>
        <v>OnTime</v>
      </c>
      <c r="Z2409" t="str">
        <f t="shared" si="151"/>
        <v>Utilized</v>
      </c>
    </row>
    <row r="2410" spans="1:26" x14ac:dyDescent="0.2">
      <c r="A2410" s="15">
        <v>220</v>
      </c>
      <c r="B2410" s="7">
        <f t="shared" si="148"/>
        <v>220</v>
      </c>
      <c r="C2410" s="1" t="s">
        <v>20</v>
      </c>
      <c r="E2410" s="5">
        <v>4.4000000000000004</v>
      </c>
      <c r="F2410" s="5">
        <f t="shared" si="149"/>
        <v>4.4000000000000004</v>
      </c>
      <c r="G2410" s="1" t="s">
        <v>1363</v>
      </c>
      <c r="H2410" s="8">
        <v>43880</v>
      </c>
      <c r="I2410" s="1" t="s">
        <v>25</v>
      </c>
      <c r="K2410" s="8">
        <v>43850.303402777776</v>
      </c>
      <c r="L2410" s="1" t="s">
        <v>28</v>
      </c>
      <c r="M2410" s="8">
        <v>43850</v>
      </c>
      <c r="N2410" s="8">
        <v>43850</v>
      </c>
      <c r="O2410" s="1" t="s">
        <v>4486</v>
      </c>
      <c r="P2410" s="1" t="s">
        <v>46</v>
      </c>
      <c r="Q2410" s="1" t="s">
        <v>156</v>
      </c>
      <c r="T2410" s="1" t="s">
        <v>193</v>
      </c>
      <c r="U2410" s="8">
        <v>43850</v>
      </c>
      <c r="V2410" s="1" t="s">
        <v>1368</v>
      </c>
      <c r="W2410" s="1" t="s">
        <v>3322</v>
      </c>
      <c r="X2410" s="1" t="s">
        <v>39</v>
      </c>
      <c r="Y2410" t="str">
        <f t="shared" si="150"/>
        <v>OnTime</v>
      </c>
      <c r="Z2410" t="str">
        <f t="shared" si="151"/>
        <v>Utilized</v>
      </c>
    </row>
    <row r="2411" spans="1:26" x14ac:dyDescent="0.2">
      <c r="A2411" s="15">
        <v>1</v>
      </c>
      <c r="B2411" s="7">
        <f t="shared" si="148"/>
        <v>1</v>
      </c>
      <c r="C2411" s="1" t="s">
        <v>20</v>
      </c>
      <c r="E2411" s="5">
        <v>0.02</v>
      </c>
      <c r="F2411" s="5">
        <f t="shared" si="149"/>
        <v>0.02</v>
      </c>
      <c r="G2411" s="1" t="s">
        <v>1363</v>
      </c>
      <c r="H2411" s="8">
        <v>43874</v>
      </c>
      <c r="I2411" s="1" t="s">
        <v>25</v>
      </c>
      <c r="K2411" s="8">
        <v>43844.369189814817</v>
      </c>
      <c r="L2411" s="1" t="s">
        <v>28</v>
      </c>
      <c r="M2411" s="8">
        <v>43844</v>
      </c>
      <c r="N2411" s="8">
        <v>43844</v>
      </c>
      <c r="O2411" s="1" t="s">
        <v>4489</v>
      </c>
      <c r="P2411" s="1" t="s">
        <v>46</v>
      </c>
      <c r="Q2411" s="1" t="s">
        <v>156</v>
      </c>
      <c r="T2411" s="1" t="s">
        <v>81</v>
      </c>
      <c r="U2411" s="8">
        <v>43844</v>
      </c>
      <c r="V2411" s="1" t="s">
        <v>1368</v>
      </c>
      <c r="W2411" s="1" t="s">
        <v>3322</v>
      </c>
      <c r="X2411" s="1" t="s">
        <v>39</v>
      </c>
      <c r="Y2411" t="str">
        <f t="shared" si="150"/>
        <v>OnTime</v>
      </c>
      <c r="Z2411" t="str">
        <f t="shared" si="151"/>
        <v>Utilized</v>
      </c>
    </row>
    <row r="2412" spans="1:26" x14ac:dyDescent="0.2">
      <c r="A2412" s="15">
        <v>100</v>
      </c>
      <c r="B2412" s="7">
        <f t="shared" si="148"/>
        <v>100</v>
      </c>
      <c r="C2412" s="1" t="s">
        <v>20</v>
      </c>
      <c r="E2412" s="5">
        <v>2</v>
      </c>
      <c r="F2412" s="5">
        <f t="shared" si="149"/>
        <v>2</v>
      </c>
      <c r="G2412" s="1" t="s">
        <v>1363</v>
      </c>
      <c r="H2412" s="8">
        <v>43873</v>
      </c>
      <c r="I2412" s="1" t="s">
        <v>25</v>
      </c>
      <c r="K2412" s="8">
        <v>43843.443923611114</v>
      </c>
      <c r="L2412" s="1" t="s">
        <v>28</v>
      </c>
      <c r="M2412" s="8">
        <v>43843</v>
      </c>
      <c r="N2412" s="8">
        <v>43843</v>
      </c>
      <c r="O2412" s="1" t="s">
        <v>4493</v>
      </c>
      <c r="P2412" s="1" t="s">
        <v>32</v>
      </c>
      <c r="Q2412" s="1" t="s">
        <v>156</v>
      </c>
      <c r="T2412" s="1" t="s">
        <v>81</v>
      </c>
      <c r="U2412" s="8">
        <v>43843</v>
      </c>
      <c r="V2412" s="1" t="s">
        <v>1368</v>
      </c>
      <c r="W2412" s="1" t="s">
        <v>3322</v>
      </c>
      <c r="X2412" s="1" t="s">
        <v>39</v>
      </c>
      <c r="Y2412" t="str">
        <f t="shared" si="150"/>
        <v>OnTime</v>
      </c>
      <c r="Z2412" t="str">
        <f t="shared" si="151"/>
        <v>Utilized</v>
      </c>
    </row>
    <row r="2413" spans="1:26" x14ac:dyDescent="0.2">
      <c r="A2413" s="15">
        <v>454</v>
      </c>
      <c r="B2413" s="7">
        <f t="shared" si="148"/>
        <v>454</v>
      </c>
      <c r="C2413" s="1" t="s">
        <v>20</v>
      </c>
      <c r="E2413" s="5">
        <v>9.08</v>
      </c>
      <c r="F2413" s="5">
        <f t="shared" si="149"/>
        <v>9.08</v>
      </c>
      <c r="G2413" s="1" t="s">
        <v>1363</v>
      </c>
      <c r="H2413" s="8">
        <v>43870</v>
      </c>
      <c r="I2413" s="1" t="s">
        <v>25</v>
      </c>
      <c r="K2413" s="8">
        <v>43840.587037037039</v>
      </c>
      <c r="L2413" s="1" t="s">
        <v>136</v>
      </c>
      <c r="M2413" s="8">
        <v>43840</v>
      </c>
      <c r="N2413" s="8">
        <v>43883</v>
      </c>
      <c r="O2413" s="1" t="s">
        <v>4499</v>
      </c>
      <c r="P2413" s="1" t="s">
        <v>32</v>
      </c>
      <c r="Q2413" s="1" t="s">
        <v>156</v>
      </c>
      <c r="S2413" s="1" t="s">
        <v>4500</v>
      </c>
      <c r="T2413" s="1" t="s">
        <v>81</v>
      </c>
      <c r="U2413" s="8">
        <v>43840</v>
      </c>
      <c r="V2413" s="1" t="s">
        <v>1368</v>
      </c>
      <c r="W2413" s="1" t="s">
        <v>3322</v>
      </c>
      <c r="X2413" s="1" t="s">
        <v>39</v>
      </c>
      <c r="Y2413" t="str">
        <f t="shared" si="150"/>
        <v>OnTime</v>
      </c>
      <c r="Z2413" t="str">
        <f t="shared" si="151"/>
        <v>Utilized</v>
      </c>
    </row>
    <row r="2414" spans="1:26" x14ac:dyDescent="0.2">
      <c r="A2414" s="15">
        <v>454</v>
      </c>
      <c r="B2414" s="7">
        <f t="shared" si="148"/>
        <v>454</v>
      </c>
      <c r="C2414" s="1" t="s">
        <v>20</v>
      </c>
      <c r="E2414" s="5">
        <v>9.08</v>
      </c>
      <c r="F2414" s="5">
        <f t="shared" si="149"/>
        <v>9.08</v>
      </c>
      <c r="G2414" s="1" t="s">
        <v>1363</v>
      </c>
      <c r="H2414" s="8">
        <v>43870</v>
      </c>
      <c r="I2414" s="1" t="s">
        <v>25</v>
      </c>
      <c r="K2414" s="8">
        <v>43840.575231481482</v>
      </c>
      <c r="L2414" s="1" t="s">
        <v>136</v>
      </c>
      <c r="M2414" s="8">
        <v>43840</v>
      </c>
      <c r="N2414" s="8">
        <v>43883</v>
      </c>
      <c r="O2414" s="1" t="s">
        <v>4502</v>
      </c>
      <c r="P2414" s="1" t="s">
        <v>32</v>
      </c>
      <c r="Q2414" s="1" t="s">
        <v>156</v>
      </c>
      <c r="S2414" s="1" t="s">
        <v>4500</v>
      </c>
      <c r="T2414" s="1" t="s">
        <v>81</v>
      </c>
      <c r="U2414" s="8">
        <v>43840</v>
      </c>
      <c r="V2414" s="1" t="s">
        <v>1368</v>
      </c>
      <c r="W2414" s="1" t="s">
        <v>3322</v>
      </c>
      <c r="X2414" s="1" t="s">
        <v>39</v>
      </c>
      <c r="Y2414" t="str">
        <f t="shared" si="150"/>
        <v>OnTime</v>
      </c>
      <c r="Z2414" t="str">
        <f t="shared" si="151"/>
        <v>Utilized</v>
      </c>
    </row>
    <row r="2415" spans="1:26" x14ac:dyDescent="0.2">
      <c r="A2415" s="15">
        <v>300</v>
      </c>
      <c r="B2415" s="7">
        <f t="shared" si="148"/>
        <v>300</v>
      </c>
      <c r="C2415" s="1" t="s">
        <v>20</v>
      </c>
      <c r="E2415" s="5">
        <v>6</v>
      </c>
      <c r="F2415" s="5">
        <f t="shared" si="149"/>
        <v>6</v>
      </c>
      <c r="G2415" s="1" t="s">
        <v>1363</v>
      </c>
      <c r="H2415" s="8">
        <v>43870</v>
      </c>
      <c r="I2415" s="1" t="s">
        <v>25</v>
      </c>
      <c r="K2415" s="8">
        <v>43840.478715277779</v>
      </c>
      <c r="L2415" s="1" t="s">
        <v>28</v>
      </c>
      <c r="M2415" s="8">
        <v>43840</v>
      </c>
      <c r="N2415" s="8">
        <v>43840</v>
      </c>
      <c r="O2415" s="1" t="s">
        <v>4504</v>
      </c>
      <c r="P2415" s="1" t="s">
        <v>32</v>
      </c>
      <c r="Q2415" s="1" t="s">
        <v>156</v>
      </c>
      <c r="T2415" s="1" t="s">
        <v>81</v>
      </c>
      <c r="U2415" s="8">
        <v>43840</v>
      </c>
      <c r="V2415" s="1" t="s">
        <v>1368</v>
      </c>
      <c r="W2415" s="1" t="s">
        <v>3322</v>
      </c>
      <c r="X2415" s="1" t="s">
        <v>39</v>
      </c>
      <c r="Y2415" t="str">
        <f t="shared" si="150"/>
        <v>OnTime</v>
      </c>
      <c r="Z2415" t="str">
        <f t="shared" si="151"/>
        <v>Utilized</v>
      </c>
    </row>
    <row r="2416" spans="1:26" x14ac:dyDescent="0.2">
      <c r="A2416" s="15">
        <v>120</v>
      </c>
      <c r="B2416" s="7">
        <f t="shared" si="148"/>
        <v>120</v>
      </c>
      <c r="C2416" s="1" t="s">
        <v>20</v>
      </c>
      <c r="E2416" s="5">
        <v>2.4</v>
      </c>
      <c r="F2416" s="5">
        <f t="shared" si="149"/>
        <v>2.4</v>
      </c>
      <c r="G2416" s="1" t="s">
        <v>1363</v>
      </c>
      <c r="H2416" s="8">
        <v>43870</v>
      </c>
      <c r="I2416" s="1" t="s">
        <v>25</v>
      </c>
      <c r="K2416" s="8">
        <v>43840.478645833333</v>
      </c>
      <c r="L2416" s="1" t="s">
        <v>28</v>
      </c>
      <c r="M2416" s="8">
        <v>43840</v>
      </c>
      <c r="N2416" s="8">
        <v>43840</v>
      </c>
      <c r="O2416" s="1" t="s">
        <v>4506</v>
      </c>
      <c r="P2416" s="1" t="s">
        <v>32</v>
      </c>
      <c r="Q2416" s="1" t="s">
        <v>156</v>
      </c>
      <c r="T2416" s="1" t="s">
        <v>49</v>
      </c>
      <c r="U2416" s="8">
        <v>43840</v>
      </c>
      <c r="V2416" s="1" t="s">
        <v>1368</v>
      </c>
      <c r="W2416" s="1" t="s">
        <v>3322</v>
      </c>
      <c r="X2416" s="1" t="s">
        <v>39</v>
      </c>
      <c r="Y2416" t="str">
        <f t="shared" si="150"/>
        <v>OnTime</v>
      </c>
      <c r="Z2416" t="str">
        <f t="shared" si="151"/>
        <v>Utilized</v>
      </c>
    </row>
    <row r="2417" spans="1:26" x14ac:dyDescent="0.2">
      <c r="A2417" s="15">
        <v>0</v>
      </c>
      <c r="B2417" s="7">
        <f t="shared" si="148"/>
        <v>0</v>
      </c>
      <c r="C2417" s="1" t="s">
        <v>20</v>
      </c>
      <c r="E2417" s="5">
        <v>0</v>
      </c>
      <c r="F2417" s="5">
        <f t="shared" si="149"/>
        <v>0</v>
      </c>
      <c r="I2417" s="1" t="s">
        <v>25</v>
      </c>
      <c r="K2417" s="8">
        <v>43840.478587962964</v>
      </c>
      <c r="M2417" s="8">
        <v>43840</v>
      </c>
      <c r="N2417" s="8">
        <v>43840</v>
      </c>
      <c r="P2417" s="1" t="s">
        <v>32</v>
      </c>
      <c r="T2417" s="1" t="s">
        <v>81</v>
      </c>
      <c r="U2417" s="8">
        <v>43840</v>
      </c>
      <c r="X2417" s="1" t="s">
        <v>39</v>
      </c>
      <c r="Y2417" t="str">
        <f t="shared" si="150"/>
        <v>NoPayment</v>
      </c>
      <c r="Z2417" t="str">
        <f t="shared" si="151"/>
        <v>No Discounts</v>
      </c>
    </row>
    <row r="2418" spans="1:26" x14ac:dyDescent="0.2">
      <c r="A2418" s="15">
        <v>23</v>
      </c>
      <c r="B2418" s="7">
        <f t="shared" si="148"/>
        <v>23</v>
      </c>
      <c r="C2418" s="1" t="s">
        <v>20</v>
      </c>
      <c r="E2418" s="5">
        <v>0.46</v>
      </c>
      <c r="F2418" s="5">
        <f t="shared" si="149"/>
        <v>0.46</v>
      </c>
      <c r="G2418" s="1" t="s">
        <v>2202</v>
      </c>
      <c r="H2418" s="8">
        <v>43900</v>
      </c>
      <c r="I2418" s="1" t="s">
        <v>25</v>
      </c>
      <c r="K2418" s="8">
        <v>43840.478518518517</v>
      </c>
      <c r="L2418" s="1" t="s">
        <v>136</v>
      </c>
      <c r="M2418" s="8">
        <v>43840</v>
      </c>
      <c r="N2418" s="8">
        <v>43952</v>
      </c>
      <c r="O2418" s="1" t="s">
        <v>4511</v>
      </c>
      <c r="P2418" s="1" t="s">
        <v>32</v>
      </c>
      <c r="Q2418" s="1" t="s">
        <v>33</v>
      </c>
      <c r="R2418" s="1" t="s">
        <v>124</v>
      </c>
      <c r="T2418" s="1" t="s">
        <v>81</v>
      </c>
      <c r="U2418" s="8">
        <v>43840</v>
      </c>
      <c r="V2418" s="1" t="s">
        <v>2205</v>
      </c>
      <c r="W2418" s="1" t="s">
        <v>2206</v>
      </c>
      <c r="X2418" s="1" t="s">
        <v>39</v>
      </c>
      <c r="Y2418" t="str">
        <f t="shared" si="150"/>
        <v>OnTime</v>
      </c>
      <c r="Z2418" t="str">
        <f t="shared" si="151"/>
        <v>Utilized</v>
      </c>
    </row>
    <row r="2419" spans="1:26" x14ac:dyDescent="0.2">
      <c r="A2419" s="15">
        <v>0</v>
      </c>
      <c r="B2419" s="7">
        <f t="shared" si="148"/>
        <v>0</v>
      </c>
      <c r="C2419" s="1" t="s">
        <v>20</v>
      </c>
      <c r="E2419" s="5">
        <v>0</v>
      </c>
      <c r="F2419" s="5">
        <f t="shared" si="149"/>
        <v>0</v>
      </c>
      <c r="I2419" s="1" t="s">
        <v>25</v>
      </c>
      <c r="K2419" s="8">
        <v>43833.538981481484</v>
      </c>
      <c r="M2419" s="8">
        <v>43833</v>
      </c>
      <c r="N2419" s="8">
        <v>43833</v>
      </c>
      <c r="O2419" s="1" t="s">
        <v>4513</v>
      </c>
      <c r="P2419" s="1" t="s">
        <v>32</v>
      </c>
      <c r="T2419" s="1" t="s">
        <v>81</v>
      </c>
      <c r="U2419" s="8">
        <v>43833</v>
      </c>
      <c r="X2419" s="1" t="s">
        <v>39</v>
      </c>
      <c r="Y2419" t="str">
        <f t="shared" si="150"/>
        <v>NoPayment</v>
      </c>
      <c r="Z2419" t="str">
        <f t="shared" si="151"/>
        <v>No Discounts</v>
      </c>
    </row>
    <row r="2420" spans="1:26" x14ac:dyDescent="0.2">
      <c r="A2420" s="15">
        <v>0</v>
      </c>
      <c r="B2420" s="7">
        <f t="shared" si="148"/>
        <v>0</v>
      </c>
      <c r="C2420" s="1" t="s">
        <v>20</v>
      </c>
      <c r="E2420" s="5">
        <v>0</v>
      </c>
      <c r="F2420" s="5">
        <f t="shared" si="149"/>
        <v>0</v>
      </c>
      <c r="I2420" s="1" t="s">
        <v>25</v>
      </c>
      <c r="K2420" s="8">
        <v>43833.538912037038</v>
      </c>
      <c r="M2420" s="8">
        <v>43833</v>
      </c>
      <c r="N2420" s="8">
        <v>43833</v>
      </c>
      <c r="P2420" s="1" t="s">
        <v>32</v>
      </c>
      <c r="T2420" s="1" t="s">
        <v>81</v>
      </c>
      <c r="U2420" s="8">
        <v>43833</v>
      </c>
      <c r="X2420" s="1" t="s">
        <v>39</v>
      </c>
      <c r="Y2420" t="str">
        <f t="shared" si="150"/>
        <v>NoPayment</v>
      </c>
      <c r="Z2420" t="str">
        <f t="shared" si="151"/>
        <v>No Discounts</v>
      </c>
    </row>
    <row r="2421" spans="1:26" x14ac:dyDescent="0.2">
      <c r="A2421" s="15">
        <v>0</v>
      </c>
      <c r="B2421" s="7">
        <f t="shared" si="148"/>
        <v>0</v>
      </c>
      <c r="C2421" s="1" t="s">
        <v>20</v>
      </c>
      <c r="E2421" s="5">
        <v>0</v>
      </c>
      <c r="F2421" s="5">
        <f t="shared" si="149"/>
        <v>0</v>
      </c>
      <c r="I2421" s="1" t="s">
        <v>25</v>
      </c>
      <c r="K2421" s="8">
        <v>43833.538831018515</v>
      </c>
      <c r="M2421" s="8">
        <v>43833</v>
      </c>
      <c r="N2421" s="8">
        <v>43833</v>
      </c>
      <c r="P2421" s="1" t="s">
        <v>32</v>
      </c>
      <c r="T2421" s="1" t="s">
        <v>81</v>
      </c>
      <c r="U2421" s="8">
        <v>43833</v>
      </c>
      <c r="X2421" s="1" t="s">
        <v>39</v>
      </c>
      <c r="Y2421" t="str">
        <f t="shared" si="150"/>
        <v>NoPayment</v>
      </c>
      <c r="Z2421" t="str">
        <f t="shared" si="151"/>
        <v>No Discounts</v>
      </c>
    </row>
    <row r="2422" spans="1:26" x14ac:dyDescent="0.2">
      <c r="A2422" s="15">
        <v>0</v>
      </c>
      <c r="B2422" s="7">
        <f t="shared" si="148"/>
        <v>0</v>
      </c>
      <c r="C2422" s="1" t="s">
        <v>20</v>
      </c>
      <c r="E2422" s="5">
        <v>0</v>
      </c>
      <c r="F2422" s="5">
        <f t="shared" si="149"/>
        <v>0</v>
      </c>
      <c r="I2422" s="1" t="s">
        <v>25</v>
      </c>
      <c r="K2422" s="8">
        <v>43833.538738425923</v>
      </c>
      <c r="M2422" s="8">
        <v>43833</v>
      </c>
      <c r="N2422" s="8">
        <v>43833</v>
      </c>
      <c r="P2422" s="1" t="s">
        <v>32</v>
      </c>
      <c r="T2422" s="1" t="s">
        <v>81</v>
      </c>
      <c r="U2422" s="8">
        <v>43833</v>
      </c>
      <c r="X2422" s="1" t="s">
        <v>39</v>
      </c>
      <c r="Y2422" t="str">
        <f t="shared" si="150"/>
        <v>NoPayment</v>
      </c>
      <c r="Z2422" t="str">
        <f t="shared" si="151"/>
        <v>No Discounts</v>
      </c>
    </row>
    <row r="2423" spans="1:26" x14ac:dyDescent="0.2">
      <c r="A2423" s="15">
        <v>100</v>
      </c>
      <c r="B2423" s="7">
        <f t="shared" si="148"/>
        <v>100</v>
      </c>
      <c r="C2423" s="1" t="s">
        <v>20</v>
      </c>
      <c r="E2423" s="5">
        <v>2</v>
      </c>
      <c r="F2423" s="5">
        <f t="shared" si="149"/>
        <v>2</v>
      </c>
      <c r="G2423" s="1" t="s">
        <v>1363</v>
      </c>
      <c r="H2423" s="8">
        <v>43862</v>
      </c>
      <c r="I2423" s="1" t="s">
        <v>25</v>
      </c>
      <c r="K2423" s="8">
        <v>43832.269050925926</v>
      </c>
      <c r="L2423" s="1" t="s">
        <v>28</v>
      </c>
      <c r="M2423" s="8">
        <v>43832</v>
      </c>
      <c r="N2423" s="8">
        <v>43832</v>
      </c>
      <c r="O2423" s="1" t="s">
        <v>4520</v>
      </c>
      <c r="P2423" s="1" t="s">
        <v>32</v>
      </c>
      <c r="Q2423" s="1" t="s">
        <v>156</v>
      </c>
      <c r="T2423" s="1" t="s">
        <v>193</v>
      </c>
      <c r="U2423" s="8">
        <v>43832</v>
      </c>
      <c r="V2423" s="1" t="s">
        <v>1368</v>
      </c>
      <c r="W2423" s="1" t="s">
        <v>3322</v>
      </c>
      <c r="X2423" s="1" t="s">
        <v>39</v>
      </c>
      <c r="Y2423" t="str">
        <f t="shared" si="150"/>
        <v>OnTime</v>
      </c>
      <c r="Z2423" t="str">
        <f t="shared" si="151"/>
        <v>Utilized</v>
      </c>
    </row>
    <row r="2424" spans="1:26" x14ac:dyDescent="0.2">
      <c r="A2424" s="15">
        <v>1</v>
      </c>
      <c r="B2424" s="7">
        <f t="shared" si="148"/>
        <v>1</v>
      </c>
      <c r="C2424" s="1" t="s">
        <v>20</v>
      </c>
      <c r="E2424" s="5">
        <v>0.02</v>
      </c>
      <c r="F2424" s="5">
        <f t="shared" si="149"/>
        <v>0.02</v>
      </c>
      <c r="G2424" s="1" t="s">
        <v>1363</v>
      </c>
      <c r="H2424" s="8">
        <v>43862</v>
      </c>
      <c r="I2424" s="1" t="s">
        <v>25</v>
      </c>
      <c r="K2424" s="8">
        <v>43832.26898148148</v>
      </c>
      <c r="L2424" s="1" t="s">
        <v>28</v>
      </c>
      <c r="M2424" s="8">
        <v>43832</v>
      </c>
      <c r="N2424" s="8">
        <v>43832</v>
      </c>
      <c r="O2424" s="1" t="s">
        <v>4522</v>
      </c>
      <c r="P2424" s="1" t="s">
        <v>32</v>
      </c>
      <c r="Q2424" s="1" t="s">
        <v>156</v>
      </c>
      <c r="T2424" s="1" t="s">
        <v>193</v>
      </c>
      <c r="U2424" s="8">
        <v>43832</v>
      </c>
      <c r="V2424" s="1" t="s">
        <v>1368</v>
      </c>
      <c r="W2424" s="1" t="s">
        <v>3322</v>
      </c>
      <c r="X2424" s="1" t="s">
        <v>39</v>
      </c>
      <c r="Y2424" t="str">
        <f t="shared" si="150"/>
        <v>OnTime</v>
      </c>
      <c r="Z2424" t="str">
        <f t="shared" si="151"/>
        <v>Utilized</v>
      </c>
    </row>
    <row r="2425" spans="1:26" x14ac:dyDescent="0.2">
      <c r="A2425" s="15">
        <v>1</v>
      </c>
      <c r="B2425" s="7">
        <f t="shared" si="148"/>
        <v>1</v>
      </c>
      <c r="C2425" s="1" t="s">
        <v>20</v>
      </c>
      <c r="E2425" s="5">
        <v>0</v>
      </c>
      <c r="F2425" s="5">
        <f t="shared" si="149"/>
        <v>0</v>
      </c>
      <c r="I2425" s="1" t="s">
        <v>25</v>
      </c>
      <c r="K2425" s="8">
        <v>43832.268912037034</v>
      </c>
      <c r="L2425" s="1" t="s">
        <v>28</v>
      </c>
      <c r="M2425" s="8">
        <v>43832</v>
      </c>
      <c r="N2425" s="8">
        <v>43832</v>
      </c>
      <c r="O2425" s="1" t="s">
        <v>4524</v>
      </c>
      <c r="P2425" s="1" t="s">
        <v>32</v>
      </c>
      <c r="Q2425" s="1" t="s">
        <v>156</v>
      </c>
      <c r="T2425" s="1" t="s">
        <v>81</v>
      </c>
      <c r="U2425" s="8">
        <v>43832</v>
      </c>
      <c r="V2425" s="1" t="s">
        <v>1368</v>
      </c>
      <c r="W2425" s="1" t="s">
        <v>3322</v>
      </c>
      <c r="X2425" s="1" t="s">
        <v>39</v>
      </c>
      <c r="Y2425" t="str">
        <f t="shared" si="150"/>
        <v>OnTime</v>
      </c>
      <c r="Z2425" t="str">
        <f t="shared" si="151"/>
        <v>No Discounts</v>
      </c>
    </row>
    <row r="2426" spans="1:26" x14ac:dyDescent="0.2">
      <c r="A2426" s="15">
        <v>1</v>
      </c>
      <c r="B2426" s="7">
        <f t="shared" si="148"/>
        <v>1</v>
      </c>
      <c r="C2426" s="1" t="s">
        <v>20</v>
      </c>
      <c r="E2426" s="5">
        <v>0.02</v>
      </c>
      <c r="F2426" s="5">
        <f t="shared" si="149"/>
        <v>0.02</v>
      </c>
      <c r="G2426" s="1" t="s">
        <v>1363</v>
      </c>
      <c r="H2426" s="8">
        <v>43862</v>
      </c>
      <c r="I2426" s="1" t="s">
        <v>25</v>
      </c>
      <c r="K2426" s="8">
        <v>43832.268819444442</v>
      </c>
      <c r="L2426" s="1" t="s">
        <v>28</v>
      </c>
      <c r="M2426" s="8">
        <v>43832</v>
      </c>
      <c r="N2426" s="8">
        <v>43832</v>
      </c>
      <c r="O2426" s="1" t="s">
        <v>4526</v>
      </c>
      <c r="P2426" s="1" t="s">
        <v>32</v>
      </c>
      <c r="Q2426" s="1" t="s">
        <v>156</v>
      </c>
      <c r="T2426" s="1" t="s">
        <v>193</v>
      </c>
      <c r="U2426" s="8">
        <v>43832</v>
      </c>
      <c r="V2426" s="1" t="s">
        <v>1368</v>
      </c>
      <c r="W2426" s="1" t="s">
        <v>3322</v>
      </c>
      <c r="X2426" s="1" t="s">
        <v>39</v>
      </c>
      <c r="Y2426" t="str">
        <f t="shared" si="150"/>
        <v>OnTime</v>
      </c>
      <c r="Z2426" t="str">
        <f t="shared" si="151"/>
        <v>Utilized</v>
      </c>
    </row>
    <row r="2427" spans="1:26" x14ac:dyDescent="0.2">
      <c r="A2427" s="15">
        <v>150</v>
      </c>
      <c r="B2427" s="7">
        <f t="shared" si="148"/>
        <v>150</v>
      </c>
      <c r="C2427" s="1" t="s">
        <v>20</v>
      </c>
      <c r="E2427" s="5">
        <v>6</v>
      </c>
      <c r="F2427" s="5">
        <f t="shared" si="149"/>
        <v>6</v>
      </c>
      <c r="G2427" s="1" t="s">
        <v>4527</v>
      </c>
      <c r="H2427" s="8">
        <v>43853</v>
      </c>
      <c r="I2427" s="1" t="s">
        <v>25</v>
      </c>
      <c r="K2427" s="8">
        <v>43829.514398148145</v>
      </c>
      <c r="L2427" s="1" t="s">
        <v>136</v>
      </c>
      <c r="M2427" s="8">
        <v>43833</v>
      </c>
      <c r="N2427" s="8">
        <v>43863</v>
      </c>
      <c r="O2427" s="1" t="s">
        <v>4531</v>
      </c>
      <c r="P2427" s="1" t="s">
        <v>32</v>
      </c>
      <c r="Q2427" s="1" t="s">
        <v>4532</v>
      </c>
      <c r="R2427" s="1" t="s">
        <v>124</v>
      </c>
      <c r="T2427" s="1" t="s">
        <v>81</v>
      </c>
      <c r="U2427" s="8">
        <v>43833</v>
      </c>
      <c r="V2427" s="1" t="s">
        <v>1578</v>
      </c>
      <c r="W2427" s="1" t="s">
        <v>4594</v>
      </c>
      <c r="X2427" s="1" t="s">
        <v>39</v>
      </c>
      <c r="Y2427" t="str">
        <f t="shared" si="150"/>
        <v>OnTime</v>
      </c>
      <c r="Z2427" t="str">
        <f t="shared" si="151"/>
        <v>Utilized</v>
      </c>
    </row>
    <row r="2428" spans="1:26" x14ac:dyDescent="0.2">
      <c r="A2428" s="15">
        <v>100</v>
      </c>
      <c r="B2428" s="7">
        <f t="shared" si="148"/>
        <v>100</v>
      </c>
      <c r="C2428" s="1" t="s">
        <v>20</v>
      </c>
      <c r="E2428" s="5">
        <v>0</v>
      </c>
      <c r="F2428" s="5">
        <f t="shared" si="149"/>
        <v>0</v>
      </c>
      <c r="I2428" s="1" t="s">
        <v>134</v>
      </c>
      <c r="K2428" s="8">
        <v>43822.526620370372</v>
      </c>
      <c r="L2428" s="1" t="s">
        <v>28</v>
      </c>
      <c r="M2428" s="8">
        <v>43822</v>
      </c>
      <c r="N2428" s="8">
        <v>43852</v>
      </c>
      <c r="O2428" s="1" t="s">
        <v>4537</v>
      </c>
      <c r="P2428" s="1" t="s">
        <v>32</v>
      </c>
      <c r="Q2428" s="1" t="s">
        <v>138</v>
      </c>
      <c r="R2428" s="1" t="s">
        <v>124</v>
      </c>
      <c r="T2428" s="1" t="s">
        <v>193</v>
      </c>
      <c r="U2428" s="8">
        <v>43822</v>
      </c>
      <c r="V2428" s="1" t="s">
        <v>1368</v>
      </c>
      <c r="W2428" s="1" t="s">
        <v>3322</v>
      </c>
      <c r="X2428" s="1" t="s">
        <v>39</v>
      </c>
      <c r="Y2428" t="str">
        <f t="shared" si="150"/>
        <v>OnTime</v>
      </c>
      <c r="Z2428" t="str">
        <f t="shared" si="151"/>
        <v>No Discounts</v>
      </c>
    </row>
    <row r="2429" spans="1:26" x14ac:dyDescent="0.2">
      <c r="A2429" s="15">
        <v>1500</v>
      </c>
      <c r="B2429" s="17">
        <f t="shared" si="148"/>
        <v>1500</v>
      </c>
      <c r="C2429" s="1" t="s">
        <v>20</v>
      </c>
      <c r="E2429" s="5">
        <v>7.5</v>
      </c>
      <c r="F2429" s="5">
        <f t="shared" si="149"/>
        <v>7.5</v>
      </c>
      <c r="G2429" s="1" t="s">
        <v>1574</v>
      </c>
      <c r="H2429" s="8">
        <v>43822</v>
      </c>
      <c r="I2429" s="1" t="s">
        <v>25</v>
      </c>
      <c r="J2429" s="1" t="s">
        <v>26</v>
      </c>
      <c r="K2429" s="8">
        <v>43812.407893518517</v>
      </c>
      <c r="L2429" s="1" t="s">
        <v>28</v>
      </c>
      <c r="M2429" s="8">
        <v>43812</v>
      </c>
      <c r="N2429" s="8">
        <v>43843</v>
      </c>
      <c r="O2429" s="1" t="s">
        <v>4541</v>
      </c>
      <c r="P2429" s="1" t="s">
        <v>32</v>
      </c>
      <c r="Q2429" s="1" t="s">
        <v>33</v>
      </c>
      <c r="R2429" s="1" t="s">
        <v>124</v>
      </c>
      <c r="S2429" s="1" t="s">
        <v>35</v>
      </c>
      <c r="T2429" s="1" t="s">
        <v>193</v>
      </c>
      <c r="U2429" s="8">
        <v>43812</v>
      </c>
      <c r="V2429" s="1" t="s">
        <v>1578</v>
      </c>
      <c r="W2429" s="1" t="s">
        <v>4594</v>
      </c>
      <c r="X2429" s="1" t="s">
        <v>39</v>
      </c>
      <c r="Y2429" t="str">
        <f t="shared" si="150"/>
        <v>OnTime</v>
      </c>
      <c r="Z2429" t="str">
        <f t="shared" si="151"/>
        <v>Utilized</v>
      </c>
    </row>
    <row r="2430" spans="1:26" x14ac:dyDescent="0.2">
      <c r="A2430" s="15">
        <v>100</v>
      </c>
      <c r="B2430" s="7">
        <f t="shared" si="148"/>
        <v>100</v>
      </c>
      <c r="C2430" s="1" t="s">
        <v>20</v>
      </c>
      <c r="E2430" s="5">
        <v>1</v>
      </c>
      <c r="F2430" s="5">
        <f t="shared" si="149"/>
        <v>1</v>
      </c>
      <c r="G2430" s="1" t="s">
        <v>2028</v>
      </c>
      <c r="H2430" s="8">
        <v>43864</v>
      </c>
      <c r="I2430" s="1" t="s">
        <v>25</v>
      </c>
      <c r="K2430" s="8">
        <v>43783.488865740743</v>
      </c>
      <c r="L2430" s="1" t="s">
        <v>136</v>
      </c>
      <c r="M2430" s="8">
        <v>43857</v>
      </c>
      <c r="N2430" s="9">
        <v>43857</v>
      </c>
      <c r="O2430" s="1" t="s">
        <v>4544</v>
      </c>
      <c r="P2430" s="1" t="s">
        <v>32</v>
      </c>
      <c r="Q2430" s="1" t="s">
        <v>33</v>
      </c>
      <c r="R2430" s="1" t="s">
        <v>3283</v>
      </c>
      <c r="T2430" s="1" t="s">
        <v>81</v>
      </c>
      <c r="U2430" s="9">
        <v>43857</v>
      </c>
      <c r="V2430" s="1" t="s">
        <v>1578</v>
      </c>
      <c r="W2430" s="1" t="s">
        <v>4594</v>
      </c>
      <c r="X2430" s="1" t="s">
        <v>39</v>
      </c>
      <c r="Y2430" t="str">
        <f t="shared" si="150"/>
        <v>OnTime</v>
      </c>
      <c r="Z2430" t="str">
        <f t="shared" si="151"/>
        <v>Utilized</v>
      </c>
    </row>
    <row r="2431" spans="1:26" x14ac:dyDescent="0.2">
      <c r="A2431" s="15">
        <v>1500</v>
      </c>
      <c r="B2431" s="17">
        <f t="shared" si="148"/>
        <v>1500</v>
      </c>
      <c r="C2431" s="1" t="s">
        <v>20</v>
      </c>
      <c r="E2431" s="5">
        <v>0</v>
      </c>
      <c r="F2431" s="5">
        <f t="shared" si="149"/>
        <v>0</v>
      </c>
      <c r="G2431" s="21"/>
      <c r="H2431" s="9"/>
      <c r="I2431" s="22" t="s">
        <v>25</v>
      </c>
      <c r="J2431" s="22" t="s">
        <v>26</v>
      </c>
      <c r="K2431" s="9">
        <v>43769.548738425925</v>
      </c>
      <c r="L2431" s="22" t="s">
        <v>28</v>
      </c>
      <c r="M2431" s="9">
        <v>43812</v>
      </c>
      <c r="N2431" s="9">
        <v>43830</v>
      </c>
      <c r="O2431" s="22" t="s">
        <v>4541</v>
      </c>
      <c r="P2431" s="22" t="s">
        <v>32</v>
      </c>
      <c r="Q2431" s="22" t="s">
        <v>156</v>
      </c>
      <c r="R2431" s="22" t="s">
        <v>124</v>
      </c>
      <c r="S2431" s="22" t="s">
        <v>3355</v>
      </c>
      <c r="T2431" s="22" t="s">
        <v>193</v>
      </c>
      <c r="U2431" s="9">
        <v>43812</v>
      </c>
      <c r="V2431" s="22" t="s">
        <v>4548</v>
      </c>
      <c r="W2431" s="22" t="s">
        <v>4549</v>
      </c>
      <c r="X2431" s="22" t="s">
        <v>39</v>
      </c>
      <c r="Y2431" s="21" t="str">
        <f t="shared" si="150"/>
        <v>OnTime</v>
      </c>
      <c r="Z2431" s="21" t="str">
        <f t="shared" si="151"/>
        <v>No Discounts</v>
      </c>
    </row>
    <row r="2432" spans="1:26" x14ac:dyDescent="0.2">
      <c r="A2432" s="15">
        <v>100</v>
      </c>
      <c r="B2432" s="7">
        <f t="shared" si="148"/>
        <v>100</v>
      </c>
      <c r="C2432" s="1" t="s">
        <v>20</v>
      </c>
      <c r="E2432" s="5">
        <v>0</v>
      </c>
      <c r="F2432" s="5">
        <f t="shared" si="149"/>
        <v>0</v>
      </c>
      <c r="G2432" s="21"/>
      <c r="H2432" s="9"/>
      <c r="I2432" s="22" t="s">
        <v>25</v>
      </c>
      <c r="J2432" s="22" t="s">
        <v>26</v>
      </c>
      <c r="K2432" s="9">
        <v>43769.548032407409</v>
      </c>
      <c r="L2432" s="22" t="s">
        <v>28</v>
      </c>
      <c r="M2432" s="9">
        <v>44053</v>
      </c>
      <c r="N2432" s="9">
        <v>44083</v>
      </c>
      <c r="O2432" s="22" t="s">
        <v>4552</v>
      </c>
      <c r="P2432" s="22" t="s">
        <v>32</v>
      </c>
      <c r="Q2432" s="22" t="s">
        <v>123</v>
      </c>
      <c r="R2432" s="22" t="s">
        <v>124</v>
      </c>
      <c r="S2432" s="21"/>
      <c r="T2432" s="22" t="s">
        <v>81</v>
      </c>
      <c r="U2432" s="9">
        <v>44053</v>
      </c>
      <c r="V2432" s="22" t="s">
        <v>4554</v>
      </c>
      <c r="W2432" s="22" t="s">
        <v>4555</v>
      </c>
      <c r="X2432" s="22" t="s">
        <v>39</v>
      </c>
      <c r="Y2432" s="21" t="str">
        <f t="shared" si="150"/>
        <v>OnTime</v>
      </c>
      <c r="Z2432" s="21" t="str">
        <f t="shared" si="151"/>
        <v>No Discounts</v>
      </c>
    </row>
    <row r="2433" spans="1:26" x14ac:dyDescent="0.2">
      <c r="A2433" s="15">
        <v>100.49</v>
      </c>
      <c r="B2433" s="7">
        <f t="shared" si="148"/>
        <v>100.49</v>
      </c>
      <c r="C2433" s="1" t="s">
        <v>20</v>
      </c>
      <c r="E2433" s="5">
        <v>2.0099999999999998</v>
      </c>
      <c r="F2433" s="5">
        <f t="shared" si="149"/>
        <v>2.0099999999999998</v>
      </c>
      <c r="G2433" s="22" t="s">
        <v>23</v>
      </c>
      <c r="H2433" s="9">
        <v>43872</v>
      </c>
      <c r="I2433" s="22" t="s">
        <v>25</v>
      </c>
      <c r="J2433" s="22" t="s">
        <v>26</v>
      </c>
      <c r="K2433" s="9">
        <v>43769.407013888886</v>
      </c>
      <c r="L2433" s="22" t="s">
        <v>28</v>
      </c>
      <c r="M2433" s="9">
        <v>43862</v>
      </c>
      <c r="N2433" s="9">
        <v>43892</v>
      </c>
      <c r="O2433" s="22" t="s">
        <v>4560</v>
      </c>
      <c r="P2433" s="22" t="s">
        <v>32</v>
      </c>
      <c r="Q2433" s="22" t="s">
        <v>156</v>
      </c>
      <c r="R2433" s="22" t="s">
        <v>124</v>
      </c>
      <c r="S2433" s="22" t="s">
        <v>3355</v>
      </c>
      <c r="T2433" s="22" t="s">
        <v>81</v>
      </c>
      <c r="U2433" s="9">
        <v>43892</v>
      </c>
      <c r="V2433" s="22" t="s">
        <v>37</v>
      </c>
      <c r="W2433" s="22" t="s">
        <v>38</v>
      </c>
      <c r="X2433" s="22" t="s">
        <v>4652</v>
      </c>
      <c r="Y2433" s="21" t="str">
        <f t="shared" si="150"/>
        <v>OnTime</v>
      </c>
      <c r="Z2433" s="21" t="str">
        <f t="shared" si="151"/>
        <v>Lost</v>
      </c>
    </row>
    <row r="2434" spans="1:26" x14ac:dyDescent="0.2">
      <c r="A2434" s="15">
        <v>100</v>
      </c>
      <c r="B2434" s="7">
        <f t="shared" si="148"/>
        <v>100</v>
      </c>
      <c r="C2434" s="1" t="s">
        <v>20</v>
      </c>
      <c r="E2434" s="5">
        <v>0.5</v>
      </c>
      <c r="F2434" s="5">
        <f t="shared" si="149"/>
        <v>0.5</v>
      </c>
      <c r="G2434" s="22" t="s">
        <v>1574</v>
      </c>
      <c r="H2434" s="9">
        <v>43854</v>
      </c>
      <c r="I2434" s="22" t="s">
        <v>25</v>
      </c>
      <c r="J2434" s="22" t="s">
        <v>26</v>
      </c>
      <c r="K2434" s="9">
        <v>43760.456111111111</v>
      </c>
      <c r="L2434" s="22" t="s">
        <v>136</v>
      </c>
      <c r="M2434" s="9">
        <v>43844</v>
      </c>
      <c r="N2434" s="9">
        <v>43846</v>
      </c>
      <c r="O2434" s="22" t="s">
        <v>4565</v>
      </c>
      <c r="P2434" s="22" t="s">
        <v>46</v>
      </c>
      <c r="Q2434" s="22" t="s">
        <v>33</v>
      </c>
      <c r="R2434" s="22" t="s">
        <v>124</v>
      </c>
      <c r="S2434" s="22" t="s">
        <v>3355</v>
      </c>
      <c r="T2434" s="22" t="s">
        <v>81</v>
      </c>
      <c r="U2434" s="9">
        <v>43844</v>
      </c>
      <c r="V2434" s="22" t="s">
        <v>1578</v>
      </c>
      <c r="W2434" s="22" t="s">
        <v>4594</v>
      </c>
      <c r="X2434" s="22" t="s">
        <v>4653</v>
      </c>
      <c r="Y2434" s="21" t="str">
        <f t="shared" si="150"/>
        <v>OnTime</v>
      </c>
      <c r="Z2434" s="21" t="str">
        <f t="shared" si="151"/>
        <v>Utilized</v>
      </c>
    </row>
    <row r="2435" spans="1:26" x14ac:dyDescent="0.2">
      <c r="A2435" s="15">
        <v>100</v>
      </c>
      <c r="B2435" s="7">
        <f t="shared" ref="B2435:B2442" si="152">A2435</f>
        <v>100</v>
      </c>
      <c r="C2435" s="1" t="s">
        <v>20</v>
      </c>
      <c r="E2435" s="5">
        <v>2</v>
      </c>
      <c r="F2435" s="5">
        <f t="shared" ref="F2435:F2442" si="153">E2435</f>
        <v>2</v>
      </c>
      <c r="G2435" s="22" t="s">
        <v>23</v>
      </c>
      <c r="H2435" s="9">
        <v>43853</v>
      </c>
      <c r="I2435" s="22" t="s">
        <v>25</v>
      </c>
      <c r="J2435" s="22" t="s">
        <v>26</v>
      </c>
      <c r="K2435" s="9">
        <v>43760.430219907408</v>
      </c>
      <c r="L2435" s="22" t="s">
        <v>136</v>
      </c>
      <c r="M2435" s="9">
        <v>43843</v>
      </c>
      <c r="N2435" s="9">
        <v>43873</v>
      </c>
      <c r="O2435" s="22" t="s">
        <v>4568</v>
      </c>
      <c r="P2435" s="22" t="s">
        <v>32</v>
      </c>
      <c r="Q2435" s="22" t="s">
        <v>33</v>
      </c>
      <c r="R2435" s="22" t="s">
        <v>124</v>
      </c>
      <c r="S2435" s="22" t="s">
        <v>3355</v>
      </c>
      <c r="T2435" s="22" t="s">
        <v>1045</v>
      </c>
      <c r="U2435" s="9">
        <v>43843</v>
      </c>
      <c r="V2435" s="22" t="s">
        <v>37</v>
      </c>
      <c r="W2435" s="22" t="s">
        <v>38</v>
      </c>
      <c r="X2435" s="22" t="s">
        <v>4645</v>
      </c>
      <c r="Y2435" s="21" t="str">
        <f t="shared" ref="Y2435:Y2443" si="154">IF(U2435&gt;N2435,"Late",IF(A2435=0,"NoPayment","OnTime"))</f>
        <v>OnTime</v>
      </c>
      <c r="Z2435" s="21" t="str">
        <f t="shared" ref="Z2435:Z2443" si="155">IF(U2435&lt;H2435,"Utilized",IF(ISBLANK(H2435),"No Discounts","Lost"))</f>
        <v>Utilized</v>
      </c>
    </row>
    <row r="2436" spans="1:26" x14ac:dyDescent="0.2">
      <c r="A2436" s="15">
        <v>10</v>
      </c>
      <c r="B2436" s="7">
        <f t="shared" si="152"/>
        <v>10</v>
      </c>
      <c r="C2436" s="1" t="s">
        <v>20</v>
      </c>
      <c r="D2436" s="1" t="s">
        <v>1362</v>
      </c>
      <c r="E2436" s="5">
        <v>0.2</v>
      </c>
      <c r="F2436" s="5">
        <f t="shared" si="153"/>
        <v>0.2</v>
      </c>
      <c r="G2436" s="22" t="s">
        <v>1363</v>
      </c>
      <c r="H2436" s="9">
        <v>41760</v>
      </c>
      <c r="I2436" s="22" t="s">
        <v>25</v>
      </c>
      <c r="J2436" s="22" t="s">
        <v>26</v>
      </c>
      <c r="K2436" s="9">
        <v>43718.292175925926</v>
      </c>
      <c r="L2436" s="22" t="s">
        <v>136</v>
      </c>
      <c r="M2436" s="9">
        <v>44001</v>
      </c>
      <c r="N2436" s="9">
        <v>44011</v>
      </c>
      <c r="O2436" s="22" t="s">
        <v>4572</v>
      </c>
      <c r="P2436" s="22" t="s">
        <v>32</v>
      </c>
      <c r="Q2436" s="21"/>
      <c r="R2436" s="22" t="s">
        <v>1367</v>
      </c>
      <c r="S2436" s="22" t="s">
        <v>3355</v>
      </c>
      <c r="T2436" s="22" t="s">
        <v>1045</v>
      </c>
      <c r="U2436" s="9">
        <v>44011</v>
      </c>
      <c r="V2436" s="22" t="s">
        <v>1368</v>
      </c>
      <c r="W2436" s="22" t="s">
        <v>3322</v>
      </c>
      <c r="X2436" s="22" t="s">
        <v>4654</v>
      </c>
      <c r="Y2436" s="21" t="str">
        <f t="shared" si="154"/>
        <v>OnTime</v>
      </c>
      <c r="Z2436" s="21" t="str">
        <f t="shared" si="155"/>
        <v>Lost</v>
      </c>
    </row>
    <row r="2437" spans="1:26" x14ac:dyDescent="0.2">
      <c r="A2437" s="15">
        <v>971.56</v>
      </c>
      <c r="B2437" s="7">
        <f t="shared" si="152"/>
        <v>971.56</v>
      </c>
      <c r="C2437" s="1" t="s">
        <v>20</v>
      </c>
      <c r="E2437" s="5">
        <v>0</v>
      </c>
      <c r="F2437" s="5">
        <f t="shared" si="153"/>
        <v>0</v>
      </c>
      <c r="G2437" s="21"/>
      <c r="H2437" s="9"/>
      <c r="I2437" s="22" t="s">
        <v>25</v>
      </c>
      <c r="J2437" s="22" t="s">
        <v>4574</v>
      </c>
      <c r="K2437" s="9">
        <v>43712.874166666668</v>
      </c>
      <c r="L2437" s="22" t="s">
        <v>28</v>
      </c>
      <c r="M2437" s="9">
        <v>43406</v>
      </c>
      <c r="N2437" s="9">
        <v>44166</v>
      </c>
      <c r="O2437" s="22" t="s">
        <v>4577</v>
      </c>
      <c r="P2437" s="22" t="s">
        <v>32</v>
      </c>
      <c r="Q2437" s="21"/>
      <c r="R2437" s="21"/>
      <c r="S2437" s="22" t="s">
        <v>3355</v>
      </c>
      <c r="T2437" s="22" t="s">
        <v>81</v>
      </c>
      <c r="U2437" s="9">
        <v>44166</v>
      </c>
      <c r="V2437" s="21"/>
      <c r="W2437" s="21"/>
      <c r="X2437" s="22" t="s">
        <v>39</v>
      </c>
      <c r="Y2437" s="21" t="str">
        <f t="shared" si="154"/>
        <v>OnTime</v>
      </c>
      <c r="Z2437" s="21" t="str">
        <f t="shared" si="155"/>
        <v>No Discounts</v>
      </c>
    </row>
    <row r="2438" spans="1:26" x14ac:dyDescent="0.2">
      <c r="A2438" s="15">
        <v>200</v>
      </c>
      <c r="B2438" s="7">
        <f t="shared" si="152"/>
        <v>200</v>
      </c>
      <c r="C2438" s="1" t="s">
        <v>20</v>
      </c>
      <c r="E2438" s="5">
        <v>1</v>
      </c>
      <c r="F2438" s="5">
        <f t="shared" si="153"/>
        <v>1</v>
      </c>
      <c r="G2438" s="22" t="s">
        <v>3239</v>
      </c>
      <c r="H2438" s="9">
        <v>43873</v>
      </c>
      <c r="I2438" s="22" t="s">
        <v>25</v>
      </c>
      <c r="J2438" s="22" t="s">
        <v>26</v>
      </c>
      <c r="K2438" s="9">
        <v>43691.470729166664</v>
      </c>
      <c r="L2438" s="22" t="s">
        <v>28</v>
      </c>
      <c r="M2438" s="9">
        <v>43843</v>
      </c>
      <c r="N2438" s="9">
        <v>43873</v>
      </c>
      <c r="O2438" s="22" t="s">
        <v>4579</v>
      </c>
      <c r="P2438" s="22" t="s">
        <v>32</v>
      </c>
      <c r="Q2438" s="22" t="s">
        <v>33</v>
      </c>
      <c r="R2438" s="22" t="s">
        <v>124</v>
      </c>
      <c r="S2438" s="22" t="s">
        <v>3355</v>
      </c>
      <c r="T2438" s="22" t="s">
        <v>1045</v>
      </c>
      <c r="U2438" s="9">
        <v>43843</v>
      </c>
      <c r="V2438" s="22" t="s">
        <v>4580</v>
      </c>
      <c r="W2438" s="22" t="s">
        <v>4581</v>
      </c>
      <c r="X2438" s="22" t="s">
        <v>4646</v>
      </c>
      <c r="Y2438" s="21" t="str">
        <f t="shared" si="154"/>
        <v>OnTime</v>
      </c>
      <c r="Z2438" s="21" t="str">
        <f t="shared" si="155"/>
        <v>Utilized</v>
      </c>
    </row>
    <row r="2439" spans="1:26" x14ac:dyDescent="0.2">
      <c r="A2439" s="15">
        <v>200</v>
      </c>
      <c r="B2439" s="7">
        <f t="shared" si="152"/>
        <v>200</v>
      </c>
      <c r="C2439" s="1" t="s">
        <v>20</v>
      </c>
      <c r="E2439" s="5">
        <v>4</v>
      </c>
      <c r="F2439" s="5">
        <f t="shared" si="153"/>
        <v>4</v>
      </c>
      <c r="G2439" s="22" t="s">
        <v>1363</v>
      </c>
      <c r="H2439" s="9">
        <v>43952</v>
      </c>
      <c r="I2439" s="22" t="s">
        <v>25</v>
      </c>
      <c r="J2439" s="22" t="s">
        <v>26</v>
      </c>
      <c r="K2439" s="9">
        <v>43691.39702546296</v>
      </c>
      <c r="L2439" s="22" t="s">
        <v>28</v>
      </c>
      <c r="M2439" s="9">
        <v>43922</v>
      </c>
      <c r="N2439" s="9">
        <v>43952</v>
      </c>
      <c r="O2439" s="22" t="s">
        <v>4585</v>
      </c>
      <c r="P2439" s="22" t="s">
        <v>32</v>
      </c>
      <c r="Q2439" s="22" t="s">
        <v>156</v>
      </c>
      <c r="R2439" s="21"/>
      <c r="S2439" s="22" t="s">
        <v>3355</v>
      </c>
      <c r="T2439" s="22" t="s">
        <v>81</v>
      </c>
      <c r="U2439" s="9">
        <v>43922</v>
      </c>
      <c r="V2439" s="22" t="s">
        <v>1368</v>
      </c>
      <c r="W2439" s="22" t="s">
        <v>3322</v>
      </c>
      <c r="X2439" s="22" t="s">
        <v>39</v>
      </c>
      <c r="Y2439" s="21" t="str">
        <f t="shared" si="154"/>
        <v>OnTime</v>
      </c>
      <c r="Z2439" s="21" t="str">
        <f t="shared" si="155"/>
        <v>Utilized</v>
      </c>
    </row>
    <row r="2440" spans="1:26" x14ac:dyDescent="0.2">
      <c r="A2440" s="15">
        <v>200</v>
      </c>
      <c r="B2440" s="7">
        <f t="shared" si="152"/>
        <v>200</v>
      </c>
      <c r="C2440" s="1" t="s">
        <v>20</v>
      </c>
      <c r="D2440" s="1" t="s">
        <v>3262</v>
      </c>
      <c r="E2440" s="5">
        <v>8</v>
      </c>
      <c r="F2440" s="5">
        <f t="shared" si="153"/>
        <v>8</v>
      </c>
      <c r="G2440" s="22" t="s">
        <v>3263</v>
      </c>
      <c r="H2440" s="9">
        <v>43856</v>
      </c>
      <c r="I2440" s="22" t="s">
        <v>25</v>
      </c>
      <c r="J2440" s="22" t="s">
        <v>26</v>
      </c>
      <c r="K2440" s="9">
        <v>43689.49318287037</v>
      </c>
      <c r="L2440" s="22" t="s">
        <v>28</v>
      </c>
      <c r="M2440" s="9">
        <v>43846</v>
      </c>
      <c r="N2440" s="9">
        <v>43876</v>
      </c>
      <c r="O2440" s="22" t="s">
        <v>4588</v>
      </c>
      <c r="P2440" s="22" t="s">
        <v>32</v>
      </c>
      <c r="Q2440" s="22" t="s">
        <v>123</v>
      </c>
      <c r="R2440" s="22" t="s">
        <v>124</v>
      </c>
      <c r="S2440" s="22" t="s">
        <v>3355</v>
      </c>
      <c r="T2440" s="22" t="s">
        <v>1045</v>
      </c>
      <c r="U2440" s="9">
        <v>43846</v>
      </c>
      <c r="V2440" s="22" t="s">
        <v>3267</v>
      </c>
      <c r="W2440" s="22" t="s">
        <v>3268</v>
      </c>
      <c r="X2440" s="22" t="s">
        <v>39</v>
      </c>
      <c r="Y2440" s="21" t="str">
        <f t="shared" si="154"/>
        <v>OnTime</v>
      </c>
      <c r="Z2440" s="21" t="str">
        <f t="shared" si="155"/>
        <v>Utilized</v>
      </c>
    </row>
    <row r="2441" spans="1:26" x14ac:dyDescent="0.2">
      <c r="A2441" s="15">
        <v>971.56</v>
      </c>
      <c r="B2441" s="7">
        <f t="shared" si="152"/>
        <v>971.56</v>
      </c>
      <c r="C2441" s="1" t="s">
        <v>20</v>
      </c>
      <c r="D2441" s="1" t="s">
        <v>21</v>
      </c>
      <c r="E2441" s="5">
        <v>4.8600000000000003</v>
      </c>
      <c r="F2441" s="5">
        <f t="shared" si="153"/>
        <v>4.8600000000000003</v>
      </c>
      <c r="G2441" s="22" t="s">
        <v>1574</v>
      </c>
      <c r="H2441" s="9">
        <v>43991</v>
      </c>
      <c r="I2441" s="22" t="s">
        <v>25</v>
      </c>
      <c r="J2441" s="22" t="s">
        <v>4574</v>
      </c>
      <c r="K2441" s="9">
        <v>43665.613287037035</v>
      </c>
      <c r="L2441" s="22" t="s">
        <v>28</v>
      </c>
      <c r="M2441" s="9">
        <v>43981</v>
      </c>
      <c r="N2441" s="9">
        <v>44011</v>
      </c>
      <c r="O2441" s="22" t="s">
        <v>4593</v>
      </c>
      <c r="P2441" s="22" t="s">
        <v>32</v>
      </c>
      <c r="Q2441" s="22" t="s">
        <v>33</v>
      </c>
      <c r="R2441" s="22" t="s">
        <v>124</v>
      </c>
      <c r="S2441" s="22" t="s">
        <v>3355</v>
      </c>
      <c r="T2441" s="22" t="s">
        <v>49</v>
      </c>
      <c r="U2441" s="9">
        <v>43981</v>
      </c>
      <c r="V2441" s="22" t="s">
        <v>1578</v>
      </c>
      <c r="W2441" s="22" t="s">
        <v>4594</v>
      </c>
      <c r="X2441" s="22" t="s">
        <v>39</v>
      </c>
      <c r="Y2441" s="21" t="str">
        <f t="shared" si="154"/>
        <v>OnTime</v>
      </c>
      <c r="Z2441" s="21" t="str">
        <f t="shared" si="155"/>
        <v>Utilized</v>
      </c>
    </row>
    <row r="2442" spans="1:26" x14ac:dyDescent="0.2">
      <c r="A2442" s="15">
        <v>2</v>
      </c>
      <c r="B2442" s="7">
        <f t="shared" si="152"/>
        <v>2</v>
      </c>
      <c r="C2442" s="1" t="s">
        <v>20</v>
      </c>
      <c r="E2442" s="5">
        <v>0.04</v>
      </c>
      <c r="F2442" s="5">
        <f t="shared" si="153"/>
        <v>0.04</v>
      </c>
      <c r="G2442" s="22" t="s">
        <v>1363</v>
      </c>
      <c r="H2442" s="9">
        <v>43875</v>
      </c>
      <c r="I2442" s="22" t="s">
        <v>25</v>
      </c>
      <c r="J2442" s="22" t="s">
        <v>26</v>
      </c>
      <c r="K2442" s="9">
        <v>43663.456458333334</v>
      </c>
      <c r="L2442" s="22" t="s">
        <v>136</v>
      </c>
      <c r="M2442" s="9">
        <v>43845</v>
      </c>
      <c r="N2442" s="9">
        <v>43875</v>
      </c>
      <c r="O2442" s="22" t="s">
        <v>4599</v>
      </c>
      <c r="P2442" s="22" t="s">
        <v>32</v>
      </c>
      <c r="Q2442" s="22" t="s">
        <v>156</v>
      </c>
      <c r="R2442" s="22" t="s">
        <v>124</v>
      </c>
      <c r="S2442" s="22" t="s">
        <v>3355</v>
      </c>
      <c r="T2442" s="22" t="s">
        <v>49</v>
      </c>
      <c r="U2442" s="9">
        <v>43845</v>
      </c>
      <c r="V2442" s="22" t="s">
        <v>1368</v>
      </c>
      <c r="W2442" s="22" t="s">
        <v>3322</v>
      </c>
      <c r="X2442" s="22" t="s">
        <v>4647</v>
      </c>
      <c r="Y2442" s="21" t="str">
        <f t="shared" si="154"/>
        <v>OnTime</v>
      </c>
      <c r="Z2442" s="21" t="str">
        <f t="shared" si="155"/>
        <v>Utilized</v>
      </c>
    </row>
    <row r="2443" spans="1:26" x14ac:dyDescent="0.2">
      <c r="A2443" s="15">
        <v>123</v>
      </c>
      <c r="B2443" s="7">
        <v>128.13</v>
      </c>
      <c r="C2443" s="1" t="s">
        <v>20</v>
      </c>
      <c r="E2443" s="5">
        <v>0.62</v>
      </c>
      <c r="F2443" s="5">
        <v>0.64</v>
      </c>
      <c r="G2443" s="22" t="s">
        <v>1574</v>
      </c>
      <c r="H2443" s="9">
        <v>44109</v>
      </c>
      <c r="I2443" s="22" t="s">
        <v>25</v>
      </c>
      <c r="J2443" s="22" t="s">
        <v>4602</v>
      </c>
      <c r="K2443" s="9">
        <v>43605.460081018522</v>
      </c>
      <c r="L2443" s="22" t="s">
        <v>4604</v>
      </c>
      <c r="M2443" s="9">
        <v>44099</v>
      </c>
      <c r="N2443" s="9">
        <v>44099</v>
      </c>
      <c r="O2443" s="22" t="s">
        <v>4605</v>
      </c>
      <c r="P2443" s="22" t="s">
        <v>1091</v>
      </c>
      <c r="Q2443" s="22" t="s">
        <v>4297</v>
      </c>
      <c r="R2443" s="22" t="s">
        <v>3283</v>
      </c>
      <c r="S2443" s="21"/>
      <c r="T2443" s="22" t="s">
        <v>81</v>
      </c>
      <c r="U2443" s="9">
        <v>44099</v>
      </c>
      <c r="V2443" s="22" t="s">
        <v>2205</v>
      </c>
      <c r="W2443" s="22" t="s">
        <v>2206</v>
      </c>
      <c r="X2443" s="22" t="s">
        <v>39</v>
      </c>
      <c r="Y2443" s="21" t="str">
        <f t="shared" si="154"/>
        <v>OnTime</v>
      </c>
      <c r="Z2443" s="21" t="str">
        <f t="shared" si="155"/>
        <v>Utilized</v>
      </c>
    </row>
  </sheetData>
  <mergeCells count="1">
    <mergeCell ref="AB2:AH11"/>
  </mergeCells>
  <conditionalFormatting sqref="Z1">
    <cfRule type="cellIs" dxfId="3" priority="7" operator="equal">
      <formula>"Incorrect"</formula>
    </cfRule>
  </conditionalFormatting>
  <conditionalFormatting sqref="Z1">
    <cfRule type="cellIs" dxfId="2" priority="4" operator="equal">
      <formula>"Incorrect"</formula>
    </cfRule>
  </conditionalFormatting>
  <conditionalFormatting sqref="Y1">
    <cfRule type="cellIs" dxfId="1" priority="2" operator="equal">
      <formula>"Incorrect"</formula>
    </cfRule>
  </conditionalFormatting>
  <conditionalFormatting sqref="Y1">
    <cfRule type="cellIs" dxfId="0" priority="1" operator="equal">
      <formula>"Incorrect"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9BA27-784C-B244-9595-40B24A7D0B63}">
  <sheetPr codeName="Sheet5"/>
  <dimension ref="A3:B21"/>
  <sheetViews>
    <sheetView zoomScale="114" workbookViewId="0">
      <selection activeCell="J12" sqref="J12"/>
    </sheetView>
  </sheetViews>
  <sheetFormatPr baseColWidth="10" defaultRowHeight="15" x14ac:dyDescent="0.2"/>
  <cols>
    <col min="1" max="1" width="12.1640625" bestFit="1" customWidth="1"/>
    <col min="2" max="2" width="19.33203125" bestFit="1" customWidth="1"/>
    <col min="3" max="3" width="11.1640625" bestFit="1" customWidth="1"/>
    <col min="4" max="4" width="10.1640625" bestFit="1" customWidth="1"/>
    <col min="5" max="5" width="11.1640625" bestFit="1" customWidth="1"/>
  </cols>
  <sheetData>
    <row r="3" spans="1:2" x14ac:dyDescent="0.2">
      <c r="A3" s="10" t="s">
        <v>4655</v>
      </c>
      <c r="B3" t="s">
        <v>4681</v>
      </c>
    </row>
    <row r="4" spans="1:2" x14ac:dyDescent="0.2">
      <c r="A4" s="11" t="s">
        <v>4662</v>
      </c>
      <c r="B4" s="12">
        <v>40160.949999999997</v>
      </c>
    </row>
    <row r="5" spans="1:2" x14ac:dyDescent="0.2">
      <c r="A5" s="13" t="s">
        <v>4663</v>
      </c>
      <c r="B5" s="12">
        <v>40160.949999999997</v>
      </c>
    </row>
    <row r="6" spans="1:2" x14ac:dyDescent="0.2">
      <c r="A6" s="11" t="s">
        <v>4664</v>
      </c>
      <c r="B6" s="12">
        <v>2695498.1099999994</v>
      </c>
    </row>
    <row r="7" spans="1:2" x14ac:dyDescent="0.2">
      <c r="A7" s="13" t="s">
        <v>4665</v>
      </c>
      <c r="B7" s="12">
        <v>4775.7299999999996</v>
      </c>
    </row>
    <row r="8" spans="1:2" x14ac:dyDescent="0.2">
      <c r="A8" s="13" t="s">
        <v>4666</v>
      </c>
      <c r="B8" s="12">
        <v>1327.4299999999998</v>
      </c>
    </row>
    <row r="9" spans="1:2" x14ac:dyDescent="0.2">
      <c r="A9" s="13" t="s">
        <v>4667</v>
      </c>
      <c r="B9" s="12">
        <v>966438.25999999989</v>
      </c>
    </row>
    <row r="10" spans="1:2" x14ac:dyDescent="0.2">
      <c r="A10" s="13" t="s">
        <v>4659</v>
      </c>
      <c r="B10" s="12">
        <v>1017163.75</v>
      </c>
    </row>
    <row r="11" spans="1:2" x14ac:dyDescent="0.2">
      <c r="A11" s="13" t="s">
        <v>4668</v>
      </c>
      <c r="B11" s="12">
        <v>223524.84</v>
      </c>
    </row>
    <row r="12" spans="1:2" x14ac:dyDescent="0.2">
      <c r="A12" s="13" t="s">
        <v>4669</v>
      </c>
      <c r="B12" s="12">
        <v>101048.17</v>
      </c>
    </row>
    <row r="13" spans="1:2" x14ac:dyDescent="0.2">
      <c r="A13" s="13" t="s">
        <v>4670</v>
      </c>
      <c r="B13" s="12">
        <v>5686.41</v>
      </c>
    </row>
    <row r="14" spans="1:2" x14ac:dyDescent="0.2">
      <c r="A14" s="13" t="s">
        <v>4671</v>
      </c>
      <c r="B14" s="12">
        <v>165526.52000000002</v>
      </c>
    </row>
    <row r="15" spans="1:2" x14ac:dyDescent="0.2">
      <c r="A15" s="13" t="s">
        <v>4672</v>
      </c>
      <c r="B15" s="12">
        <v>50552.299999999996</v>
      </c>
    </row>
    <row r="16" spans="1:2" x14ac:dyDescent="0.2">
      <c r="A16" s="13" t="s">
        <v>4660</v>
      </c>
      <c r="B16" s="12">
        <v>10316.120000000001</v>
      </c>
    </row>
    <row r="17" spans="1:2" x14ac:dyDescent="0.2">
      <c r="A17" s="13" t="s">
        <v>4661</v>
      </c>
      <c r="B17" s="12">
        <v>100336.13999999959</v>
      </c>
    </row>
    <row r="18" spans="1:2" x14ac:dyDescent="0.2">
      <c r="A18" s="13" t="s">
        <v>4663</v>
      </c>
      <c r="B18" s="12">
        <v>48802.440000000024</v>
      </c>
    </row>
    <row r="19" spans="1:2" x14ac:dyDescent="0.2">
      <c r="A19" s="11" t="s">
        <v>4657</v>
      </c>
      <c r="B19" s="12">
        <v>2735659.0599999996</v>
      </c>
    </row>
    <row r="21" spans="1:2" x14ac:dyDescent="0.2">
      <c r="B21" s="18">
        <f>GETPIVOTDATA("Amount in USD",$A$3)</f>
        <v>2735659.0599999996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99100-54A8-7844-BB1E-B2F21AF4CC4F}">
  <sheetPr codeName="Sheet6"/>
  <dimension ref="A3:B26"/>
  <sheetViews>
    <sheetView zoomScale="115" zoomScaleNormal="100" workbookViewId="0">
      <selection activeCell="I4" sqref="I4"/>
    </sheetView>
  </sheetViews>
  <sheetFormatPr baseColWidth="10" defaultRowHeight="15" x14ac:dyDescent="0.2"/>
  <cols>
    <col min="1" max="1" width="26.33203125" bestFit="1" customWidth="1"/>
    <col min="2" max="2" width="19.1640625" bestFit="1" customWidth="1"/>
    <col min="3" max="7" width="4.6640625" bestFit="1" customWidth="1"/>
    <col min="8" max="34" width="5.6640625" bestFit="1" customWidth="1"/>
    <col min="35" max="82" width="6.6640625" bestFit="1" customWidth="1"/>
    <col min="83" max="115" width="8.1640625" bestFit="1" customWidth="1"/>
    <col min="116" max="121" width="9.1640625" bestFit="1" customWidth="1"/>
    <col min="122" max="124" width="10.1640625" bestFit="1" customWidth="1"/>
    <col min="125" max="125" width="11.6640625" bestFit="1" customWidth="1"/>
    <col min="126" max="126" width="10.1640625" bestFit="1" customWidth="1"/>
  </cols>
  <sheetData>
    <row r="3" spans="1:2" x14ac:dyDescent="0.2">
      <c r="A3" s="10" t="s">
        <v>4655</v>
      </c>
      <c r="B3" t="s">
        <v>4681</v>
      </c>
    </row>
    <row r="4" spans="1:2" x14ac:dyDescent="0.2">
      <c r="A4" s="11" t="s">
        <v>3964</v>
      </c>
      <c r="B4" s="12">
        <v>0</v>
      </c>
    </row>
    <row r="5" spans="1:2" x14ac:dyDescent="0.2">
      <c r="A5" s="11" t="s">
        <v>3166</v>
      </c>
      <c r="B5" s="12">
        <v>100</v>
      </c>
    </row>
    <row r="6" spans="1:2" x14ac:dyDescent="0.2">
      <c r="A6" s="11" t="s">
        <v>719</v>
      </c>
      <c r="B6" s="12">
        <v>100</v>
      </c>
    </row>
    <row r="7" spans="1:2" x14ac:dyDescent="0.2">
      <c r="A7" s="11" t="s">
        <v>4555</v>
      </c>
      <c r="B7" s="12">
        <v>100</v>
      </c>
    </row>
    <row r="8" spans="1:2" x14ac:dyDescent="0.2">
      <c r="A8" s="11" t="s">
        <v>4581</v>
      </c>
      <c r="B8" s="12">
        <v>200</v>
      </c>
    </row>
    <row r="9" spans="1:2" x14ac:dyDescent="0.2">
      <c r="A9" s="11" t="s">
        <v>3215</v>
      </c>
      <c r="B9" s="12">
        <v>500</v>
      </c>
    </row>
    <row r="10" spans="1:2" x14ac:dyDescent="0.2">
      <c r="A10" s="11" t="s">
        <v>3268</v>
      </c>
      <c r="B10" s="12">
        <v>619.78</v>
      </c>
    </row>
    <row r="11" spans="1:2" x14ac:dyDescent="0.2">
      <c r="A11" s="11" t="s">
        <v>2032</v>
      </c>
      <c r="B11" s="12">
        <v>800</v>
      </c>
    </row>
    <row r="12" spans="1:2" x14ac:dyDescent="0.2">
      <c r="A12" s="11" t="s">
        <v>125</v>
      </c>
      <c r="B12" s="12">
        <v>1189.0800000000002</v>
      </c>
    </row>
    <row r="13" spans="1:2" x14ac:dyDescent="0.2">
      <c r="A13" s="11" t="s">
        <v>2563</v>
      </c>
      <c r="B13" s="12">
        <v>1310</v>
      </c>
    </row>
    <row r="14" spans="1:2" x14ac:dyDescent="0.2">
      <c r="A14" s="11" t="s">
        <v>139</v>
      </c>
      <c r="B14" s="12">
        <v>1424.0700000000002</v>
      </c>
    </row>
    <row r="15" spans="1:2" x14ac:dyDescent="0.2">
      <c r="A15" s="11" t="s">
        <v>170</v>
      </c>
      <c r="B15" s="12">
        <v>1487.2600000000002</v>
      </c>
    </row>
    <row r="16" spans="1:2" x14ac:dyDescent="0.2">
      <c r="A16" s="11" t="s">
        <v>4549</v>
      </c>
      <c r="B16" s="12">
        <v>1500</v>
      </c>
    </row>
    <row r="17" spans="1:2" x14ac:dyDescent="0.2">
      <c r="A17" s="11" t="s">
        <v>183</v>
      </c>
      <c r="B17" s="12">
        <v>1887.2600000000002</v>
      </c>
    </row>
    <row r="18" spans="1:2" x14ac:dyDescent="0.2">
      <c r="A18" s="11" t="s">
        <v>1471</v>
      </c>
      <c r="B18" s="12">
        <v>3299</v>
      </c>
    </row>
    <row r="19" spans="1:2" x14ac:dyDescent="0.2">
      <c r="A19" s="11" t="s">
        <v>4594</v>
      </c>
      <c r="B19" s="12">
        <v>6030.5599999999995</v>
      </c>
    </row>
    <row r="20" spans="1:2" x14ac:dyDescent="0.2">
      <c r="A20" s="11" t="s">
        <v>2206</v>
      </c>
      <c r="B20" s="12">
        <v>6214.13</v>
      </c>
    </row>
    <row r="21" spans="1:2" x14ac:dyDescent="0.2">
      <c r="A21" s="11" t="s">
        <v>4656</v>
      </c>
      <c r="B21" s="12">
        <v>12991.56</v>
      </c>
    </row>
    <row r="22" spans="1:2" x14ac:dyDescent="0.2">
      <c r="A22" s="11" t="s">
        <v>158</v>
      </c>
      <c r="B22" s="12">
        <v>15081.8</v>
      </c>
    </row>
    <row r="23" spans="1:2" x14ac:dyDescent="0.2">
      <c r="A23" s="11" t="s">
        <v>145</v>
      </c>
      <c r="B23" s="12">
        <v>42724.630000000005</v>
      </c>
    </row>
    <row r="24" spans="1:2" x14ac:dyDescent="0.2">
      <c r="A24" s="11" t="s">
        <v>38</v>
      </c>
      <c r="B24" s="12">
        <v>146302.44999999864</v>
      </c>
    </row>
    <row r="25" spans="1:2" x14ac:dyDescent="0.2">
      <c r="A25" s="11" t="s">
        <v>3322</v>
      </c>
      <c r="B25" s="12">
        <v>2491797.4799999991</v>
      </c>
    </row>
    <row r="26" spans="1:2" x14ac:dyDescent="0.2">
      <c r="A26" s="11" t="s">
        <v>4657</v>
      </c>
      <c r="B26" s="12">
        <v>2735659.0599999977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65D2F-C180-5B40-BDC2-4B4F91922384}">
  <sheetPr codeName="Sheet7"/>
  <dimension ref="A2:D8"/>
  <sheetViews>
    <sheetView workbookViewId="0">
      <selection activeCell="B5" sqref="B5"/>
    </sheetView>
  </sheetViews>
  <sheetFormatPr baseColWidth="10" defaultRowHeight="15" x14ac:dyDescent="0.2"/>
  <cols>
    <col min="1" max="1" width="30.6640625" bestFit="1" customWidth="1"/>
    <col min="2" max="3" width="18.5" bestFit="1" customWidth="1"/>
    <col min="4" max="4" width="10.1640625" bestFit="1" customWidth="1"/>
    <col min="5" max="5" width="11.1640625" bestFit="1" customWidth="1"/>
  </cols>
  <sheetData>
    <row r="2" spans="1:4" x14ac:dyDescent="0.2">
      <c r="A2" s="10" t="s">
        <v>4655</v>
      </c>
      <c r="B2" t="s">
        <v>4681</v>
      </c>
    </row>
    <row r="3" spans="1:4" x14ac:dyDescent="0.2">
      <c r="A3" s="11" t="s">
        <v>1091</v>
      </c>
      <c r="B3" s="12">
        <v>45025.31</v>
      </c>
      <c r="D3" s="19"/>
    </row>
    <row r="4" spans="1:4" x14ac:dyDescent="0.2">
      <c r="A4" s="11" t="s">
        <v>32</v>
      </c>
      <c r="B4" s="12">
        <v>2388112.3199999994</v>
      </c>
      <c r="D4" s="19"/>
    </row>
    <row r="5" spans="1:4" x14ac:dyDescent="0.2">
      <c r="A5" s="11" t="s">
        <v>46</v>
      </c>
      <c r="B5" s="12">
        <v>302521.43</v>
      </c>
      <c r="D5" s="19"/>
    </row>
    <row r="6" spans="1:4" x14ac:dyDescent="0.2">
      <c r="A6" s="11" t="s">
        <v>4657</v>
      </c>
      <c r="B6" s="12">
        <v>2735659.0599999996</v>
      </c>
    </row>
    <row r="8" spans="1:4" x14ac:dyDescent="0.2">
      <c r="A8"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289E-3792-0240-96DB-3F538125983A}">
  <sheetPr codeName="Sheet8"/>
  <dimension ref="A2:F23"/>
  <sheetViews>
    <sheetView zoomScale="150" workbookViewId="0">
      <selection activeCell="F22" sqref="F22"/>
    </sheetView>
  </sheetViews>
  <sheetFormatPr baseColWidth="10" defaultRowHeight="15" x14ac:dyDescent="0.2"/>
  <cols>
    <col min="1" max="1" width="31.83203125" bestFit="1" customWidth="1"/>
    <col min="2" max="2" width="14.83203125" bestFit="1" customWidth="1"/>
    <col min="3" max="3" width="11.33203125" bestFit="1" customWidth="1"/>
    <col min="4" max="4" width="7.1640625" bestFit="1" customWidth="1"/>
    <col min="5" max="5" width="10.1640625" bestFit="1" customWidth="1"/>
    <col min="6" max="6" width="32.5" bestFit="1" customWidth="1"/>
    <col min="7" max="7" width="7.1640625" bestFit="1" customWidth="1"/>
    <col min="8" max="8" width="3.33203125" bestFit="1" customWidth="1"/>
    <col min="9" max="9" width="15.1640625" bestFit="1" customWidth="1"/>
    <col min="10" max="10" width="7.1640625" bestFit="1" customWidth="1"/>
    <col min="11" max="11" width="8.6640625" bestFit="1" customWidth="1"/>
    <col min="12" max="12" width="10.1640625" bestFit="1" customWidth="1"/>
  </cols>
  <sheetData>
    <row r="2" spans="1:6" x14ac:dyDescent="0.2">
      <c r="A2" s="10" t="s">
        <v>4682</v>
      </c>
      <c r="B2" s="10" t="s">
        <v>4658</v>
      </c>
    </row>
    <row r="3" spans="1:6" x14ac:dyDescent="0.2">
      <c r="A3" s="10" t="s">
        <v>4655</v>
      </c>
      <c r="B3" t="s">
        <v>4674</v>
      </c>
      <c r="C3" t="s">
        <v>4675</v>
      </c>
      <c r="D3" t="s">
        <v>4679</v>
      </c>
      <c r="E3" t="s">
        <v>4657</v>
      </c>
    </row>
    <row r="4" spans="1:6" x14ac:dyDescent="0.2">
      <c r="A4" s="11" t="s">
        <v>1091</v>
      </c>
      <c r="B4" s="12">
        <v>97.490000000000023</v>
      </c>
      <c r="C4" s="12"/>
      <c r="D4" s="12">
        <v>0</v>
      </c>
      <c r="E4" s="12">
        <v>97.490000000000023</v>
      </c>
      <c r="F4" s="18"/>
    </row>
    <row r="5" spans="1:6" x14ac:dyDescent="0.2">
      <c r="A5" s="11" t="s">
        <v>32</v>
      </c>
      <c r="B5" s="12">
        <v>46071.44</v>
      </c>
      <c r="C5" s="12">
        <v>2.21</v>
      </c>
      <c r="D5" s="12">
        <v>0</v>
      </c>
      <c r="E5" s="12">
        <v>46073.65</v>
      </c>
    </row>
    <row r="6" spans="1:6" x14ac:dyDescent="0.2">
      <c r="A6" s="11" t="s">
        <v>46</v>
      </c>
      <c r="B6" s="12">
        <v>6186.0999999999995</v>
      </c>
      <c r="C6" s="12"/>
      <c r="D6" s="12">
        <v>0</v>
      </c>
      <c r="E6" s="12">
        <v>6186.0999999999995</v>
      </c>
    </row>
    <row r="7" spans="1:6" x14ac:dyDescent="0.2">
      <c r="A7" s="11" t="s">
        <v>4657</v>
      </c>
      <c r="B7" s="12">
        <v>52355.03</v>
      </c>
      <c r="C7" s="12">
        <v>2.21</v>
      </c>
      <c r="D7" s="12">
        <v>0</v>
      </c>
      <c r="E7" s="12">
        <v>52357.24</v>
      </c>
    </row>
    <row r="8" spans="1:6" x14ac:dyDescent="0.2">
      <c r="B8" s="18">
        <f>GETPIVOTDATA("CashDiscountAmountUSD",$A$2,"CashDiscountUtilized","Utilized")</f>
        <v>52355.03</v>
      </c>
    </row>
    <row r="9" spans="1:6" x14ac:dyDescent="0.2">
      <c r="A9" s="23"/>
      <c r="B9" s="23" t="str">
        <f>A5</f>
        <v>Non-PO</v>
      </c>
      <c r="C9" s="24" t="s">
        <v>1091</v>
      </c>
      <c r="D9" s="23" t="s">
        <v>46</v>
      </c>
    </row>
    <row r="10" spans="1:6" x14ac:dyDescent="0.2">
      <c r="A10" s="23" t="str">
        <f>B3</f>
        <v>Utilized</v>
      </c>
      <c r="B10" s="25">
        <f>GETPIVOTDATA("CashDiscountAmountUSD",$A$2,"InvoiceType","Non-PO","CashDiscountUtilized","Utilized")</f>
        <v>46071.44</v>
      </c>
      <c r="C10" s="25">
        <f>GETPIVOTDATA("CashDiscountAmountUSD",$A$2,"InvoiceType","Generic Non PO Payment Request Type","CashDiscountUtilized","Utilized")</f>
        <v>97.490000000000023</v>
      </c>
      <c r="D10" s="25">
        <f>GETPIVOTDATA("CashDiscountAmountUSD",$A$2,"InvoiceType","PO","CashDiscountUtilized","Utilized")</f>
        <v>6186.0999999999995</v>
      </c>
      <c r="E10" s="18"/>
    </row>
    <row r="11" spans="1:6" x14ac:dyDescent="0.2">
      <c r="A11" s="23" t="str">
        <f>C3</f>
        <v>Lost</v>
      </c>
      <c r="B11" s="23">
        <f>GETPIVOTDATA("CashDiscountAmountUSD",$A$2,"InvoiceType","Non-PO","CashDiscountUtilized","Lost")</f>
        <v>2.21</v>
      </c>
      <c r="C11" s="26">
        <f>GETPIVOTDATA("CashDiscountAmountUSD",$A$2,"InvoiceType","Generic Non PO Payment Request Type","CashDiscountUtilized","Lost")</f>
        <v>0</v>
      </c>
      <c r="D11" s="23">
        <f>GETPIVOTDATA("CashDiscountAmountUSD",$A$2,"InvoiceType","PO","CashDiscountUtilized","Lost")</f>
        <v>0</v>
      </c>
    </row>
    <row r="13" spans="1:6" x14ac:dyDescent="0.2">
      <c r="A13" s="10" t="s">
        <v>4685</v>
      </c>
      <c r="B13" s="10" t="s">
        <v>4658</v>
      </c>
    </row>
    <row r="14" spans="1:6" x14ac:dyDescent="0.2">
      <c r="A14" s="10" t="s">
        <v>4655</v>
      </c>
      <c r="B14" t="s">
        <v>4675</v>
      </c>
      <c r="C14" t="s">
        <v>4679</v>
      </c>
      <c r="D14" t="s">
        <v>4674</v>
      </c>
      <c r="E14" t="s">
        <v>4657</v>
      </c>
    </row>
    <row r="15" spans="1:6" x14ac:dyDescent="0.2">
      <c r="A15" s="11" t="s">
        <v>1091</v>
      </c>
      <c r="B15" s="12"/>
      <c r="C15" s="12">
        <v>195</v>
      </c>
      <c r="D15" s="12">
        <v>256</v>
      </c>
      <c r="E15" s="12">
        <v>451</v>
      </c>
    </row>
    <row r="16" spans="1:6" x14ac:dyDescent="0.2">
      <c r="A16" s="11" t="s">
        <v>32</v>
      </c>
      <c r="B16" s="12">
        <v>2</v>
      </c>
      <c r="C16" s="12">
        <v>658</v>
      </c>
      <c r="D16" s="12">
        <v>788</v>
      </c>
      <c r="E16" s="12">
        <v>1448</v>
      </c>
      <c r="F16" s="18"/>
    </row>
    <row r="17" spans="1:5" x14ac:dyDescent="0.2">
      <c r="A17" s="11" t="s">
        <v>46</v>
      </c>
      <c r="B17" s="12"/>
      <c r="C17" s="12">
        <v>82</v>
      </c>
      <c r="D17" s="12">
        <v>461</v>
      </c>
      <c r="E17" s="12">
        <v>543</v>
      </c>
    </row>
    <row r="18" spans="1:5" x14ac:dyDescent="0.2">
      <c r="A18" s="11" t="s">
        <v>4657</v>
      </c>
      <c r="B18" s="12">
        <v>2</v>
      </c>
      <c r="C18" s="12">
        <v>935</v>
      </c>
      <c r="D18" s="12">
        <v>1505</v>
      </c>
      <c r="E18" s="12">
        <v>2442</v>
      </c>
    </row>
    <row r="20" spans="1:5" x14ac:dyDescent="0.2">
      <c r="A20" s="23"/>
      <c r="B20" s="23" t="str">
        <f>A16</f>
        <v>Non-PO</v>
      </c>
      <c r="C20" s="23" t="str">
        <f>A15</f>
        <v>Generic Non PO Payment Request Type</v>
      </c>
      <c r="D20" s="23" t="str">
        <f>A17</f>
        <v>PO</v>
      </c>
    </row>
    <row r="21" spans="1:5" x14ac:dyDescent="0.2">
      <c r="A21" s="23" t="str">
        <f>D14</f>
        <v>Utilized</v>
      </c>
      <c r="B21" s="23">
        <f>GETPIVOTDATA("Amount in USD",$A$13,"InvoiceType","Non-PO","CashDiscountUtilized","Utilized")</f>
        <v>788</v>
      </c>
      <c r="C21" s="23">
        <f>GETPIVOTDATA("Amount in USD",$A$13,"InvoiceType","Generic Non PO Payment Request Type","CashDiscountUtilized","Utilized")</f>
        <v>256</v>
      </c>
      <c r="D21" s="23">
        <f>GETPIVOTDATA("Amount in USD",$A$13,"InvoiceType","PO","CashDiscountUtilized","Utilized")</f>
        <v>461</v>
      </c>
    </row>
    <row r="22" spans="1:5" x14ac:dyDescent="0.2">
      <c r="A22" s="23" t="str">
        <f>B14</f>
        <v>Lost</v>
      </c>
      <c r="B22" s="23">
        <f>GETPIVOTDATA("Amount in USD",$A$13,"InvoiceType","Non-PO","CashDiscountUtilized","Lost")</f>
        <v>2</v>
      </c>
      <c r="C22" s="23">
        <f>GETPIVOTDATA("Amount in USD",$A$13,"InvoiceType","Generic Non PO Payment Request Type","CashDiscountUtilized","Lost")</f>
        <v>0</v>
      </c>
      <c r="D22" s="23">
        <f>GETPIVOTDATA("Amount in USD",$A$13,"InvoiceType","PO","CashDiscountUtilized","Lost")</f>
        <v>0</v>
      </c>
    </row>
    <row r="23" spans="1:5" x14ac:dyDescent="0.2">
      <c r="A23" s="23" t="str">
        <f>C14</f>
        <v>No Discounts</v>
      </c>
      <c r="B23" s="23">
        <f>GETPIVOTDATA("Amount in USD",$A$13,"InvoiceType","Non-PO","CashDiscountUtilized","No Discounts")</f>
        <v>658</v>
      </c>
      <c r="C23" s="23">
        <f>GETPIVOTDATA("Amount in USD",$A$13,"InvoiceType","Generic Non PO Payment Request Type","CashDiscountUtilized","No Discounts")</f>
        <v>195</v>
      </c>
      <c r="D23" s="23">
        <f>GETPIVOTDATA("Amount in USD",$A$13,"InvoiceType","PO","CashDiscountUtilized","No Discounts")</f>
        <v>82</v>
      </c>
    </row>
  </sheetData>
  <pageMargins left="0.7" right="0.7" top="0.75" bottom="0.75" header="0.3" footer="0.3"/>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B081F-9B39-C243-A04C-DC15CD3051C1}">
  <sheetPr codeName="Sheet9"/>
  <dimension ref="A1:E24"/>
  <sheetViews>
    <sheetView zoomScale="133" workbookViewId="0">
      <selection activeCell="B16" sqref="B16"/>
    </sheetView>
  </sheetViews>
  <sheetFormatPr baseColWidth="10" defaultRowHeight="15" x14ac:dyDescent="0.2"/>
  <cols>
    <col min="1" max="1" width="19.83203125" bestFit="1" customWidth="1"/>
    <col min="2" max="2" width="32" bestFit="1" customWidth="1"/>
    <col min="3" max="3" width="7" bestFit="1" customWidth="1"/>
    <col min="4" max="4" width="4.1640625" bestFit="1" customWidth="1"/>
    <col min="5" max="5" width="10" bestFit="1" customWidth="1"/>
  </cols>
  <sheetData>
    <row r="1" spans="1:5" x14ac:dyDescent="0.2">
      <c r="A1" s="10" t="s">
        <v>4681</v>
      </c>
      <c r="B1" s="10" t="s">
        <v>4658</v>
      </c>
    </row>
    <row r="2" spans="1:5" x14ac:dyDescent="0.2">
      <c r="A2" s="10" t="s">
        <v>4655</v>
      </c>
      <c r="B2" t="s">
        <v>1091</v>
      </c>
      <c r="C2" t="s">
        <v>32</v>
      </c>
      <c r="D2" t="s">
        <v>46</v>
      </c>
      <c r="E2" t="s">
        <v>4657</v>
      </c>
    </row>
    <row r="3" spans="1:5" x14ac:dyDescent="0.2">
      <c r="A3" s="11" t="s">
        <v>4683</v>
      </c>
      <c r="B3" s="12"/>
      <c r="C3" s="12">
        <v>65</v>
      </c>
      <c r="D3" s="12"/>
      <c r="E3" s="12">
        <v>65</v>
      </c>
    </row>
    <row r="4" spans="1:5" x14ac:dyDescent="0.2">
      <c r="A4" s="11" t="s">
        <v>4684</v>
      </c>
      <c r="B4" s="12">
        <v>45025.31</v>
      </c>
      <c r="C4" s="12">
        <v>2388047.3199999994</v>
      </c>
      <c r="D4" s="12">
        <v>302521.43</v>
      </c>
      <c r="E4" s="12">
        <v>2735594.0599999996</v>
      </c>
    </row>
    <row r="5" spans="1:5" x14ac:dyDescent="0.2">
      <c r="A5" s="11" t="s">
        <v>4689</v>
      </c>
      <c r="B5" s="12">
        <v>0</v>
      </c>
      <c r="C5" s="12">
        <v>0</v>
      </c>
      <c r="D5" s="12">
        <v>0</v>
      </c>
      <c r="E5" s="12">
        <v>0</v>
      </c>
    </row>
    <row r="6" spans="1:5" x14ac:dyDescent="0.2">
      <c r="A6" s="11" t="s">
        <v>4657</v>
      </c>
      <c r="B6" s="12">
        <v>45025.31</v>
      </c>
      <c r="C6" s="12">
        <v>2388112.3199999994</v>
      </c>
      <c r="D6" s="12">
        <v>302521.43</v>
      </c>
      <c r="E6" s="12">
        <v>2735659.0599999996</v>
      </c>
    </row>
    <row r="7" spans="1:5" x14ac:dyDescent="0.2">
      <c r="A7" s="11"/>
    </row>
    <row r="8" spans="1:5" x14ac:dyDescent="0.2">
      <c r="A8" s="23"/>
      <c r="B8" s="27" t="s">
        <v>4683</v>
      </c>
      <c r="C8" s="27" t="s">
        <v>4684</v>
      </c>
    </row>
    <row r="9" spans="1:5" x14ac:dyDescent="0.2">
      <c r="A9" s="23" t="s">
        <v>32</v>
      </c>
      <c r="B9" s="23">
        <f>GETPIVOTDATA("Amount in USD",$A$1,"InvoiceType","Non-PO","OverduePayment","Late")</f>
        <v>65</v>
      </c>
      <c r="C9" s="23">
        <f>GETPIVOTDATA("Amount in USD",$A$1,"InvoiceType","Non-PO","OverduePayment","OnTime")</f>
        <v>2388047.3199999994</v>
      </c>
    </row>
    <row r="10" spans="1:5" x14ac:dyDescent="0.2">
      <c r="A10" s="23" t="s">
        <v>1091</v>
      </c>
      <c r="B10" s="23">
        <f>GETPIVOTDATA("Amount in USD",$A$1,"InvoiceType","Generic Non PO Payment Request Type","OverduePayment","Late")</f>
        <v>0</v>
      </c>
      <c r="C10" s="23">
        <f>GETPIVOTDATA("Amount in USD",$A$1,"InvoiceType","Generic Non PO Payment Request Type","OverduePayment","OnTime")</f>
        <v>45025.31</v>
      </c>
    </row>
    <row r="11" spans="1:5" x14ac:dyDescent="0.2">
      <c r="A11" s="23" t="s">
        <v>46</v>
      </c>
      <c r="B11" s="23">
        <f>GETPIVOTDATA("Amount in USD",$A$1,"InvoiceType","PO","OverduePayment","Late")</f>
        <v>0</v>
      </c>
      <c r="C11" s="23">
        <f>GETPIVOTDATA("Amount in USD",$A$1,"InvoiceType","PO","OverduePayment","OnTime")</f>
        <v>302521.43</v>
      </c>
    </row>
    <row r="12" spans="1:5" x14ac:dyDescent="0.2">
      <c r="A12" s="23" t="s">
        <v>4686</v>
      </c>
      <c r="B12" s="23">
        <f>SUM(B9:B11)</f>
        <v>65</v>
      </c>
      <c r="C12" s="23">
        <f>SUM(C9:C11)</f>
        <v>2735594.0599999996</v>
      </c>
    </row>
    <row r="14" spans="1:5" x14ac:dyDescent="0.2">
      <c r="A14" s="10" t="s">
        <v>4685</v>
      </c>
      <c r="B14" s="10" t="s">
        <v>4658</v>
      </c>
    </row>
    <row r="15" spans="1:5" x14ac:dyDescent="0.2">
      <c r="A15" s="10" t="s">
        <v>4655</v>
      </c>
      <c r="B15" t="s">
        <v>1091</v>
      </c>
      <c r="C15" t="s">
        <v>32</v>
      </c>
      <c r="D15" t="s">
        <v>46</v>
      </c>
      <c r="E15" t="s">
        <v>4657</v>
      </c>
    </row>
    <row r="16" spans="1:5" x14ac:dyDescent="0.2">
      <c r="A16" s="11" t="s">
        <v>4683</v>
      </c>
      <c r="B16" s="12"/>
      <c r="C16" s="12">
        <v>1</v>
      </c>
      <c r="D16" s="12"/>
      <c r="E16" s="12">
        <v>1</v>
      </c>
    </row>
    <row r="17" spans="1:5" x14ac:dyDescent="0.2">
      <c r="A17" s="11" t="s">
        <v>4689</v>
      </c>
      <c r="B17" s="12">
        <v>180</v>
      </c>
      <c r="C17" s="12">
        <v>576</v>
      </c>
      <c r="D17" s="12">
        <v>83</v>
      </c>
      <c r="E17" s="12">
        <v>839</v>
      </c>
    </row>
    <row r="18" spans="1:5" x14ac:dyDescent="0.2">
      <c r="A18" s="11" t="s">
        <v>4684</v>
      </c>
      <c r="B18" s="12">
        <v>271</v>
      </c>
      <c r="C18" s="12">
        <v>871</v>
      </c>
      <c r="D18" s="12">
        <v>460</v>
      </c>
      <c r="E18" s="12">
        <v>1602</v>
      </c>
    </row>
    <row r="19" spans="1:5" x14ac:dyDescent="0.2">
      <c r="A19" s="11" t="s">
        <v>4657</v>
      </c>
      <c r="B19" s="12">
        <v>451</v>
      </c>
      <c r="C19" s="12">
        <v>1448</v>
      </c>
      <c r="D19" s="12">
        <v>543</v>
      </c>
      <c r="E19" s="12">
        <v>2442</v>
      </c>
    </row>
    <row r="21" spans="1:5" x14ac:dyDescent="0.2">
      <c r="A21" s="23"/>
      <c r="B21" s="23" t="str">
        <f>C15</f>
        <v>Non-PO</v>
      </c>
      <c r="C21" s="23" t="str">
        <f>B15</f>
        <v>Generic Non PO Payment Request Type</v>
      </c>
      <c r="D21" s="23" t="str">
        <f>D15</f>
        <v>PO</v>
      </c>
    </row>
    <row r="22" spans="1:5" x14ac:dyDescent="0.2">
      <c r="A22" s="27" t="s">
        <v>4683</v>
      </c>
      <c r="B22" s="23">
        <f>GETPIVOTDATA("Amount in USD",$A$14,"InvoiceType","Non-PO","OverduePayment","Late")</f>
        <v>1</v>
      </c>
      <c r="C22" s="23">
        <f>GETPIVOTDATA("Amount in USD",$A$14,"InvoiceType","Generic Non PO Payment Request Type","OverduePayment","Late")</f>
        <v>0</v>
      </c>
      <c r="D22" s="23">
        <f>GETPIVOTDATA("Amount in USD",$A$14,"InvoiceType","PO","OverduePayment","Late")</f>
        <v>0</v>
      </c>
    </row>
    <row r="23" spans="1:5" x14ac:dyDescent="0.2">
      <c r="A23" s="27" t="s">
        <v>4684</v>
      </c>
      <c r="B23" s="23">
        <f>GETPIVOTDATA("Amount in USD",$A$14,"InvoiceType","Non-PO","OverduePayment","OnTime")</f>
        <v>871</v>
      </c>
      <c r="C23" s="23">
        <f>GETPIVOTDATA("Amount in USD",$A$14,"InvoiceType","Generic Non PO Payment Request Type","OverduePayment","OnTime")</f>
        <v>271</v>
      </c>
      <c r="D23" s="23">
        <f>GETPIVOTDATA("Amount in USD",$A$14,"InvoiceType","PO","OverduePayment","OnTime")</f>
        <v>460</v>
      </c>
    </row>
    <row r="24" spans="1:5" x14ac:dyDescent="0.2">
      <c r="A24" s="27" t="s">
        <v>4689</v>
      </c>
      <c r="B24" s="23">
        <f>GETPIVOTDATA("Amount in USD",$A$14,"InvoiceType","Non-PO","OverduePayment","NoPayment")</f>
        <v>576</v>
      </c>
      <c r="C24" s="23">
        <f>GETPIVOTDATA("Amount in USD",$A$14,"InvoiceType","Generic Non PO Payment Request Type","OverduePayment","NoPayment")</f>
        <v>180</v>
      </c>
      <c r="D24" s="23">
        <f>GETPIVOTDATA("Amount in USD",$A$14,"InvoiceType","PO","OverduePayment","NoPayment")</f>
        <v>83</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A854F-FE81-3A4C-A105-0A02214E9436}">
  <sheetPr codeName="Sheet10"/>
  <dimension ref="A2:E20"/>
  <sheetViews>
    <sheetView zoomScale="117" workbookViewId="0">
      <selection activeCell="B6" sqref="B6"/>
    </sheetView>
  </sheetViews>
  <sheetFormatPr baseColWidth="10" defaultRowHeight="15" x14ac:dyDescent="0.2"/>
  <cols>
    <col min="1" max="1" width="18.83203125" bestFit="1" customWidth="1"/>
    <col min="2" max="2" width="32.33203125" bestFit="1" customWidth="1"/>
    <col min="3" max="3" width="11.1640625" bestFit="1" customWidth="1"/>
    <col min="4" max="4" width="10.1640625" bestFit="1" customWidth="1"/>
    <col min="5" max="5" width="11.1640625" bestFit="1" customWidth="1"/>
    <col min="6" max="6" width="32.33203125" bestFit="1" customWidth="1"/>
    <col min="7" max="7" width="23" bestFit="1" customWidth="1"/>
    <col min="8" max="8" width="32.33203125" bestFit="1" customWidth="1"/>
    <col min="9" max="10" width="9.1640625" bestFit="1" customWidth="1"/>
    <col min="11" max="11" width="13.1640625" bestFit="1" customWidth="1"/>
    <col min="12" max="12" width="32.33203125" bestFit="1" customWidth="1"/>
    <col min="13" max="13" width="11.1640625" bestFit="1" customWidth="1"/>
    <col min="14" max="14" width="4.1640625" bestFit="1" customWidth="1"/>
    <col min="15" max="15" width="14.33203125" bestFit="1" customWidth="1"/>
    <col min="16" max="16" width="32.33203125" bestFit="1" customWidth="1"/>
    <col min="17" max="17" width="11.1640625" bestFit="1" customWidth="1"/>
    <col min="18" max="18" width="9.1640625" bestFit="1" customWidth="1"/>
    <col min="19" max="19" width="11.1640625" bestFit="1" customWidth="1"/>
    <col min="20" max="20" width="13.83203125" bestFit="1" customWidth="1"/>
    <col min="21" max="21" width="16.33203125" bestFit="1" customWidth="1"/>
    <col min="22" max="22" width="32.33203125" bestFit="1" customWidth="1"/>
    <col min="23" max="24" width="10.1640625" bestFit="1" customWidth="1"/>
    <col min="25" max="25" width="14.33203125" bestFit="1" customWidth="1"/>
    <col min="26" max="26" width="11.1640625" bestFit="1" customWidth="1"/>
  </cols>
  <sheetData>
    <row r="2" spans="1:5" x14ac:dyDescent="0.2">
      <c r="A2" s="10" t="s">
        <v>4681</v>
      </c>
      <c r="B2" s="10" t="s">
        <v>4658</v>
      </c>
    </row>
    <row r="3" spans="1:5" x14ac:dyDescent="0.2">
      <c r="A3" s="10" t="s">
        <v>4655</v>
      </c>
      <c r="B3" t="s">
        <v>1091</v>
      </c>
      <c r="C3" t="s">
        <v>32</v>
      </c>
      <c r="D3" t="s">
        <v>46</v>
      </c>
      <c r="E3" t="s">
        <v>4657</v>
      </c>
    </row>
    <row r="4" spans="1:5" x14ac:dyDescent="0.2">
      <c r="A4" s="11" t="s">
        <v>49</v>
      </c>
      <c r="B4" s="12">
        <v>4356.25</v>
      </c>
      <c r="C4" s="12">
        <v>29912.890000000003</v>
      </c>
      <c r="D4" s="12">
        <v>1956.2600000000002</v>
      </c>
      <c r="E4" s="12">
        <v>36225.4</v>
      </c>
    </row>
    <row r="5" spans="1:5" x14ac:dyDescent="0.2">
      <c r="A5" s="11" t="s">
        <v>1516</v>
      </c>
      <c r="B5" s="12">
        <v>110</v>
      </c>
      <c r="C5" s="12"/>
      <c r="D5" s="12"/>
      <c r="E5" s="12">
        <v>110</v>
      </c>
    </row>
    <row r="6" spans="1:5" x14ac:dyDescent="0.2">
      <c r="A6" s="11" t="s">
        <v>36</v>
      </c>
      <c r="B6" s="12">
        <v>12131.5</v>
      </c>
      <c r="C6" s="12">
        <v>67439.380000000063</v>
      </c>
      <c r="D6" s="12">
        <v>39781.350000000006</v>
      </c>
      <c r="E6" s="12">
        <v>119352.23000000007</v>
      </c>
    </row>
    <row r="7" spans="1:5" x14ac:dyDescent="0.2">
      <c r="A7" s="11" t="s">
        <v>1045</v>
      </c>
      <c r="B7" s="12">
        <v>944.5</v>
      </c>
      <c r="C7" s="12">
        <v>1111633.17</v>
      </c>
      <c r="D7" s="12">
        <v>200</v>
      </c>
      <c r="E7" s="12">
        <v>1112777.67</v>
      </c>
    </row>
    <row r="8" spans="1:5" x14ac:dyDescent="0.2">
      <c r="A8" s="11" t="s">
        <v>81</v>
      </c>
      <c r="B8" s="12">
        <v>4604.3100000000004</v>
      </c>
      <c r="C8" s="12">
        <v>1034026.39</v>
      </c>
      <c r="D8" s="12">
        <v>24733.86</v>
      </c>
      <c r="E8" s="12">
        <v>1063364.56</v>
      </c>
    </row>
    <row r="9" spans="1:5" x14ac:dyDescent="0.2">
      <c r="A9" s="11" t="s">
        <v>1751</v>
      </c>
      <c r="B9" s="12"/>
      <c r="C9" s="12">
        <v>400</v>
      </c>
      <c r="D9" s="12"/>
      <c r="E9" s="12">
        <v>400</v>
      </c>
    </row>
    <row r="10" spans="1:5" x14ac:dyDescent="0.2">
      <c r="A10" s="11" t="s">
        <v>193</v>
      </c>
      <c r="B10" s="12">
        <v>22878.75</v>
      </c>
      <c r="C10" s="12">
        <v>144700.49</v>
      </c>
      <c r="D10" s="12">
        <v>235849.95999999993</v>
      </c>
      <c r="E10" s="12">
        <v>403429.19999999995</v>
      </c>
    </row>
    <row r="11" spans="1:5" x14ac:dyDescent="0.2">
      <c r="A11" s="11" t="s">
        <v>4657</v>
      </c>
      <c r="B11" s="12">
        <v>45025.31</v>
      </c>
      <c r="C11" s="12">
        <v>2388112.3200000003</v>
      </c>
      <c r="D11" s="12">
        <v>302521.42999999993</v>
      </c>
      <c r="E11" s="12">
        <v>2735659.0600000005</v>
      </c>
    </row>
    <row r="14" spans="1:5" x14ac:dyDescent="0.2">
      <c r="A14" s="27" t="s">
        <v>81</v>
      </c>
      <c r="B14" s="23">
        <f>GETPIVOTDATA("Amount in USD",$A$2,"Status","New")</f>
        <v>1063364.56</v>
      </c>
    </row>
    <row r="15" spans="1:5" x14ac:dyDescent="0.2">
      <c r="A15" s="27" t="s">
        <v>1516</v>
      </c>
      <c r="B15" s="23">
        <f>GETPIVOTDATA("Amount in USD",$A$2,"Status","DraftPaymentRequest")</f>
        <v>110</v>
      </c>
    </row>
    <row r="16" spans="1:5" x14ac:dyDescent="0.2">
      <c r="A16" s="27" t="s">
        <v>1045</v>
      </c>
      <c r="B16" s="23">
        <f>GETPIVOTDATA("Amount in USD",$A$2,"Status","InWorkflow")</f>
        <v>1112777.67</v>
      </c>
    </row>
    <row r="17" spans="1:2" x14ac:dyDescent="0.2">
      <c r="A17" s="27" t="s">
        <v>49</v>
      </c>
      <c r="B17" s="23">
        <f>GETPIVOTDATA("Amount in USD",$A$2,"Status","Approved")</f>
        <v>36225.4</v>
      </c>
    </row>
    <row r="18" spans="1:2" x14ac:dyDescent="0.2">
      <c r="A18" s="27" t="s">
        <v>36</v>
      </c>
      <c r="B18" s="23">
        <f>GETPIVOTDATA("Amount in USD",$A$2,"Status","InTransfer")</f>
        <v>119352.23000000007</v>
      </c>
    </row>
    <row r="19" spans="1:2" x14ac:dyDescent="0.2">
      <c r="A19" s="27" t="s">
        <v>193</v>
      </c>
      <c r="B19" s="23">
        <f>GETPIVOTDATA("Amount in USD",$A$2,"Status","Transferred")</f>
        <v>403429.19999999995</v>
      </c>
    </row>
    <row r="20" spans="1:2" x14ac:dyDescent="0.2">
      <c r="A20" s="27" t="s">
        <v>1751</v>
      </c>
      <c r="B20" s="23">
        <f>GETPIVOTDATA("Amount in USD",$A$2,"Status","TransferFailed")</f>
        <v>400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CFO Dashboard</vt:lpstr>
      <vt:lpstr>Data</vt:lpstr>
      <vt:lpstr>Data (modified)</vt:lpstr>
      <vt:lpstr>Spend Trend</vt:lpstr>
      <vt:lpstr>Spend per vendor</vt:lpstr>
      <vt:lpstr>Planned vs Unplanned Spend</vt:lpstr>
      <vt:lpstr>CashDiscounts</vt:lpstr>
      <vt:lpstr>OverduePayment</vt:lpstr>
      <vt:lpstr>Open Invoices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Anna Meller-Ollila</dc:creator>
  <cp:lastModifiedBy>Microsoft Office User</cp:lastModifiedBy>
  <dcterms:created xsi:type="dcterms:W3CDTF">2020-12-02T18:17:33Z</dcterms:created>
  <dcterms:modified xsi:type="dcterms:W3CDTF">2021-01-04T15:52:26Z</dcterms:modified>
</cp:coreProperties>
</file>