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D:\DBDA\8\Day 1\"/>
    </mc:Choice>
  </mc:AlternateContent>
  <xr:revisionPtr revIDLastSave="0" documentId="13_ncr:1_{C8F881C5-E8D4-4417-BC91-801E63E2D9FE}" xr6:coauthVersionLast="47" xr6:coauthVersionMax="47" xr10:uidLastSave="{00000000-0000-0000-0000-000000000000}"/>
  <bookViews>
    <workbookView xWindow="-110" yWindow="-110" windowWidth="19420" windowHeight="11500" xr2:uid="{40B70B09-61CD-48E5-A5F7-BA4157C132D9}"/>
  </bookViews>
  <sheets>
    <sheet name="Sheet1" sheetId="1" r:id="rId1"/>
    <sheet name="Sheet2" sheetId="2" r:id="rId2"/>
    <sheet name="Sheet3" sheetId="4" r:id="rId3"/>
  </sheets>
  <definedNames>
    <definedName name="_xlnm._FilterDatabase" localSheetId="0" hidden="1">Sheet1!$E$1:$E$14</definedName>
    <definedName name="_xlnm._FilterDatabase" localSheetId="2" hidden="1">Sheet3!$E$1:$G$71</definedName>
    <definedName name="_xlchart.v1.0" hidden="1">Sheet1!$B$1:$E$1</definedName>
    <definedName name="_xlchart.v1.1" hidden="1">Sheet1!$B$2:$E$2</definedName>
    <definedName name="_xlnm.Print_Titles" localSheetId="0">Sheet1!$A:$A,Sheet1!$1:$1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L26" i="1"/>
  <c r="K26" i="1" l="1"/>
  <c r="I71" i="4"/>
  <c r="I70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H54" i="1"/>
  <c r="J54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2" i="1"/>
  <c r="J2" i="1" s="1"/>
  <c r="E3" i="4" l="1"/>
  <c r="E4" i="4" l="1"/>
  <c r="E5" i="4" s="1"/>
  <c r="E53" i="4"/>
  <c r="E6" i="4" l="1"/>
  <c r="E7" i="4" s="1"/>
  <c r="E8" i="4" s="1"/>
  <c r="E54" i="4"/>
  <c r="E9" i="4" l="1"/>
  <c r="E10" i="4" s="1"/>
  <c r="E55" i="4"/>
  <c r="E11" i="4" l="1"/>
  <c r="E12" i="4" s="1"/>
  <c r="E56" i="4"/>
  <c r="E13" i="4" l="1"/>
  <c r="E14" i="4" s="1"/>
  <c r="E57" i="4"/>
  <c r="E58" i="4" s="1"/>
  <c r="E15" i="4" l="1"/>
  <c r="E59" i="4"/>
  <c r="E60" i="4" s="1"/>
  <c r="E16" i="4" l="1"/>
  <c r="E17" i="4" s="1"/>
  <c r="E61" i="4"/>
  <c r="E18" i="4" l="1"/>
  <c r="E62" i="4"/>
  <c r="E63" i="4" s="1"/>
  <c r="E19" i="4" l="1"/>
  <c r="E64" i="4"/>
  <c r="E20" i="4" l="1"/>
  <c r="E21" i="4" s="1"/>
  <c r="E65" i="4"/>
  <c r="E66" i="4" s="1"/>
  <c r="E22" i="4" l="1"/>
  <c r="E23" i="4" s="1"/>
  <c r="E24" i="4" s="1"/>
  <c r="E25" i="4" s="1"/>
  <c r="E67" i="4"/>
  <c r="E26" i="4" l="1"/>
  <c r="E68" i="4"/>
  <c r="E69" i="4" l="1"/>
  <c r="E27" i="4"/>
  <c r="E28" i="4" s="1"/>
  <c r="E29" i="4" l="1"/>
  <c r="E30" i="4" s="1"/>
  <c r="E70" i="4"/>
  <c r="E71" i="4" s="1"/>
  <c r="E31" i="4" l="1"/>
  <c r="E32" i="4" l="1"/>
  <c r="E33" i="4" l="1"/>
  <c r="E34" i="4" s="1"/>
  <c r="E35" i="4" l="1"/>
  <c r="E36" i="4" s="1"/>
  <c r="E37" i="4" l="1"/>
  <c r="E38" i="4" l="1"/>
  <c r="E39" i="4" l="1"/>
  <c r="E40" i="4" s="1"/>
  <c r="E41" i="4" l="1"/>
  <c r="E42" i="4" l="1"/>
  <c r="E43" i="4" s="1"/>
  <c r="E44" i="4" l="1"/>
  <c r="E45" i="4" l="1"/>
  <c r="E46" i="4" s="1"/>
  <c r="E47" i="4" l="1"/>
  <c r="E48" i="4" s="1"/>
  <c r="E49" i="4" l="1"/>
  <c r="E50" i="4" s="1"/>
  <c r="E75" i="4" l="1"/>
  <c r="E74" i="4"/>
  <c r="E7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" authorId="0" shapeId="0" xr:uid="{F286AF6A-95BF-41B4-90C3-91CDAD23E684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15" authorId="0" shapeId="0" xr:uid="{20F1B3BE-9510-4BCA-BE00-626352CAC79B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28" authorId="0" shapeId="0" xr:uid="{E4FE4ABB-EA26-450C-9F4F-601CA7DD0790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41" authorId="0" shapeId="0" xr:uid="{F5D4EE06-3B87-43E9-A504-27CAD7E23378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" authorId="0" shapeId="0" xr:uid="{C9F959DC-CE53-42EC-8819-5B9812ADA73B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Text Only
</t>
        </r>
      </text>
    </comment>
    <comment ref="C3" authorId="0" shapeId="0" xr:uid="{DB3D3BC8-A89A-4FA1-9DEB-0DF36DE37B63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<sst xmlns="http://schemas.openxmlformats.org/spreadsheetml/2006/main" count="150" uniqueCount="39">
  <si>
    <t>Name</t>
  </si>
  <si>
    <t>Phy</t>
  </si>
  <si>
    <t>Chem</t>
  </si>
  <si>
    <t>Maths</t>
  </si>
  <si>
    <t>CS</t>
  </si>
  <si>
    <t>English</t>
  </si>
  <si>
    <t>Total</t>
  </si>
  <si>
    <t>Average</t>
  </si>
  <si>
    <t xml:space="preserve">Sr </t>
  </si>
  <si>
    <t>Date</t>
  </si>
  <si>
    <t>A</t>
  </si>
  <si>
    <t>B</t>
  </si>
  <si>
    <t>C</t>
  </si>
  <si>
    <t>D</t>
  </si>
  <si>
    <t>Marks</t>
  </si>
  <si>
    <t>Max</t>
  </si>
  <si>
    <t>maxif</t>
  </si>
  <si>
    <t>min</t>
  </si>
  <si>
    <t>minif</t>
  </si>
  <si>
    <t>mod</t>
  </si>
  <si>
    <t>power</t>
  </si>
  <si>
    <t>Values</t>
  </si>
  <si>
    <t>large</t>
  </si>
  <si>
    <t>small</t>
  </si>
  <si>
    <t>E</t>
  </si>
  <si>
    <t>G</t>
  </si>
  <si>
    <t>H</t>
  </si>
  <si>
    <t>I</t>
  </si>
  <si>
    <t>J</t>
  </si>
  <si>
    <t>K</t>
  </si>
  <si>
    <t>L</t>
  </si>
  <si>
    <t>M</t>
  </si>
  <si>
    <t>F</t>
  </si>
  <si>
    <t>P</t>
  </si>
  <si>
    <t>Result using if</t>
  </si>
  <si>
    <t>Class</t>
  </si>
  <si>
    <t>count_first</t>
  </si>
  <si>
    <t>count_second</t>
  </si>
  <si>
    <t>count_third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</si>
</sst>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8"/>
      <name val="Gill Sans MT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 applyProtection="1">
      <protection hidden="1"/>
    </xf>
    <xf numFmtId="0" fontId="0" fillId="3" borderId="1" xfId="0" applyFill="1" applyBorder="1" applyProtection="1">
      <protection hidden="1"/>
    </xf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16">
    <dxf>
      <numFmt numFmtId="0" formatCode="General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>
        <left style="double">
          <color indexed="64"/>
        </left>
        <right/>
        <top style="double">
          <color indexed="64"/>
        </top>
        <bottom style="double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diagonalUp="0" diagonalDown="0">
        <left/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outline="0">
        <top style="double">
          <color indexed="64"/>
        </top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ill Sans MT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64660791573237"/>
          <c:y val="0.1009615384615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1-C8CA-4A32-B834-3724E41F65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3-C8CA-4A32-B834-3724E41F65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3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3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5-C8CA-4A32-B834-3724E41F65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4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4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7-C8CA-4A32-B834-3724E41F65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83</c:v>
                </c:pt>
                <c:pt idx="1">
                  <c:v>91</c:v>
                </c:pt>
                <c:pt idx="2">
                  <c:v>88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4-401F-9904-D20FC309E7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133350</xdr:rowOff>
    </xdr:from>
    <xdr:to>
      <xdr:col>17</xdr:col>
      <xdr:colOff>120650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CBEB-FBD3-36EC-D7EA-B8F3DF06A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97908-6B6E-497A-B75B-3E3ED5042802}" name="Table2" displayName="Table2" ref="A1:I54" totalsRowShown="0" headerRowDxfId="15" headerRowBorderDxfId="14" tableBorderDxfId="13" totalsRowBorderDxfId="12">
  <autoFilter ref="A1:I54" xr:uid="{3CF97908-6B6E-497A-B75B-3E3ED5042802}"/>
  <tableColumns count="9">
    <tableColumn id="1" xr3:uid="{8808C355-0C9F-4EC8-AD25-FC22089F2869}" name="Name" dataDxfId="11"/>
    <tableColumn id="2" xr3:uid="{14CD1118-DC16-4F35-BA37-8B13377DBA3B}" name="Phy" dataDxfId="10"/>
    <tableColumn id="3" xr3:uid="{A259EA73-AD93-4748-B23A-259EC3615B44}" name="Chem" dataDxfId="9"/>
    <tableColumn id="4" xr3:uid="{8F101880-6D86-4AF5-9024-C370632AAA21}" name="Maths" dataDxfId="8"/>
    <tableColumn id="5" xr3:uid="{759E17DF-2240-47CD-92DF-703FDF90D56C}" name="CS" dataDxfId="7"/>
    <tableColumn id="6" xr3:uid="{B5F6DCF8-1DFE-4DBF-8E38-B39AE25FC1C9}" name="English" dataDxfId="6"/>
    <tableColumn id="7" xr3:uid="{AFA991EB-8EC3-4875-9FAB-38176A7397D7}" name="Total" dataDxfId="5">
      <calculatedColumnFormula>SUM(Table2[[#This Row],[Phy]:[English]])</calculatedColumnFormula>
    </tableColumn>
    <tableColumn id="8" xr3:uid="{AC6F9E00-8FDD-49AF-A9EA-5490FBA7964C}" name="Average" dataDxfId="4">
      <calculatedColumnFormula>AVERAGE(B2:E2)</calculatedColumnFormula>
    </tableColumn>
    <tableColumn id="9" xr3:uid="{C0CC7CF8-5FCB-4191-B905-EC2A6BEA5EC9}" name="Class" dataDxfId="0">
      <calculatedColumnFormula>IF(H2&gt;60,"first",IF(50&gt;H2&gt;35,"second","fail"))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3867-DB4F-450E-9DDF-8495408641CF}">
  <dimension ref="A1:N71"/>
  <sheetViews>
    <sheetView tabSelected="1" zoomScaleNormal="100" workbookViewId="0">
      <selection activeCell="I3" sqref="I3"/>
    </sheetView>
  </sheetViews>
  <sheetFormatPr defaultRowHeight="16.5" x14ac:dyDescent="0.5"/>
  <cols>
    <col min="2" max="3" width="8.7265625" customWidth="1"/>
    <col min="5" max="5" width="9.08984375" customWidth="1"/>
    <col min="6" max="6" width="9.453125" customWidth="1"/>
    <col min="8" max="8" width="10.6328125" customWidth="1"/>
    <col min="9" max="9" width="8.7265625" customWidth="1"/>
    <col min="10" max="10" width="21.7265625" bestFit="1" customWidth="1"/>
    <col min="14" max="14" width="10.08984375" bestFit="1" customWidth="1"/>
  </cols>
  <sheetData>
    <row r="1" spans="1:14" ht="17" customHeight="1" thickBot="1" x14ac:dyDescent="0.5500000000000000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35</v>
      </c>
      <c r="J1" t="s">
        <v>34</v>
      </c>
    </row>
    <row r="2" spans="1:14" ht="17.5" thickTop="1" thickBot="1" x14ac:dyDescent="0.55000000000000004">
      <c r="A2" s="3" t="s">
        <v>10</v>
      </c>
      <c r="B2" s="1">
        <v>83</v>
      </c>
      <c r="C2" s="1">
        <v>91</v>
      </c>
      <c r="D2" s="1">
        <v>88</v>
      </c>
      <c r="E2" s="1">
        <v>99</v>
      </c>
      <c r="F2" s="1">
        <v>81</v>
      </c>
      <c r="G2" s="2">
        <f>SUM(Table2[[#This Row],[Phy]:[English]])</f>
        <v>442</v>
      </c>
      <c r="H2" s="4">
        <f t="shared" ref="H2:H33" si="0">AVERAGE(B2:E2)</f>
        <v>90.25</v>
      </c>
      <c r="I2" s="16"/>
      <c r="J2" t="str">
        <f>IF(H2&gt;35,"pass", "fail")</f>
        <v>pass</v>
      </c>
      <c r="N2" s="13"/>
    </row>
    <row r="3" spans="1:14" ht="17.5" thickTop="1" thickBot="1" x14ac:dyDescent="0.55000000000000004">
      <c r="A3" s="3" t="s">
        <v>11</v>
      </c>
      <c r="B3" s="1">
        <v>86</v>
      </c>
      <c r="C3" s="1">
        <v>93</v>
      </c>
      <c r="D3" s="1">
        <v>75</v>
      </c>
      <c r="E3" s="1">
        <v>95</v>
      </c>
      <c r="F3" s="1">
        <v>82</v>
      </c>
      <c r="G3" s="2">
        <f>SUM(Table2[[#This Row],[Phy]:[English]])</f>
        <v>431</v>
      </c>
      <c r="H3" s="4">
        <f t="shared" si="0"/>
        <v>87.25</v>
      </c>
      <c r="I3" s="1" t="str">
        <f t="shared" ref="I2:I33" si="1">IF(H3&gt;60,"first",IF(50&gt;H3&gt;35,"second","fail"))</f>
        <v>first</v>
      </c>
      <c r="J3" t="str">
        <f t="shared" ref="J3:J54" si="2">IF(H3&gt;35,"pass", "fail")</f>
        <v>pass</v>
      </c>
      <c r="N3" s="13"/>
    </row>
    <row r="4" spans="1:14" ht="17.5" thickTop="1" thickBot="1" x14ac:dyDescent="0.55000000000000004">
      <c r="A4" s="3" t="s">
        <v>12</v>
      </c>
      <c r="B4" s="1">
        <v>0</v>
      </c>
      <c r="C4" s="1">
        <v>62</v>
      </c>
      <c r="D4" s="1">
        <v>64</v>
      </c>
      <c r="E4" s="1">
        <v>0</v>
      </c>
      <c r="F4" s="1">
        <v>84</v>
      </c>
      <c r="G4" s="2">
        <f>SUM(Table2[[#This Row],[Phy]:[English]])</f>
        <v>210</v>
      </c>
      <c r="H4" s="4">
        <f t="shared" si="0"/>
        <v>31.5</v>
      </c>
      <c r="I4" s="1" t="str">
        <f t="shared" si="1"/>
        <v>second</v>
      </c>
      <c r="J4" t="str">
        <f t="shared" si="2"/>
        <v>fail</v>
      </c>
      <c r="N4" s="13"/>
    </row>
    <row r="5" spans="1:14" ht="17.5" thickTop="1" thickBot="1" x14ac:dyDescent="0.55000000000000004">
      <c r="A5" s="3" t="s">
        <v>13</v>
      </c>
      <c r="B5" s="1">
        <v>95</v>
      </c>
      <c r="C5" s="1">
        <v>85</v>
      </c>
      <c r="D5" s="1">
        <v>84</v>
      </c>
      <c r="E5" s="1">
        <v>92</v>
      </c>
      <c r="F5" s="1">
        <v>75</v>
      </c>
      <c r="G5" s="2">
        <f>SUM(Table2[[#This Row],[Phy]:[English]])</f>
        <v>431</v>
      </c>
      <c r="H5" s="4">
        <f t="shared" si="0"/>
        <v>89</v>
      </c>
      <c r="I5" s="1" t="str">
        <f t="shared" si="1"/>
        <v>first</v>
      </c>
      <c r="J5" t="str">
        <f t="shared" si="2"/>
        <v>pass</v>
      </c>
      <c r="N5" s="13"/>
    </row>
    <row r="6" spans="1:14" ht="17.5" thickTop="1" thickBot="1" x14ac:dyDescent="0.55000000000000004">
      <c r="A6" s="3" t="s">
        <v>24</v>
      </c>
      <c r="B6" s="1">
        <v>63</v>
      </c>
      <c r="C6" s="1">
        <v>66</v>
      </c>
      <c r="D6" s="1">
        <v>71</v>
      </c>
      <c r="E6" s="1">
        <v>88</v>
      </c>
      <c r="F6" s="1">
        <v>86</v>
      </c>
      <c r="G6" s="2">
        <f>SUM(Table2[[#This Row],[Phy]:[English]])</f>
        <v>374</v>
      </c>
      <c r="H6" s="4">
        <f t="shared" si="0"/>
        <v>72</v>
      </c>
      <c r="I6" s="1" t="str">
        <f t="shared" si="1"/>
        <v>first</v>
      </c>
      <c r="J6" t="str">
        <f t="shared" si="2"/>
        <v>pass</v>
      </c>
      <c r="N6" s="13"/>
    </row>
    <row r="7" spans="1:14" ht="17.5" thickTop="1" thickBot="1" x14ac:dyDescent="0.55000000000000004">
      <c r="A7" s="3" t="s">
        <v>32</v>
      </c>
      <c r="B7" s="1">
        <v>87</v>
      </c>
      <c r="C7" s="1">
        <v>80</v>
      </c>
      <c r="D7" s="1">
        <v>84</v>
      </c>
      <c r="E7" s="1">
        <v>84</v>
      </c>
      <c r="F7" s="11">
        <v>84</v>
      </c>
      <c r="G7" s="12">
        <f>SUM(Table2[[#This Row],[Phy]:[English]])</f>
        <v>419</v>
      </c>
      <c r="H7" s="4">
        <f t="shared" si="0"/>
        <v>83.75</v>
      </c>
      <c r="I7" s="1" t="str">
        <f t="shared" si="1"/>
        <v>first</v>
      </c>
      <c r="J7" t="str">
        <f t="shared" si="2"/>
        <v>pass</v>
      </c>
      <c r="N7" s="13"/>
    </row>
    <row r="8" spans="1:14" ht="17.5" thickTop="1" thickBot="1" x14ac:dyDescent="0.55000000000000004">
      <c r="A8" s="3" t="s">
        <v>25</v>
      </c>
      <c r="B8" s="1">
        <v>90</v>
      </c>
      <c r="C8" s="1">
        <v>92</v>
      </c>
      <c r="D8" s="1">
        <v>93</v>
      </c>
      <c r="E8" s="1">
        <v>95</v>
      </c>
      <c r="F8" s="1">
        <v>89</v>
      </c>
      <c r="G8" s="2">
        <f>SUM(Table2[[#This Row],[Phy]:[English]])</f>
        <v>459</v>
      </c>
      <c r="H8" s="4">
        <f t="shared" si="0"/>
        <v>92.5</v>
      </c>
      <c r="I8" s="1" t="str">
        <f t="shared" si="1"/>
        <v>first</v>
      </c>
      <c r="J8" t="str">
        <f t="shared" si="2"/>
        <v>pass</v>
      </c>
      <c r="N8" s="13"/>
    </row>
    <row r="9" spans="1:14" ht="17.5" thickTop="1" thickBot="1" x14ac:dyDescent="0.55000000000000004">
      <c r="A9" s="3" t="s">
        <v>26</v>
      </c>
      <c r="B9" s="1">
        <v>75</v>
      </c>
      <c r="C9" s="1">
        <v>66</v>
      </c>
      <c r="D9" s="1">
        <v>0</v>
      </c>
      <c r="E9" s="1">
        <v>80</v>
      </c>
      <c r="F9" s="1">
        <v>59</v>
      </c>
      <c r="G9" s="2">
        <f>SUM(Table2[[#This Row],[Phy]:[English]])</f>
        <v>280</v>
      </c>
      <c r="H9" s="4">
        <f t="shared" si="0"/>
        <v>55.25</v>
      </c>
      <c r="I9" s="1" t="str">
        <f t="shared" si="1"/>
        <v>second</v>
      </c>
      <c r="J9" t="str">
        <f t="shared" si="2"/>
        <v>pass</v>
      </c>
      <c r="N9" s="13"/>
    </row>
    <row r="10" spans="1:14" ht="17.5" thickTop="1" thickBot="1" x14ac:dyDescent="0.55000000000000004">
      <c r="A10" s="3" t="s">
        <v>27</v>
      </c>
      <c r="B10" s="1">
        <v>54</v>
      </c>
      <c r="C10" s="1">
        <v>55</v>
      </c>
      <c r="D10" s="1">
        <v>59</v>
      </c>
      <c r="E10" s="1">
        <v>70</v>
      </c>
      <c r="F10" s="1">
        <v>57</v>
      </c>
      <c r="G10" s="2">
        <f>SUM(Table2[[#This Row],[Phy]:[English]])</f>
        <v>295</v>
      </c>
      <c r="H10" s="4">
        <f t="shared" si="0"/>
        <v>59.5</v>
      </c>
      <c r="I10" s="1" t="str">
        <f t="shared" si="1"/>
        <v>second</v>
      </c>
      <c r="J10" t="str">
        <f t="shared" si="2"/>
        <v>pass</v>
      </c>
      <c r="N10" s="13"/>
    </row>
    <row r="11" spans="1:14" ht="17.5" thickTop="1" thickBot="1" x14ac:dyDescent="0.55000000000000004">
      <c r="A11" s="3" t="s">
        <v>28</v>
      </c>
      <c r="B11" s="1">
        <v>76</v>
      </c>
      <c r="C11" s="1">
        <v>78</v>
      </c>
      <c r="D11" s="1">
        <v>95</v>
      </c>
      <c r="E11" s="1">
        <v>60</v>
      </c>
      <c r="F11" s="1">
        <v>53</v>
      </c>
      <c r="G11" s="2">
        <f>SUM(Table2[[#This Row],[Phy]:[English]])</f>
        <v>362</v>
      </c>
      <c r="H11" s="4">
        <f t="shared" si="0"/>
        <v>77.25</v>
      </c>
      <c r="I11" s="1" t="str">
        <f t="shared" si="1"/>
        <v>first</v>
      </c>
      <c r="J11" t="str">
        <f t="shared" si="2"/>
        <v>pass</v>
      </c>
      <c r="N11" s="13"/>
    </row>
    <row r="12" spans="1:14" ht="17.5" thickTop="1" thickBot="1" x14ac:dyDescent="0.55000000000000004">
      <c r="A12" s="3" t="s">
        <v>29</v>
      </c>
      <c r="B12" s="1">
        <v>55</v>
      </c>
      <c r="C12" s="1">
        <v>51</v>
      </c>
      <c r="D12" s="1">
        <v>60</v>
      </c>
      <c r="E12" s="1">
        <v>64</v>
      </c>
      <c r="F12" s="1">
        <v>0</v>
      </c>
      <c r="G12" s="2">
        <f>SUM(Table2[[#This Row],[Phy]:[English]])</f>
        <v>230</v>
      </c>
      <c r="H12" s="4">
        <f t="shared" si="0"/>
        <v>57.5</v>
      </c>
      <c r="I12" s="1" t="str">
        <f t="shared" si="1"/>
        <v>second</v>
      </c>
      <c r="J12" t="str">
        <f t="shared" si="2"/>
        <v>pass</v>
      </c>
      <c r="N12" s="13"/>
    </row>
    <row r="13" spans="1:14" ht="17.5" thickTop="1" thickBot="1" x14ac:dyDescent="0.55000000000000004">
      <c r="A13" s="3" t="s">
        <v>30</v>
      </c>
      <c r="B13" s="1">
        <v>55</v>
      </c>
      <c r="C13" s="1">
        <v>52</v>
      </c>
      <c r="D13" s="1">
        <v>66</v>
      </c>
      <c r="E13" s="1">
        <v>68</v>
      </c>
      <c r="F13" s="1">
        <v>70</v>
      </c>
      <c r="G13" s="2">
        <f>SUM(Table2[[#This Row],[Phy]:[English]])</f>
        <v>311</v>
      </c>
      <c r="H13" s="4">
        <f t="shared" si="0"/>
        <v>60.25</v>
      </c>
      <c r="I13" s="1" t="str">
        <f t="shared" si="1"/>
        <v>first</v>
      </c>
      <c r="J13" t="str">
        <f t="shared" si="2"/>
        <v>pass</v>
      </c>
      <c r="N13" s="13"/>
    </row>
    <row r="14" spans="1:14" ht="17.5" thickTop="1" thickBot="1" x14ac:dyDescent="0.55000000000000004">
      <c r="A14" s="3" t="s">
        <v>31</v>
      </c>
      <c r="B14" s="1">
        <v>60</v>
      </c>
      <c r="C14" s="1">
        <v>68</v>
      </c>
      <c r="D14" s="1">
        <v>72</v>
      </c>
      <c r="E14" s="1">
        <v>84</v>
      </c>
      <c r="F14" s="1">
        <v>71</v>
      </c>
      <c r="G14" s="2">
        <f>SUM(Table2[[#This Row],[Phy]:[English]])</f>
        <v>355</v>
      </c>
      <c r="H14" s="4">
        <f t="shared" si="0"/>
        <v>71</v>
      </c>
      <c r="I14" s="1" t="str">
        <f t="shared" si="1"/>
        <v>first</v>
      </c>
      <c r="J14" t="str">
        <f t="shared" si="2"/>
        <v>pass</v>
      </c>
      <c r="N14" s="13"/>
    </row>
    <row r="15" spans="1:14" ht="17.5" thickTop="1" thickBot="1" x14ac:dyDescent="0.55000000000000004">
      <c r="A15" s="3" t="s">
        <v>10</v>
      </c>
      <c r="B15" s="1">
        <v>87</v>
      </c>
      <c r="C15" s="1">
        <v>91</v>
      </c>
      <c r="D15" s="1">
        <v>88</v>
      </c>
      <c r="E15" s="1">
        <v>99</v>
      </c>
      <c r="F15" s="1">
        <v>81</v>
      </c>
      <c r="G15" s="2">
        <f>SUM(Table2[[#This Row],[Phy]:[English]])</f>
        <v>446</v>
      </c>
      <c r="H15" s="4">
        <f t="shared" si="0"/>
        <v>91.25</v>
      </c>
      <c r="I15" s="1" t="str">
        <f t="shared" si="1"/>
        <v>first</v>
      </c>
      <c r="J15" t="str">
        <f t="shared" si="2"/>
        <v>pass</v>
      </c>
      <c r="N15" s="13"/>
    </row>
    <row r="16" spans="1:14" ht="17.5" thickTop="1" thickBot="1" x14ac:dyDescent="0.55000000000000004">
      <c r="A16" s="3" t="s">
        <v>11</v>
      </c>
      <c r="B16" s="1">
        <v>86</v>
      </c>
      <c r="C16" s="1">
        <v>93</v>
      </c>
      <c r="D16" s="1">
        <v>75</v>
      </c>
      <c r="E16" s="1">
        <v>95</v>
      </c>
      <c r="F16" s="1">
        <v>82</v>
      </c>
      <c r="G16" s="2">
        <f>SUM(Table2[[#This Row],[Phy]:[English]])</f>
        <v>431</v>
      </c>
      <c r="H16" s="4">
        <f t="shared" si="0"/>
        <v>87.25</v>
      </c>
      <c r="I16" s="1" t="str">
        <f t="shared" si="1"/>
        <v>first</v>
      </c>
      <c r="J16" t="str">
        <f t="shared" si="2"/>
        <v>pass</v>
      </c>
      <c r="N16" s="13"/>
    </row>
    <row r="17" spans="1:14" ht="17.5" thickTop="1" thickBot="1" x14ac:dyDescent="0.55000000000000004">
      <c r="A17" s="3" t="s">
        <v>12</v>
      </c>
      <c r="B17" s="1">
        <v>0</v>
      </c>
      <c r="C17" s="1">
        <v>62</v>
      </c>
      <c r="D17" s="1">
        <v>64</v>
      </c>
      <c r="E17" s="1">
        <v>0</v>
      </c>
      <c r="F17" s="1">
        <v>84</v>
      </c>
      <c r="G17" s="2">
        <f>SUM(Table2[[#This Row],[Phy]:[English]])</f>
        <v>210</v>
      </c>
      <c r="H17" s="4">
        <f t="shared" si="0"/>
        <v>31.5</v>
      </c>
      <c r="I17" s="1" t="str">
        <f t="shared" si="1"/>
        <v>second</v>
      </c>
      <c r="J17" t="str">
        <f t="shared" si="2"/>
        <v>fail</v>
      </c>
      <c r="N17" s="13"/>
    </row>
    <row r="18" spans="1:14" ht="17.5" thickTop="1" thickBot="1" x14ac:dyDescent="0.55000000000000004">
      <c r="A18" s="3" t="s">
        <v>13</v>
      </c>
      <c r="B18" s="1">
        <v>95</v>
      </c>
      <c r="C18" s="1">
        <v>85</v>
      </c>
      <c r="D18" s="1">
        <v>84</v>
      </c>
      <c r="E18" s="1">
        <v>92</v>
      </c>
      <c r="F18" s="1">
        <v>75</v>
      </c>
      <c r="G18" s="2">
        <f>SUM(Table2[[#This Row],[Phy]:[English]])</f>
        <v>431</v>
      </c>
      <c r="H18" s="4">
        <f t="shared" si="0"/>
        <v>89</v>
      </c>
      <c r="I18" s="1" t="str">
        <f t="shared" si="1"/>
        <v>first</v>
      </c>
      <c r="J18" t="str">
        <f t="shared" si="2"/>
        <v>pass</v>
      </c>
      <c r="N18" s="13"/>
    </row>
    <row r="19" spans="1:14" ht="17.5" thickTop="1" thickBot="1" x14ac:dyDescent="0.55000000000000004">
      <c r="A19" s="3" t="s">
        <v>24</v>
      </c>
      <c r="B19" s="1">
        <v>63</v>
      </c>
      <c r="C19" s="1">
        <v>66</v>
      </c>
      <c r="D19" s="1">
        <v>71</v>
      </c>
      <c r="E19" s="1">
        <v>88</v>
      </c>
      <c r="F19" s="1">
        <v>86</v>
      </c>
      <c r="G19" s="2">
        <f>SUM(Table2[[#This Row],[Phy]:[English]])</f>
        <v>374</v>
      </c>
      <c r="H19" s="4">
        <f t="shared" si="0"/>
        <v>72</v>
      </c>
      <c r="I19" s="1" t="str">
        <f t="shared" si="1"/>
        <v>first</v>
      </c>
      <c r="J19" t="str">
        <f t="shared" si="2"/>
        <v>pass</v>
      </c>
      <c r="N19" s="13"/>
    </row>
    <row r="20" spans="1:14" ht="17.5" thickTop="1" thickBot="1" x14ac:dyDescent="0.55000000000000004">
      <c r="A20" s="3" t="s">
        <v>32</v>
      </c>
      <c r="B20" s="1">
        <v>87</v>
      </c>
      <c r="C20" s="1">
        <v>80</v>
      </c>
      <c r="D20" s="1">
        <v>84</v>
      </c>
      <c r="E20" s="1">
        <v>84</v>
      </c>
      <c r="F20" s="1">
        <v>84</v>
      </c>
      <c r="G20" s="2">
        <f>SUM(Table2[[#This Row],[Phy]:[English]])</f>
        <v>419</v>
      </c>
      <c r="H20" s="4">
        <f t="shared" si="0"/>
        <v>83.75</v>
      </c>
      <c r="I20" s="1" t="str">
        <f t="shared" si="1"/>
        <v>first</v>
      </c>
      <c r="J20" t="str">
        <f t="shared" si="2"/>
        <v>pass</v>
      </c>
      <c r="N20" s="13"/>
    </row>
    <row r="21" spans="1:14" ht="17.5" thickTop="1" thickBot="1" x14ac:dyDescent="0.55000000000000004">
      <c r="A21" s="3" t="s">
        <v>25</v>
      </c>
      <c r="B21" s="1">
        <v>90</v>
      </c>
      <c r="C21" s="1">
        <v>92</v>
      </c>
      <c r="D21" s="1">
        <v>93</v>
      </c>
      <c r="E21" s="1">
        <v>95</v>
      </c>
      <c r="F21" s="1">
        <v>89</v>
      </c>
      <c r="G21" s="2">
        <f>SUM(Table2[[#This Row],[Phy]:[English]])</f>
        <v>459</v>
      </c>
      <c r="H21" s="4">
        <f t="shared" si="0"/>
        <v>92.5</v>
      </c>
      <c r="I21" s="1" t="str">
        <f t="shared" si="1"/>
        <v>first</v>
      </c>
      <c r="J21" t="str">
        <f t="shared" si="2"/>
        <v>pass</v>
      </c>
      <c r="N21" s="13"/>
    </row>
    <row r="22" spans="1:14" ht="17.5" thickTop="1" thickBot="1" x14ac:dyDescent="0.55000000000000004">
      <c r="A22" s="3" t="s">
        <v>26</v>
      </c>
      <c r="B22" s="1">
        <v>75</v>
      </c>
      <c r="C22" s="1">
        <v>66</v>
      </c>
      <c r="D22" s="1">
        <v>0</v>
      </c>
      <c r="E22" s="1">
        <v>80</v>
      </c>
      <c r="F22" s="1">
        <v>59</v>
      </c>
      <c r="G22" s="2">
        <f>SUM(Table2[[#This Row],[Phy]:[English]])</f>
        <v>280</v>
      </c>
      <c r="H22" s="4">
        <f t="shared" si="0"/>
        <v>55.25</v>
      </c>
      <c r="I22" s="1" t="str">
        <f t="shared" si="1"/>
        <v>second</v>
      </c>
      <c r="J22" t="str">
        <f t="shared" si="2"/>
        <v>pass</v>
      </c>
      <c r="N22" s="13"/>
    </row>
    <row r="23" spans="1:14" ht="17.5" thickTop="1" thickBot="1" x14ac:dyDescent="0.55000000000000004">
      <c r="A23" s="3" t="s">
        <v>27</v>
      </c>
      <c r="B23" s="1">
        <v>54</v>
      </c>
      <c r="C23" s="1">
        <v>55</v>
      </c>
      <c r="D23" s="1">
        <v>59</v>
      </c>
      <c r="E23" s="1">
        <v>70</v>
      </c>
      <c r="F23" s="1">
        <v>57</v>
      </c>
      <c r="G23" s="2">
        <f>SUM(Table2[[#This Row],[Phy]:[English]])</f>
        <v>295</v>
      </c>
      <c r="H23" s="4">
        <f t="shared" si="0"/>
        <v>59.5</v>
      </c>
      <c r="I23" s="1" t="str">
        <f t="shared" si="1"/>
        <v>second</v>
      </c>
      <c r="J23" t="str">
        <f t="shared" si="2"/>
        <v>pass</v>
      </c>
      <c r="N23" s="13"/>
    </row>
    <row r="24" spans="1:14" ht="17.5" thickTop="1" thickBot="1" x14ac:dyDescent="0.55000000000000004">
      <c r="A24" s="3" t="s">
        <v>28</v>
      </c>
      <c r="B24" s="1">
        <v>76</v>
      </c>
      <c r="C24" s="1">
        <v>78</v>
      </c>
      <c r="D24" s="1">
        <v>95</v>
      </c>
      <c r="E24" s="1">
        <v>60</v>
      </c>
      <c r="F24" s="1">
        <v>53</v>
      </c>
      <c r="G24" s="2">
        <f>SUM(Table2[[#This Row],[Phy]:[English]])</f>
        <v>362</v>
      </c>
      <c r="H24" s="4">
        <f t="shared" si="0"/>
        <v>77.25</v>
      </c>
      <c r="I24" s="1" t="str">
        <f t="shared" si="1"/>
        <v>first</v>
      </c>
      <c r="J24" t="str">
        <f t="shared" si="2"/>
        <v>pass</v>
      </c>
      <c r="N24" s="13"/>
    </row>
    <row r="25" spans="1:14" ht="17.5" thickTop="1" thickBot="1" x14ac:dyDescent="0.55000000000000004">
      <c r="A25" s="3" t="s">
        <v>29</v>
      </c>
      <c r="B25" s="1">
        <v>55</v>
      </c>
      <c r="C25" s="1">
        <v>51</v>
      </c>
      <c r="D25" s="1">
        <v>60</v>
      </c>
      <c r="E25" s="1">
        <v>64</v>
      </c>
      <c r="F25" s="1">
        <v>0</v>
      </c>
      <c r="G25" s="2">
        <f>SUM(Table2[[#This Row],[Phy]:[English]])</f>
        <v>230</v>
      </c>
      <c r="H25" s="4">
        <f t="shared" si="0"/>
        <v>57.5</v>
      </c>
      <c r="I25" s="1" t="str">
        <f t="shared" si="1"/>
        <v>second</v>
      </c>
      <c r="J25" t="str">
        <f t="shared" si="2"/>
        <v>pass</v>
      </c>
      <c r="K25" t="s">
        <v>36</v>
      </c>
      <c r="L25" t="s">
        <v>37</v>
      </c>
      <c r="M25" t="s">
        <v>38</v>
      </c>
      <c r="N25" s="13"/>
    </row>
    <row r="26" spans="1:14" ht="17.5" thickTop="1" thickBot="1" x14ac:dyDescent="0.55000000000000004">
      <c r="A26" s="3" t="s">
        <v>30</v>
      </c>
      <c r="B26" s="1">
        <v>55</v>
      </c>
      <c r="C26" s="1">
        <v>52</v>
      </c>
      <c r="D26" s="1">
        <v>66</v>
      </c>
      <c r="E26" s="1">
        <v>68</v>
      </c>
      <c r="F26" s="1">
        <v>70</v>
      </c>
      <c r="G26" s="2">
        <f>SUM(Table2[[#This Row],[Phy]:[English]])</f>
        <v>311</v>
      </c>
      <c r="H26" s="4">
        <f t="shared" si="0"/>
        <v>60.25</v>
      </c>
      <c r="I26" s="1" t="str">
        <f t="shared" si="1"/>
        <v>first</v>
      </c>
      <c r="J26" t="str">
        <f t="shared" si="2"/>
        <v>pass</v>
      </c>
      <c r="K26">
        <f>COUNTIF(I2:I54,"first")</f>
        <v>36</v>
      </c>
      <c r="L26">
        <f>COUNTIF(I2:I54,"second")</f>
        <v>16</v>
      </c>
      <c r="M26">
        <f>COUNTIF(I2:I54,"third")</f>
        <v>0</v>
      </c>
      <c r="N26" s="13"/>
    </row>
    <row r="27" spans="1:14" ht="17.5" thickTop="1" thickBot="1" x14ac:dyDescent="0.55000000000000004">
      <c r="A27" s="3" t="s">
        <v>31</v>
      </c>
      <c r="B27" s="1">
        <v>60</v>
      </c>
      <c r="C27" s="1">
        <v>68</v>
      </c>
      <c r="D27" s="1">
        <v>72</v>
      </c>
      <c r="E27" s="1">
        <v>84</v>
      </c>
      <c r="F27" s="1">
        <v>71</v>
      </c>
      <c r="G27" s="2">
        <f>SUM(Table2[[#This Row],[Phy]:[English]])</f>
        <v>355</v>
      </c>
      <c r="H27" s="4">
        <f t="shared" si="0"/>
        <v>71</v>
      </c>
      <c r="I27" s="1" t="str">
        <f t="shared" si="1"/>
        <v>first</v>
      </c>
      <c r="J27" t="str">
        <f t="shared" si="2"/>
        <v>pass</v>
      </c>
      <c r="N27" s="13"/>
    </row>
    <row r="28" spans="1:14" ht="17.5" thickTop="1" thickBot="1" x14ac:dyDescent="0.55000000000000004">
      <c r="A28" s="3" t="s">
        <v>10</v>
      </c>
      <c r="B28" s="1">
        <v>87</v>
      </c>
      <c r="C28" s="1">
        <v>91</v>
      </c>
      <c r="D28" s="1">
        <v>88</v>
      </c>
      <c r="E28" s="1">
        <v>99</v>
      </c>
      <c r="F28" s="1">
        <v>81</v>
      </c>
      <c r="G28" s="2">
        <f>SUM(Table2[[#This Row],[Phy]:[English]])</f>
        <v>446</v>
      </c>
      <c r="H28" s="4">
        <f t="shared" si="0"/>
        <v>91.25</v>
      </c>
      <c r="I28" s="1" t="str">
        <f t="shared" si="1"/>
        <v>first</v>
      </c>
      <c r="J28" t="str">
        <f t="shared" si="2"/>
        <v>pass</v>
      </c>
      <c r="N28" s="13"/>
    </row>
    <row r="29" spans="1:14" ht="17.5" thickTop="1" thickBot="1" x14ac:dyDescent="0.55000000000000004">
      <c r="A29" s="3" t="s">
        <v>11</v>
      </c>
      <c r="B29" s="1">
        <v>86</v>
      </c>
      <c r="C29" s="1">
        <v>93</v>
      </c>
      <c r="D29" s="1">
        <v>75</v>
      </c>
      <c r="E29" s="1">
        <v>95</v>
      </c>
      <c r="F29" s="1">
        <v>82</v>
      </c>
      <c r="G29" s="2">
        <f>SUM(Table2[[#This Row],[Phy]:[English]])</f>
        <v>431</v>
      </c>
      <c r="H29" s="4">
        <f t="shared" si="0"/>
        <v>87.25</v>
      </c>
      <c r="I29" s="1" t="str">
        <f t="shared" si="1"/>
        <v>first</v>
      </c>
      <c r="J29" t="str">
        <f t="shared" si="2"/>
        <v>pass</v>
      </c>
      <c r="N29" s="13"/>
    </row>
    <row r="30" spans="1:14" ht="17.5" thickTop="1" thickBot="1" x14ac:dyDescent="0.55000000000000004">
      <c r="A30" s="3" t="s">
        <v>12</v>
      </c>
      <c r="B30" s="1">
        <v>0</v>
      </c>
      <c r="C30" s="1">
        <v>62</v>
      </c>
      <c r="D30" s="1">
        <v>64</v>
      </c>
      <c r="E30" s="1">
        <v>0</v>
      </c>
      <c r="F30" s="1">
        <v>84</v>
      </c>
      <c r="G30" s="2">
        <f>SUM(Table2[[#This Row],[Phy]:[English]])</f>
        <v>210</v>
      </c>
      <c r="H30" s="4">
        <f t="shared" si="0"/>
        <v>31.5</v>
      </c>
      <c r="I30" s="1" t="str">
        <f t="shared" si="1"/>
        <v>second</v>
      </c>
      <c r="J30" t="str">
        <f t="shared" si="2"/>
        <v>fail</v>
      </c>
      <c r="N30" s="13"/>
    </row>
    <row r="31" spans="1:14" ht="17.5" thickTop="1" thickBot="1" x14ac:dyDescent="0.55000000000000004">
      <c r="A31" s="3" t="s">
        <v>13</v>
      </c>
      <c r="B31" s="1">
        <v>95</v>
      </c>
      <c r="C31" s="1">
        <v>85</v>
      </c>
      <c r="D31" s="1">
        <v>84</v>
      </c>
      <c r="E31" s="1">
        <v>92</v>
      </c>
      <c r="F31" s="1">
        <v>75</v>
      </c>
      <c r="G31" s="2">
        <f>SUM(Table2[[#This Row],[Phy]:[English]])</f>
        <v>431</v>
      </c>
      <c r="H31" s="4">
        <f t="shared" si="0"/>
        <v>89</v>
      </c>
      <c r="I31" s="1" t="str">
        <f t="shared" si="1"/>
        <v>first</v>
      </c>
      <c r="J31" t="str">
        <f t="shared" si="2"/>
        <v>pass</v>
      </c>
      <c r="N31" s="13"/>
    </row>
    <row r="32" spans="1:14" ht="17.5" thickTop="1" thickBot="1" x14ac:dyDescent="0.55000000000000004">
      <c r="A32" s="3" t="s">
        <v>24</v>
      </c>
      <c r="B32" s="1">
        <v>63</v>
      </c>
      <c r="C32" s="1">
        <v>66</v>
      </c>
      <c r="D32" s="1">
        <v>71</v>
      </c>
      <c r="E32" s="1">
        <v>88</v>
      </c>
      <c r="F32" s="1">
        <v>86</v>
      </c>
      <c r="G32" s="2">
        <f>SUM(Table2[[#This Row],[Phy]:[English]])</f>
        <v>374</v>
      </c>
      <c r="H32" s="4">
        <f t="shared" si="0"/>
        <v>72</v>
      </c>
      <c r="I32" s="1" t="str">
        <f t="shared" si="1"/>
        <v>first</v>
      </c>
      <c r="J32" t="str">
        <f t="shared" si="2"/>
        <v>pass</v>
      </c>
      <c r="N32" s="13"/>
    </row>
    <row r="33" spans="1:14" ht="17.5" thickTop="1" thickBot="1" x14ac:dyDescent="0.55000000000000004">
      <c r="A33" s="3" t="s">
        <v>32</v>
      </c>
      <c r="B33" s="1">
        <v>87</v>
      </c>
      <c r="C33" s="1">
        <v>80</v>
      </c>
      <c r="D33" s="1">
        <v>84</v>
      </c>
      <c r="E33" s="1">
        <v>84</v>
      </c>
      <c r="F33" s="1">
        <v>84</v>
      </c>
      <c r="G33" s="2">
        <f>SUM(Table2[[#This Row],[Phy]:[English]])</f>
        <v>419</v>
      </c>
      <c r="H33" s="4">
        <f t="shared" si="0"/>
        <v>83.75</v>
      </c>
      <c r="I33" s="1" t="str">
        <f t="shared" si="1"/>
        <v>first</v>
      </c>
      <c r="J33" t="str">
        <f t="shared" si="2"/>
        <v>pass</v>
      </c>
      <c r="N33" s="13"/>
    </row>
    <row r="34" spans="1:14" ht="17.5" thickTop="1" thickBot="1" x14ac:dyDescent="0.55000000000000004">
      <c r="A34" s="3" t="s">
        <v>25</v>
      </c>
      <c r="B34" s="1">
        <v>90</v>
      </c>
      <c r="C34" s="1">
        <v>92</v>
      </c>
      <c r="D34" s="1">
        <v>93</v>
      </c>
      <c r="E34" s="1">
        <v>95</v>
      </c>
      <c r="F34" s="1">
        <v>89</v>
      </c>
      <c r="G34" s="2">
        <f>SUM(Table2[[#This Row],[Phy]:[English]])</f>
        <v>459</v>
      </c>
      <c r="H34" s="4">
        <f t="shared" ref="H34:H54" si="3">AVERAGE(B34:E34)</f>
        <v>92.5</v>
      </c>
      <c r="I34" s="1" t="str">
        <f t="shared" ref="I34:I65" si="4">IF(H34&gt;60,"first",IF(50&gt;H34&gt;35,"second","fail"))</f>
        <v>first</v>
      </c>
      <c r="J34" t="str">
        <f t="shared" si="2"/>
        <v>pass</v>
      </c>
      <c r="N34" s="13"/>
    </row>
    <row r="35" spans="1:14" ht="17.5" thickTop="1" thickBot="1" x14ac:dyDescent="0.55000000000000004">
      <c r="A35" s="3" t="s">
        <v>26</v>
      </c>
      <c r="B35" s="1">
        <v>75</v>
      </c>
      <c r="C35" s="1">
        <v>66</v>
      </c>
      <c r="D35" s="1">
        <v>0</v>
      </c>
      <c r="E35" s="1">
        <v>80</v>
      </c>
      <c r="F35" s="1">
        <v>59</v>
      </c>
      <c r="G35" s="2">
        <f>SUM(Table2[[#This Row],[Phy]:[English]])</f>
        <v>280</v>
      </c>
      <c r="H35" s="4">
        <f t="shared" si="3"/>
        <v>55.25</v>
      </c>
      <c r="I35" s="1" t="str">
        <f t="shared" si="4"/>
        <v>second</v>
      </c>
      <c r="J35" t="str">
        <f t="shared" si="2"/>
        <v>pass</v>
      </c>
      <c r="N35" s="13"/>
    </row>
    <row r="36" spans="1:14" ht="17.5" thickTop="1" thickBot="1" x14ac:dyDescent="0.55000000000000004">
      <c r="A36" s="3" t="s">
        <v>27</v>
      </c>
      <c r="B36" s="1">
        <v>54</v>
      </c>
      <c r="C36" s="1">
        <v>55</v>
      </c>
      <c r="D36" s="1">
        <v>59</v>
      </c>
      <c r="E36" s="1">
        <v>70</v>
      </c>
      <c r="F36" s="1">
        <v>57</v>
      </c>
      <c r="G36" s="2">
        <f>SUM(Table2[[#This Row],[Phy]:[English]])</f>
        <v>295</v>
      </c>
      <c r="H36" s="4">
        <f t="shared" si="3"/>
        <v>59.5</v>
      </c>
      <c r="I36" s="1" t="str">
        <f t="shared" si="4"/>
        <v>second</v>
      </c>
      <c r="J36" t="str">
        <f t="shared" si="2"/>
        <v>pass</v>
      </c>
      <c r="N36" s="13"/>
    </row>
    <row r="37" spans="1:14" ht="17.5" thickTop="1" thickBot="1" x14ac:dyDescent="0.55000000000000004">
      <c r="A37" s="3" t="s">
        <v>28</v>
      </c>
      <c r="B37" s="1">
        <v>76</v>
      </c>
      <c r="C37" s="1">
        <v>78</v>
      </c>
      <c r="D37" s="1">
        <v>95</v>
      </c>
      <c r="E37" s="1">
        <v>60</v>
      </c>
      <c r="F37" s="1">
        <v>53</v>
      </c>
      <c r="G37" s="2">
        <f>SUM(Table2[[#This Row],[Phy]:[English]])</f>
        <v>362</v>
      </c>
      <c r="H37" s="4">
        <f t="shared" si="3"/>
        <v>77.25</v>
      </c>
      <c r="I37" s="1" t="str">
        <f t="shared" si="4"/>
        <v>first</v>
      </c>
      <c r="J37" t="str">
        <f t="shared" si="2"/>
        <v>pass</v>
      </c>
      <c r="N37" s="13"/>
    </row>
    <row r="38" spans="1:14" ht="17.5" thickTop="1" thickBot="1" x14ac:dyDescent="0.55000000000000004">
      <c r="A38" s="3" t="s">
        <v>29</v>
      </c>
      <c r="B38" s="1">
        <v>55</v>
      </c>
      <c r="C38" s="1">
        <v>51</v>
      </c>
      <c r="D38" s="1">
        <v>60</v>
      </c>
      <c r="E38" s="1">
        <v>64</v>
      </c>
      <c r="F38" s="1">
        <v>0</v>
      </c>
      <c r="G38" s="2">
        <f>SUM(Table2[[#This Row],[Phy]:[English]])</f>
        <v>230</v>
      </c>
      <c r="H38" s="4">
        <f t="shared" si="3"/>
        <v>57.5</v>
      </c>
      <c r="I38" s="1" t="str">
        <f t="shared" si="4"/>
        <v>second</v>
      </c>
      <c r="J38" t="str">
        <f t="shared" si="2"/>
        <v>pass</v>
      </c>
      <c r="N38" s="13"/>
    </row>
    <row r="39" spans="1:14" ht="17.5" thickTop="1" thickBot="1" x14ac:dyDescent="0.55000000000000004">
      <c r="A39" s="3" t="s">
        <v>30</v>
      </c>
      <c r="B39" s="1">
        <v>55</v>
      </c>
      <c r="C39" s="1">
        <v>52</v>
      </c>
      <c r="D39" s="1">
        <v>66</v>
      </c>
      <c r="E39" s="1">
        <v>68</v>
      </c>
      <c r="F39" s="1">
        <v>70</v>
      </c>
      <c r="G39" s="2">
        <f>SUM(Table2[[#This Row],[Phy]:[English]])</f>
        <v>311</v>
      </c>
      <c r="H39" s="4">
        <f t="shared" si="3"/>
        <v>60.25</v>
      </c>
      <c r="I39" s="1" t="str">
        <f t="shared" si="4"/>
        <v>first</v>
      </c>
      <c r="J39" t="str">
        <f t="shared" si="2"/>
        <v>pass</v>
      </c>
      <c r="N39" s="13"/>
    </row>
    <row r="40" spans="1:14" ht="17.5" thickTop="1" thickBot="1" x14ac:dyDescent="0.55000000000000004">
      <c r="A40" s="3" t="s">
        <v>31</v>
      </c>
      <c r="B40" s="1">
        <v>60</v>
      </c>
      <c r="C40" s="1">
        <v>68</v>
      </c>
      <c r="D40" s="1">
        <v>72</v>
      </c>
      <c r="E40" s="1">
        <v>84</v>
      </c>
      <c r="F40" s="1">
        <v>71</v>
      </c>
      <c r="G40" s="2">
        <f>SUM(Table2[[#This Row],[Phy]:[English]])</f>
        <v>355</v>
      </c>
      <c r="H40" s="4">
        <f t="shared" si="3"/>
        <v>71</v>
      </c>
      <c r="I40" s="1" t="str">
        <f t="shared" si="4"/>
        <v>first</v>
      </c>
      <c r="J40" t="str">
        <f t="shared" si="2"/>
        <v>pass</v>
      </c>
      <c r="N40" s="13"/>
    </row>
    <row r="41" spans="1:14" ht="17.5" thickTop="1" thickBot="1" x14ac:dyDescent="0.55000000000000004">
      <c r="A41" s="3" t="s">
        <v>10</v>
      </c>
      <c r="B41" s="1">
        <v>87</v>
      </c>
      <c r="C41" s="1">
        <v>91</v>
      </c>
      <c r="D41" s="1">
        <v>88</v>
      </c>
      <c r="E41" s="1">
        <v>99</v>
      </c>
      <c r="F41" s="1">
        <v>81</v>
      </c>
      <c r="G41" s="2">
        <f>SUM(Table2[[#This Row],[Phy]:[English]])</f>
        <v>446</v>
      </c>
      <c r="H41" s="4">
        <f t="shared" si="3"/>
        <v>91.25</v>
      </c>
      <c r="I41" s="1" t="str">
        <f t="shared" si="4"/>
        <v>first</v>
      </c>
      <c r="J41" t="str">
        <f t="shared" si="2"/>
        <v>pass</v>
      </c>
      <c r="N41" s="13"/>
    </row>
    <row r="42" spans="1:14" ht="17.5" thickTop="1" thickBot="1" x14ac:dyDescent="0.55000000000000004">
      <c r="A42" s="3" t="s">
        <v>11</v>
      </c>
      <c r="B42" s="1">
        <v>86</v>
      </c>
      <c r="C42" s="1">
        <v>93</v>
      </c>
      <c r="D42" s="1">
        <v>75</v>
      </c>
      <c r="E42" s="1">
        <v>95</v>
      </c>
      <c r="F42" s="1">
        <v>82</v>
      </c>
      <c r="G42" s="2">
        <f>SUM(Table2[[#This Row],[Phy]:[English]])</f>
        <v>431</v>
      </c>
      <c r="H42" s="4">
        <f t="shared" si="3"/>
        <v>87.25</v>
      </c>
      <c r="I42" s="1" t="str">
        <f t="shared" si="4"/>
        <v>first</v>
      </c>
      <c r="J42" t="str">
        <f t="shared" si="2"/>
        <v>pass</v>
      </c>
      <c r="N42" s="13"/>
    </row>
    <row r="43" spans="1:14" ht="17.5" thickTop="1" thickBot="1" x14ac:dyDescent="0.55000000000000004">
      <c r="A43" s="3" t="s">
        <v>12</v>
      </c>
      <c r="B43" s="1">
        <v>0</v>
      </c>
      <c r="C43" s="1">
        <v>62</v>
      </c>
      <c r="D43" s="1">
        <v>64</v>
      </c>
      <c r="E43" s="1">
        <v>0</v>
      </c>
      <c r="F43" s="1">
        <v>84</v>
      </c>
      <c r="G43" s="2">
        <f>SUM(Table2[[#This Row],[Phy]:[English]])</f>
        <v>210</v>
      </c>
      <c r="H43" s="4">
        <f t="shared" si="3"/>
        <v>31.5</v>
      </c>
      <c r="I43" s="1" t="str">
        <f t="shared" si="4"/>
        <v>second</v>
      </c>
      <c r="J43" t="str">
        <f t="shared" si="2"/>
        <v>fail</v>
      </c>
      <c r="N43" s="13"/>
    </row>
    <row r="44" spans="1:14" ht="17.5" thickTop="1" thickBot="1" x14ac:dyDescent="0.55000000000000004">
      <c r="A44" s="3" t="s">
        <v>13</v>
      </c>
      <c r="B44" s="1">
        <v>95</v>
      </c>
      <c r="C44" s="1">
        <v>85</v>
      </c>
      <c r="D44" s="1">
        <v>84</v>
      </c>
      <c r="E44" s="1">
        <v>92</v>
      </c>
      <c r="F44" s="1">
        <v>75</v>
      </c>
      <c r="G44" s="2">
        <f>SUM(Table2[[#This Row],[Phy]:[English]])</f>
        <v>431</v>
      </c>
      <c r="H44" s="4">
        <f t="shared" si="3"/>
        <v>89</v>
      </c>
      <c r="I44" s="1" t="str">
        <f t="shared" si="4"/>
        <v>first</v>
      </c>
      <c r="J44" t="str">
        <f t="shared" si="2"/>
        <v>pass</v>
      </c>
      <c r="N44" s="13"/>
    </row>
    <row r="45" spans="1:14" ht="17.5" thickTop="1" thickBot="1" x14ac:dyDescent="0.55000000000000004">
      <c r="A45" s="3" t="s">
        <v>24</v>
      </c>
      <c r="B45" s="1">
        <v>63</v>
      </c>
      <c r="C45" s="1">
        <v>66</v>
      </c>
      <c r="D45" s="1">
        <v>71</v>
      </c>
      <c r="E45" s="1">
        <v>88</v>
      </c>
      <c r="F45" s="1">
        <v>86</v>
      </c>
      <c r="G45" s="2">
        <f>SUM(Table2[[#This Row],[Phy]:[English]])</f>
        <v>374</v>
      </c>
      <c r="H45" s="4">
        <f t="shared" si="3"/>
        <v>72</v>
      </c>
      <c r="I45" s="1" t="str">
        <f t="shared" si="4"/>
        <v>first</v>
      </c>
      <c r="J45" t="str">
        <f t="shared" si="2"/>
        <v>pass</v>
      </c>
      <c r="N45" s="13"/>
    </row>
    <row r="46" spans="1:14" ht="17.5" thickTop="1" thickBot="1" x14ac:dyDescent="0.55000000000000004">
      <c r="A46" s="3" t="s">
        <v>32</v>
      </c>
      <c r="B46" s="1">
        <v>87</v>
      </c>
      <c r="C46" s="1">
        <v>80</v>
      </c>
      <c r="D46" s="1">
        <v>84</v>
      </c>
      <c r="E46" s="1">
        <v>84</v>
      </c>
      <c r="F46" s="1">
        <v>84</v>
      </c>
      <c r="G46" s="2">
        <f>SUM(Table2[[#This Row],[Phy]:[English]])</f>
        <v>419</v>
      </c>
      <c r="H46" s="4">
        <f t="shared" si="3"/>
        <v>83.75</v>
      </c>
      <c r="I46" s="1" t="str">
        <f t="shared" si="4"/>
        <v>first</v>
      </c>
      <c r="J46" t="str">
        <f t="shared" si="2"/>
        <v>pass</v>
      </c>
      <c r="N46" s="13"/>
    </row>
    <row r="47" spans="1:14" ht="17.5" thickTop="1" thickBot="1" x14ac:dyDescent="0.55000000000000004">
      <c r="A47" s="3" t="s">
        <v>25</v>
      </c>
      <c r="B47" s="1">
        <v>90</v>
      </c>
      <c r="C47" s="1">
        <v>92</v>
      </c>
      <c r="D47" s="1">
        <v>93</v>
      </c>
      <c r="E47" s="1">
        <v>95</v>
      </c>
      <c r="F47" s="1">
        <v>89</v>
      </c>
      <c r="G47" s="2">
        <f>SUM(Table2[[#This Row],[Phy]:[English]])</f>
        <v>459</v>
      </c>
      <c r="H47" s="4">
        <f t="shared" si="3"/>
        <v>92.5</v>
      </c>
      <c r="I47" s="1" t="str">
        <f t="shared" si="4"/>
        <v>first</v>
      </c>
      <c r="J47" t="str">
        <f t="shared" si="2"/>
        <v>pass</v>
      </c>
      <c r="N47" s="13"/>
    </row>
    <row r="48" spans="1:14" ht="17.5" thickTop="1" thickBot="1" x14ac:dyDescent="0.55000000000000004">
      <c r="A48" s="3" t="s">
        <v>26</v>
      </c>
      <c r="B48" s="1">
        <v>75</v>
      </c>
      <c r="C48" s="1">
        <v>66</v>
      </c>
      <c r="D48" s="1">
        <v>0</v>
      </c>
      <c r="E48" s="1">
        <v>80</v>
      </c>
      <c r="F48" s="1">
        <v>59</v>
      </c>
      <c r="G48" s="2">
        <f>SUM(Table2[[#This Row],[Phy]:[English]])</f>
        <v>280</v>
      </c>
      <c r="H48" s="4">
        <f t="shared" si="3"/>
        <v>55.25</v>
      </c>
      <c r="I48" s="1" t="str">
        <f t="shared" si="4"/>
        <v>second</v>
      </c>
      <c r="J48" t="str">
        <f t="shared" si="2"/>
        <v>pass</v>
      </c>
      <c r="N48" s="13"/>
    </row>
    <row r="49" spans="1:14" ht="17.5" thickTop="1" thickBot="1" x14ac:dyDescent="0.55000000000000004">
      <c r="A49" s="3" t="s">
        <v>27</v>
      </c>
      <c r="B49" s="1">
        <v>54</v>
      </c>
      <c r="C49" s="1">
        <v>55</v>
      </c>
      <c r="D49" s="1">
        <v>59</v>
      </c>
      <c r="E49" s="1">
        <v>70</v>
      </c>
      <c r="F49" s="1">
        <v>57</v>
      </c>
      <c r="G49" s="2">
        <f>SUM(Table2[[#This Row],[Phy]:[English]])</f>
        <v>295</v>
      </c>
      <c r="H49" s="4">
        <f t="shared" si="3"/>
        <v>59.5</v>
      </c>
      <c r="I49" s="1" t="str">
        <f t="shared" si="4"/>
        <v>second</v>
      </c>
      <c r="J49" t="str">
        <f t="shared" si="2"/>
        <v>pass</v>
      </c>
      <c r="N49" s="13"/>
    </row>
    <row r="50" spans="1:14" ht="17.5" thickTop="1" thickBot="1" x14ac:dyDescent="0.55000000000000004">
      <c r="A50" s="3" t="s">
        <v>28</v>
      </c>
      <c r="B50" s="1">
        <v>76</v>
      </c>
      <c r="C50" s="1">
        <v>78</v>
      </c>
      <c r="D50" s="1">
        <v>95</v>
      </c>
      <c r="E50" s="1">
        <v>60</v>
      </c>
      <c r="F50" s="1">
        <v>53</v>
      </c>
      <c r="G50" s="2">
        <f>SUM(Table2[[#This Row],[Phy]:[English]])</f>
        <v>362</v>
      </c>
      <c r="H50" s="4">
        <f t="shared" si="3"/>
        <v>77.25</v>
      </c>
      <c r="I50" s="1" t="str">
        <f t="shared" si="4"/>
        <v>first</v>
      </c>
      <c r="J50" t="str">
        <f t="shared" si="2"/>
        <v>pass</v>
      </c>
      <c r="N50" s="13"/>
    </row>
    <row r="51" spans="1:14" ht="17.5" thickTop="1" thickBot="1" x14ac:dyDescent="0.55000000000000004">
      <c r="A51" s="3" t="s">
        <v>29</v>
      </c>
      <c r="B51" s="1">
        <v>55</v>
      </c>
      <c r="C51" s="1">
        <v>51</v>
      </c>
      <c r="D51" s="1">
        <v>60</v>
      </c>
      <c r="E51" s="1">
        <v>64</v>
      </c>
      <c r="F51" s="1">
        <v>0</v>
      </c>
      <c r="G51" s="2">
        <f>SUM(Table2[[#This Row],[Phy]:[English]])</f>
        <v>230</v>
      </c>
      <c r="H51" s="4">
        <f t="shared" si="3"/>
        <v>57.5</v>
      </c>
      <c r="I51" s="1" t="str">
        <f t="shared" si="4"/>
        <v>second</v>
      </c>
      <c r="J51" t="str">
        <f t="shared" si="2"/>
        <v>pass</v>
      </c>
      <c r="N51" s="13"/>
    </row>
    <row r="52" spans="1:14" ht="17.5" thickTop="1" thickBot="1" x14ac:dyDescent="0.55000000000000004">
      <c r="A52" s="3" t="s">
        <v>30</v>
      </c>
      <c r="B52" s="1">
        <v>55</v>
      </c>
      <c r="C52" s="1">
        <v>52</v>
      </c>
      <c r="D52" s="1">
        <v>66</v>
      </c>
      <c r="E52" s="1">
        <v>68</v>
      </c>
      <c r="F52" s="1">
        <v>70</v>
      </c>
      <c r="G52" s="2">
        <f>SUM(Table2[[#This Row],[Phy]:[English]])</f>
        <v>311</v>
      </c>
      <c r="H52" s="4">
        <f t="shared" si="3"/>
        <v>60.25</v>
      </c>
      <c r="I52" s="1" t="str">
        <f t="shared" si="4"/>
        <v>first</v>
      </c>
      <c r="J52" t="str">
        <f t="shared" si="2"/>
        <v>pass</v>
      </c>
      <c r="N52" s="13"/>
    </row>
    <row r="53" spans="1:14" ht="17.5" thickTop="1" thickBot="1" x14ac:dyDescent="0.55000000000000004">
      <c r="A53" s="3" t="s">
        <v>31</v>
      </c>
      <c r="B53" s="8">
        <v>60</v>
      </c>
      <c r="C53" s="8">
        <v>68</v>
      </c>
      <c r="D53" s="8">
        <v>72</v>
      </c>
      <c r="E53" s="8">
        <v>84</v>
      </c>
      <c r="F53" s="8">
        <v>71</v>
      </c>
      <c r="G53" s="9">
        <f>SUM(Table2[[#This Row],[Phy]:[English]])</f>
        <v>355</v>
      </c>
      <c r="H53" s="10">
        <f t="shared" si="3"/>
        <v>71</v>
      </c>
      <c r="I53" s="1" t="str">
        <f t="shared" si="4"/>
        <v>first</v>
      </c>
      <c r="J53" t="str">
        <f t="shared" si="2"/>
        <v>pass</v>
      </c>
      <c r="N53" s="13"/>
    </row>
    <row r="54" spans="1:14" ht="17.5" thickTop="1" thickBot="1" x14ac:dyDescent="0.55000000000000004">
      <c r="A54" s="3" t="s">
        <v>10</v>
      </c>
      <c r="B54" s="8">
        <v>100</v>
      </c>
      <c r="C54" s="8">
        <v>100</v>
      </c>
      <c r="D54" s="8">
        <v>99</v>
      </c>
      <c r="E54" s="8">
        <v>100</v>
      </c>
      <c r="F54" s="8">
        <v>97</v>
      </c>
      <c r="G54" s="9">
        <f>SUM(Table2[[#This Row],[Phy]:[English]])</f>
        <v>496</v>
      </c>
      <c r="H54" s="10">
        <f t="shared" si="3"/>
        <v>99.75</v>
      </c>
      <c r="I54" s="8" t="str">
        <f t="shared" si="4"/>
        <v>first</v>
      </c>
      <c r="J54" t="str">
        <f t="shared" si="2"/>
        <v>pass</v>
      </c>
      <c r="N54" s="13"/>
    </row>
    <row r="55" spans="1:14" ht="17" thickTop="1" x14ac:dyDescent="0.5">
      <c r="N55" s="13"/>
    </row>
    <row r="56" spans="1:14" x14ac:dyDescent="0.5">
      <c r="A56" t="s">
        <v>33</v>
      </c>
      <c r="B56">
        <v>100</v>
      </c>
      <c r="C56">
        <v>98</v>
      </c>
      <c r="D56">
        <v>89</v>
      </c>
      <c r="E56">
        <v>89</v>
      </c>
      <c r="F56">
        <v>67</v>
      </c>
      <c r="G56">
        <v>67</v>
      </c>
      <c r="N56" s="13"/>
    </row>
    <row r="57" spans="1:14" x14ac:dyDescent="0.5">
      <c r="N57" s="13"/>
    </row>
    <row r="58" spans="1:14" x14ac:dyDescent="0.5">
      <c r="N58" s="13"/>
    </row>
    <row r="59" spans="1:14" x14ac:dyDescent="0.5">
      <c r="N59" s="13"/>
    </row>
    <row r="60" spans="1:14" x14ac:dyDescent="0.5">
      <c r="N60" s="13"/>
    </row>
    <row r="61" spans="1:14" x14ac:dyDescent="0.5">
      <c r="N61" s="13"/>
    </row>
    <row r="62" spans="1:14" x14ac:dyDescent="0.5">
      <c r="N62" s="13"/>
    </row>
    <row r="63" spans="1:14" x14ac:dyDescent="0.5">
      <c r="N63" s="13"/>
    </row>
    <row r="64" spans="1:14" x14ac:dyDescent="0.5">
      <c r="N64" s="13"/>
    </row>
    <row r="65" spans="14:14" x14ac:dyDescent="0.5">
      <c r="N65" s="13"/>
    </row>
    <row r="66" spans="14:14" x14ac:dyDescent="0.5">
      <c r="N66" s="13"/>
    </row>
    <row r="67" spans="14:14" x14ac:dyDescent="0.5">
      <c r="N67" s="13"/>
    </row>
    <row r="68" spans="14:14" x14ac:dyDescent="0.5">
      <c r="N68" s="13"/>
    </row>
    <row r="69" spans="14:14" x14ac:dyDescent="0.5">
      <c r="N69" s="13"/>
    </row>
    <row r="70" spans="14:14" x14ac:dyDescent="0.5">
      <c r="N70" s="13"/>
    </row>
    <row r="71" spans="14:14" x14ac:dyDescent="0.5">
      <c r="N71" s="13"/>
    </row>
  </sheetData>
  <phoneticPr fontId="2" type="noConversion"/>
  <conditionalFormatting sqref="I7 A7:G7 M7 O7:XFD7 A20 A33 A46">
    <cfRule type="duplicateValues" dxfId="3" priority="2"/>
  </conditionalFormatting>
  <conditionalFormatting sqref="A1:H54">
    <cfRule type="containsBlanks" dxfId="1" priority="1">
      <formula>LEN(TRIM(A1))=0</formula>
    </cfRule>
  </conditionalFormatting>
  <dataValidations count="1">
    <dataValidation allowBlank="1" showInputMessage="1" showErrorMessage="1" promptTitle="VALUE" prompt="Only Integer Number" sqref="B2:F54" xr:uid="{BC209214-FD62-4766-8BF9-EC656185EB32}"/>
  </dataValidations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1995-486A-4685-A6DD-CB1C91092980}">
  <dimension ref="A1"/>
  <sheetViews>
    <sheetView workbookViewId="0">
      <selection activeCell="D17" sqref="D17"/>
    </sheetView>
  </sheetViews>
  <sheetFormatPr defaultRowHeight="16.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B65B-6FDA-4203-917C-17E32AD21695}">
  <dimension ref="A1:L75"/>
  <sheetViews>
    <sheetView workbookViewId="0">
      <selection activeCell="D5" sqref="D5"/>
    </sheetView>
  </sheetViews>
  <sheetFormatPr defaultRowHeight="16.5" x14ac:dyDescent="0.5"/>
  <cols>
    <col min="1" max="1" width="8.7265625" style="14"/>
    <col min="2" max="2" width="9.26953125" style="14" bestFit="1" customWidth="1"/>
    <col min="3" max="3" width="8.7265625" style="14"/>
    <col min="4" max="4" width="11.90625" style="14" customWidth="1"/>
    <col min="5" max="5" width="8.7265625" style="14" customWidth="1"/>
    <col min="6" max="16384" width="8.7265625" style="14"/>
  </cols>
  <sheetData>
    <row r="1" spans="1:7" x14ac:dyDescent="0.5">
      <c r="A1" s="14" t="s">
        <v>8</v>
      </c>
      <c r="B1" s="14" t="s">
        <v>9</v>
      </c>
      <c r="C1" s="14" t="s">
        <v>0</v>
      </c>
      <c r="E1" s="14" t="s">
        <v>14</v>
      </c>
      <c r="G1" s="14" t="s">
        <v>21</v>
      </c>
    </row>
    <row r="2" spans="1:7" x14ac:dyDescent="0.5">
      <c r="A2" s="14">
        <v>1</v>
      </c>
      <c r="B2" s="15">
        <v>44927</v>
      </c>
      <c r="C2" s="14" t="s">
        <v>10</v>
      </c>
      <c r="E2" s="14">
        <v>65</v>
      </c>
    </row>
    <row r="3" spans="1:7" x14ac:dyDescent="0.5">
      <c r="A3" s="14">
        <v>2</v>
      </c>
      <c r="B3" s="15">
        <v>44928</v>
      </c>
      <c r="C3" s="14" t="s">
        <v>11</v>
      </c>
      <c r="E3" s="14">
        <f t="shared" ref="E3:E50" si="0">MOD(SUM(E1:E2),100)</f>
        <v>65</v>
      </c>
    </row>
    <row r="4" spans="1:7" x14ac:dyDescent="0.5">
      <c r="A4" s="14">
        <v>3</v>
      </c>
      <c r="B4" s="15">
        <v>44929</v>
      </c>
      <c r="C4" s="14" t="s">
        <v>12</v>
      </c>
      <c r="E4" s="14">
        <f t="shared" si="0"/>
        <v>30</v>
      </c>
    </row>
    <row r="5" spans="1:7" x14ac:dyDescent="0.5">
      <c r="A5" s="14">
        <v>4</v>
      </c>
      <c r="B5" s="15">
        <v>44930</v>
      </c>
      <c r="C5" s="14" t="s">
        <v>13</v>
      </c>
      <c r="E5" s="14">
        <f t="shared" si="0"/>
        <v>95</v>
      </c>
    </row>
    <row r="6" spans="1:7" x14ac:dyDescent="0.5">
      <c r="A6" s="14">
        <v>5</v>
      </c>
      <c r="B6" s="15">
        <v>44931</v>
      </c>
      <c r="C6" s="14" t="s">
        <v>10</v>
      </c>
      <c r="E6" s="14">
        <f t="shared" si="0"/>
        <v>25</v>
      </c>
    </row>
    <row r="7" spans="1:7" x14ac:dyDescent="0.5">
      <c r="A7" s="14">
        <v>6</v>
      </c>
      <c r="B7" s="15">
        <v>44932</v>
      </c>
      <c r="C7" s="14" t="s">
        <v>11</v>
      </c>
      <c r="E7" s="14">
        <f t="shared" si="0"/>
        <v>20</v>
      </c>
    </row>
    <row r="8" spans="1:7" x14ac:dyDescent="0.5">
      <c r="A8" s="14">
        <v>7</v>
      </c>
      <c r="B8" s="15">
        <v>44933</v>
      </c>
      <c r="C8" s="14" t="s">
        <v>12</v>
      </c>
      <c r="E8" s="14">
        <f t="shared" si="0"/>
        <v>45</v>
      </c>
    </row>
    <row r="9" spans="1:7" x14ac:dyDescent="0.5">
      <c r="A9" s="14">
        <v>8</v>
      </c>
      <c r="B9" s="15">
        <v>44934</v>
      </c>
      <c r="C9" s="14" t="s">
        <v>13</v>
      </c>
      <c r="E9" s="14">
        <f t="shared" si="0"/>
        <v>65</v>
      </c>
    </row>
    <row r="10" spans="1:7" x14ac:dyDescent="0.5">
      <c r="A10" s="14">
        <v>9</v>
      </c>
      <c r="B10" s="15">
        <v>44935</v>
      </c>
      <c r="C10" s="14" t="s">
        <v>10</v>
      </c>
      <c r="E10" s="14">
        <f t="shared" si="0"/>
        <v>10</v>
      </c>
    </row>
    <row r="11" spans="1:7" x14ac:dyDescent="0.5">
      <c r="A11" s="14">
        <v>10</v>
      </c>
      <c r="B11" s="15">
        <v>44936</v>
      </c>
      <c r="C11" s="14" t="s">
        <v>11</v>
      </c>
      <c r="E11" s="14">
        <f t="shared" si="0"/>
        <v>75</v>
      </c>
      <c r="G11" s="14">
        <v>2</v>
      </c>
    </row>
    <row r="12" spans="1:7" x14ac:dyDescent="0.5">
      <c r="A12" s="14">
        <v>11</v>
      </c>
      <c r="B12" s="15">
        <v>44937</v>
      </c>
      <c r="C12" s="14" t="s">
        <v>12</v>
      </c>
      <c r="E12" s="14">
        <f t="shared" si="0"/>
        <v>85</v>
      </c>
    </row>
    <row r="13" spans="1:7" x14ac:dyDescent="0.5">
      <c r="A13" s="14">
        <v>12</v>
      </c>
      <c r="B13" s="15">
        <v>44938</v>
      </c>
      <c r="C13" s="14" t="s">
        <v>13</v>
      </c>
      <c r="E13" s="14">
        <f t="shared" si="0"/>
        <v>60</v>
      </c>
    </row>
    <row r="14" spans="1:7" x14ac:dyDescent="0.5">
      <c r="A14" s="14">
        <v>13</v>
      </c>
      <c r="B14" s="15">
        <v>44939</v>
      </c>
      <c r="C14" s="14" t="s">
        <v>10</v>
      </c>
      <c r="E14" s="14">
        <f t="shared" si="0"/>
        <v>45</v>
      </c>
    </row>
    <row r="15" spans="1:7" x14ac:dyDescent="0.5">
      <c r="A15" s="14">
        <v>14</v>
      </c>
      <c r="B15" s="15">
        <v>44940</v>
      </c>
      <c r="C15" s="14" t="s">
        <v>11</v>
      </c>
      <c r="E15" s="14">
        <f t="shared" si="0"/>
        <v>5</v>
      </c>
    </row>
    <row r="16" spans="1:7" x14ac:dyDescent="0.5">
      <c r="A16" s="14">
        <v>15</v>
      </c>
      <c r="B16" s="15">
        <v>44941</v>
      </c>
      <c r="C16" s="14" t="s">
        <v>12</v>
      </c>
      <c r="E16" s="14">
        <f t="shared" si="0"/>
        <v>50</v>
      </c>
      <c r="G16" s="14">
        <v>3</v>
      </c>
    </row>
    <row r="17" spans="1:7" x14ac:dyDescent="0.5">
      <c r="A17" s="14">
        <v>16</v>
      </c>
      <c r="B17" s="15">
        <v>44942</v>
      </c>
      <c r="C17" s="14" t="s">
        <v>13</v>
      </c>
      <c r="E17" s="14">
        <f t="shared" si="0"/>
        <v>55</v>
      </c>
    </row>
    <row r="18" spans="1:7" x14ac:dyDescent="0.5">
      <c r="A18" s="14">
        <v>17</v>
      </c>
      <c r="B18" s="15">
        <v>44943</v>
      </c>
      <c r="C18" s="14" t="s">
        <v>10</v>
      </c>
      <c r="E18" s="14">
        <f t="shared" si="0"/>
        <v>5</v>
      </c>
      <c r="F18" s="14">
        <v>3</v>
      </c>
      <c r="G18" s="14">
        <v>5</v>
      </c>
    </row>
    <row r="19" spans="1:7" x14ac:dyDescent="0.5">
      <c r="A19" s="14">
        <v>18</v>
      </c>
      <c r="B19" s="15">
        <v>44944</v>
      </c>
      <c r="C19" s="14" t="s">
        <v>11</v>
      </c>
      <c r="E19" s="14">
        <f t="shared" si="0"/>
        <v>60</v>
      </c>
    </row>
    <row r="20" spans="1:7" x14ac:dyDescent="0.5">
      <c r="A20" s="14">
        <v>19</v>
      </c>
      <c r="B20" s="15">
        <v>44945</v>
      </c>
      <c r="C20" s="14" t="s">
        <v>12</v>
      </c>
      <c r="E20" s="14">
        <f t="shared" si="0"/>
        <v>65</v>
      </c>
    </row>
    <row r="21" spans="1:7" x14ac:dyDescent="0.5">
      <c r="A21" s="14">
        <v>20</v>
      </c>
      <c r="B21" s="15">
        <v>44946</v>
      </c>
      <c r="C21" s="14" t="s">
        <v>13</v>
      </c>
      <c r="E21" s="14">
        <f t="shared" si="0"/>
        <v>25</v>
      </c>
    </row>
    <row r="22" spans="1:7" x14ac:dyDescent="0.5">
      <c r="A22" s="14">
        <v>21</v>
      </c>
      <c r="B22" s="15">
        <v>44947</v>
      </c>
      <c r="C22" s="14" t="s">
        <v>10</v>
      </c>
      <c r="E22" s="14">
        <f t="shared" si="0"/>
        <v>90</v>
      </c>
      <c r="G22" s="14">
        <v>1</v>
      </c>
    </row>
    <row r="23" spans="1:7" x14ac:dyDescent="0.5">
      <c r="A23" s="14">
        <v>22</v>
      </c>
      <c r="B23" s="15">
        <v>44948</v>
      </c>
      <c r="C23" s="14" t="s">
        <v>11</v>
      </c>
      <c r="E23" s="14">
        <f t="shared" si="0"/>
        <v>15</v>
      </c>
    </row>
    <row r="24" spans="1:7" x14ac:dyDescent="0.5">
      <c r="A24" s="14">
        <v>23</v>
      </c>
      <c r="B24" s="15">
        <v>44949</v>
      </c>
      <c r="C24" s="14" t="s">
        <v>12</v>
      </c>
      <c r="E24" s="14">
        <f t="shared" si="0"/>
        <v>5</v>
      </c>
    </row>
    <row r="25" spans="1:7" x14ac:dyDescent="0.5">
      <c r="A25" s="14">
        <v>24</v>
      </c>
      <c r="B25" s="15">
        <v>44950</v>
      </c>
      <c r="C25" s="14" t="s">
        <v>13</v>
      </c>
      <c r="E25" s="14">
        <f t="shared" si="0"/>
        <v>20</v>
      </c>
    </row>
    <row r="26" spans="1:7" x14ac:dyDescent="0.5">
      <c r="A26" s="14">
        <v>25</v>
      </c>
      <c r="B26" s="15">
        <v>44951</v>
      </c>
      <c r="C26" s="14" t="s">
        <v>10</v>
      </c>
      <c r="E26" s="14">
        <f t="shared" si="0"/>
        <v>25</v>
      </c>
    </row>
    <row r="27" spans="1:7" x14ac:dyDescent="0.5">
      <c r="A27" s="14">
        <v>26</v>
      </c>
      <c r="B27" s="15">
        <v>44952</v>
      </c>
      <c r="C27" s="14" t="s">
        <v>11</v>
      </c>
      <c r="E27" s="14">
        <f t="shared" si="0"/>
        <v>45</v>
      </c>
    </row>
    <row r="28" spans="1:7" x14ac:dyDescent="0.5">
      <c r="A28" s="14">
        <v>27</v>
      </c>
      <c r="B28" s="15">
        <v>44953</v>
      </c>
      <c r="C28" s="14" t="s">
        <v>12</v>
      </c>
      <c r="E28" s="14">
        <f t="shared" si="0"/>
        <v>70</v>
      </c>
    </row>
    <row r="29" spans="1:7" x14ac:dyDescent="0.5">
      <c r="A29" s="14">
        <v>28</v>
      </c>
      <c r="B29" s="15">
        <v>44954</v>
      </c>
      <c r="C29" s="14" t="s">
        <v>13</v>
      </c>
      <c r="E29" s="14">
        <f t="shared" si="0"/>
        <v>15</v>
      </c>
    </row>
    <row r="30" spans="1:7" x14ac:dyDescent="0.5">
      <c r="A30" s="14">
        <v>29</v>
      </c>
      <c r="B30" s="15">
        <v>44955</v>
      </c>
      <c r="C30" s="14" t="s">
        <v>10</v>
      </c>
      <c r="E30" s="14">
        <f t="shared" si="0"/>
        <v>85</v>
      </c>
    </row>
    <row r="31" spans="1:7" x14ac:dyDescent="0.5">
      <c r="A31" s="14">
        <v>30</v>
      </c>
      <c r="B31" s="15">
        <v>44956</v>
      </c>
      <c r="C31" s="14" t="s">
        <v>11</v>
      </c>
      <c r="E31" s="14">
        <f t="shared" si="0"/>
        <v>0</v>
      </c>
    </row>
    <row r="32" spans="1:7" x14ac:dyDescent="0.5">
      <c r="A32" s="14">
        <v>31</v>
      </c>
      <c r="B32" s="15">
        <v>44957</v>
      </c>
      <c r="C32" s="14" t="s">
        <v>12</v>
      </c>
      <c r="E32" s="14">
        <f t="shared" si="0"/>
        <v>85</v>
      </c>
    </row>
    <row r="33" spans="1:7" x14ac:dyDescent="0.5">
      <c r="A33" s="14">
        <v>32</v>
      </c>
      <c r="B33" s="15">
        <v>44958</v>
      </c>
      <c r="C33" s="14" t="s">
        <v>13</v>
      </c>
      <c r="E33" s="14">
        <f t="shared" si="0"/>
        <v>85</v>
      </c>
    </row>
    <row r="34" spans="1:7" x14ac:dyDescent="0.5">
      <c r="A34" s="14">
        <v>33</v>
      </c>
      <c r="B34" s="15">
        <v>44959</v>
      </c>
      <c r="C34" s="14" t="s">
        <v>10</v>
      </c>
      <c r="E34" s="14">
        <f t="shared" si="0"/>
        <v>70</v>
      </c>
    </row>
    <row r="35" spans="1:7" x14ac:dyDescent="0.5">
      <c r="A35" s="14">
        <v>34</v>
      </c>
      <c r="B35" s="15">
        <v>44960</v>
      </c>
      <c r="C35" s="14" t="s">
        <v>11</v>
      </c>
      <c r="E35" s="14">
        <f t="shared" si="0"/>
        <v>55</v>
      </c>
    </row>
    <row r="36" spans="1:7" x14ac:dyDescent="0.5">
      <c r="A36" s="14">
        <v>35</v>
      </c>
      <c r="B36" s="15">
        <v>44961</v>
      </c>
      <c r="C36" s="14" t="s">
        <v>12</v>
      </c>
      <c r="E36" s="14">
        <f t="shared" si="0"/>
        <v>25</v>
      </c>
    </row>
    <row r="37" spans="1:7" x14ac:dyDescent="0.5">
      <c r="A37" s="14">
        <v>36</v>
      </c>
      <c r="B37" s="15">
        <v>44962</v>
      </c>
      <c r="C37" s="14" t="s">
        <v>13</v>
      </c>
      <c r="E37" s="14">
        <f t="shared" si="0"/>
        <v>80</v>
      </c>
    </row>
    <row r="38" spans="1:7" x14ac:dyDescent="0.5">
      <c r="A38" s="14">
        <v>37</v>
      </c>
      <c r="B38" s="15">
        <v>44963</v>
      </c>
      <c r="C38" s="14" t="s">
        <v>10</v>
      </c>
      <c r="E38" s="14">
        <f t="shared" si="0"/>
        <v>5</v>
      </c>
    </row>
    <row r="39" spans="1:7" x14ac:dyDescent="0.5">
      <c r="A39" s="14">
        <v>38</v>
      </c>
      <c r="B39" s="15">
        <v>44964</v>
      </c>
      <c r="C39" s="14" t="s">
        <v>11</v>
      </c>
      <c r="E39" s="14">
        <f t="shared" si="0"/>
        <v>85</v>
      </c>
    </row>
    <row r="40" spans="1:7" x14ac:dyDescent="0.5">
      <c r="A40" s="14">
        <v>39</v>
      </c>
      <c r="B40" s="15">
        <v>44965</v>
      </c>
      <c r="C40" s="14" t="s">
        <v>12</v>
      </c>
      <c r="E40" s="14">
        <f t="shared" si="0"/>
        <v>90</v>
      </c>
    </row>
    <row r="41" spans="1:7" x14ac:dyDescent="0.5">
      <c r="A41" s="14">
        <v>40</v>
      </c>
      <c r="B41" s="15">
        <v>44966</v>
      </c>
      <c r="C41" s="14" t="s">
        <v>13</v>
      </c>
      <c r="E41" s="14">
        <f t="shared" si="0"/>
        <v>75</v>
      </c>
    </row>
    <row r="42" spans="1:7" x14ac:dyDescent="0.5">
      <c r="A42" s="14">
        <v>41</v>
      </c>
      <c r="B42" s="15">
        <v>44967</v>
      </c>
      <c r="C42" s="14" t="s">
        <v>10</v>
      </c>
      <c r="E42" s="14">
        <f t="shared" si="0"/>
        <v>65</v>
      </c>
    </row>
    <row r="43" spans="1:7" x14ac:dyDescent="0.5">
      <c r="A43" s="14">
        <v>42</v>
      </c>
      <c r="B43" s="15">
        <v>44968</v>
      </c>
      <c r="C43" s="14" t="s">
        <v>11</v>
      </c>
      <c r="E43" s="14">
        <f t="shared" si="0"/>
        <v>40</v>
      </c>
    </row>
    <row r="44" spans="1:7" x14ac:dyDescent="0.5">
      <c r="A44" s="14">
        <v>43</v>
      </c>
      <c r="B44" s="15">
        <v>44969</v>
      </c>
      <c r="C44" s="14" t="s">
        <v>12</v>
      </c>
      <c r="E44" s="14">
        <f t="shared" si="0"/>
        <v>5</v>
      </c>
    </row>
    <row r="45" spans="1:7" x14ac:dyDescent="0.5">
      <c r="A45" s="14">
        <v>44</v>
      </c>
      <c r="B45" s="15">
        <v>44970</v>
      </c>
      <c r="C45" s="14" t="s">
        <v>13</v>
      </c>
      <c r="E45" s="14">
        <f t="shared" si="0"/>
        <v>45</v>
      </c>
    </row>
    <row r="46" spans="1:7" x14ac:dyDescent="0.5">
      <c r="A46" s="14">
        <v>45</v>
      </c>
      <c r="B46" s="15">
        <v>44971</v>
      </c>
      <c r="C46" s="14" t="s">
        <v>10</v>
      </c>
      <c r="E46" s="14">
        <f t="shared" si="0"/>
        <v>50</v>
      </c>
      <c r="G46" s="14">
        <v>14</v>
      </c>
    </row>
    <row r="47" spans="1:7" x14ac:dyDescent="0.5">
      <c r="A47" s="14">
        <v>46</v>
      </c>
      <c r="B47" s="15">
        <v>44972</v>
      </c>
      <c r="C47" s="14" t="s">
        <v>11</v>
      </c>
      <c r="E47" s="14">
        <f t="shared" si="0"/>
        <v>95</v>
      </c>
      <c r="G47" s="14">
        <v>344</v>
      </c>
    </row>
    <row r="48" spans="1:7" x14ac:dyDescent="0.5">
      <c r="A48" s="14">
        <v>47</v>
      </c>
      <c r="B48" s="15">
        <v>44973</v>
      </c>
      <c r="C48" s="14" t="s">
        <v>12</v>
      </c>
      <c r="E48" s="14">
        <f t="shared" si="0"/>
        <v>45</v>
      </c>
    </row>
    <row r="49" spans="1:7" x14ac:dyDescent="0.5">
      <c r="A49" s="14">
        <v>48</v>
      </c>
      <c r="B49" s="15">
        <v>44974</v>
      </c>
      <c r="C49" s="14" t="s">
        <v>13</v>
      </c>
      <c r="E49" s="14">
        <f t="shared" si="0"/>
        <v>40</v>
      </c>
      <c r="G49" s="14">
        <v>4</v>
      </c>
    </row>
    <row r="50" spans="1:7" x14ac:dyDescent="0.5">
      <c r="A50" s="14">
        <v>49</v>
      </c>
      <c r="B50" s="15">
        <v>44975</v>
      </c>
      <c r="C50" s="14" t="s">
        <v>10</v>
      </c>
      <c r="E50" s="14">
        <f t="shared" si="0"/>
        <v>85</v>
      </c>
    </row>
    <row r="51" spans="1:7" x14ac:dyDescent="0.5">
      <c r="A51" s="14">
        <v>50</v>
      </c>
      <c r="B51" s="15">
        <v>44976</v>
      </c>
      <c r="C51" s="14" t="s">
        <v>11</v>
      </c>
      <c r="E51" s="14">
        <v>35</v>
      </c>
      <c r="G51" s="14">
        <v>12</v>
      </c>
    </row>
    <row r="52" spans="1:7" x14ac:dyDescent="0.5">
      <c r="A52" s="14">
        <v>51</v>
      </c>
      <c r="B52" s="15">
        <v>44977</v>
      </c>
      <c r="C52" s="14" t="s">
        <v>12</v>
      </c>
      <c r="E52" s="14">
        <v>36</v>
      </c>
      <c r="G52" s="14">
        <v>13</v>
      </c>
    </row>
    <row r="53" spans="1:7" x14ac:dyDescent="0.5">
      <c r="A53" s="14">
        <v>52</v>
      </c>
      <c r="B53" s="15">
        <v>44978</v>
      </c>
      <c r="C53" s="14" t="s">
        <v>13</v>
      </c>
      <c r="E53" s="14">
        <f t="shared" ref="E53:E60" si="1">MOD(SUM(E51:E52),100)</f>
        <v>71</v>
      </c>
    </row>
    <row r="54" spans="1:7" x14ac:dyDescent="0.5">
      <c r="A54" s="14">
        <v>53</v>
      </c>
      <c r="B54" s="15">
        <v>44979</v>
      </c>
      <c r="C54" s="14" t="s">
        <v>10</v>
      </c>
      <c r="E54" s="14">
        <f t="shared" si="1"/>
        <v>7</v>
      </c>
    </row>
    <row r="55" spans="1:7" x14ac:dyDescent="0.5">
      <c r="A55" s="14">
        <v>54</v>
      </c>
      <c r="B55" s="15">
        <v>44980</v>
      </c>
      <c r="C55" s="14" t="s">
        <v>11</v>
      </c>
      <c r="E55" s="14">
        <f t="shared" si="1"/>
        <v>78</v>
      </c>
      <c r="G55" s="14">
        <v>15</v>
      </c>
    </row>
    <row r="56" spans="1:7" x14ac:dyDescent="0.5">
      <c r="A56" s="14">
        <v>55</v>
      </c>
      <c r="B56" s="15">
        <v>44981</v>
      </c>
      <c r="C56" s="14" t="s">
        <v>12</v>
      </c>
      <c r="E56" s="14">
        <f t="shared" si="1"/>
        <v>85</v>
      </c>
    </row>
    <row r="57" spans="1:7" x14ac:dyDescent="0.5">
      <c r="A57" s="14">
        <v>56</v>
      </c>
      <c r="B57" s="15">
        <v>44982</v>
      </c>
      <c r="C57" s="14" t="s">
        <v>13</v>
      </c>
      <c r="E57" s="14">
        <f t="shared" si="1"/>
        <v>63</v>
      </c>
    </row>
    <row r="58" spans="1:7" x14ac:dyDescent="0.5">
      <c r="A58" s="14">
        <v>57</v>
      </c>
      <c r="B58" s="15">
        <v>44983</v>
      </c>
      <c r="C58" s="14" t="s">
        <v>10</v>
      </c>
      <c r="E58" s="14">
        <f t="shared" si="1"/>
        <v>48</v>
      </c>
    </row>
    <row r="59" spans="1:7" x14ac:dyDescent="0.5">
      <c r="A59" s="14">
        <v>58</v>
      </c>
      <c r="B59" s="15">
        <v>44984</v>
      </c>
      <c r="C59" s="14" t="s">
        <v>11</v>
      </c>
      <c r="E59" s="14">
        <f t="shared" si="1"/>
        <v>11</v>
      </c>
    </row>
    <row r="60" spans="1:7" x14ac:dyDescent="0.5">
      <c r="A60" s="14">
        <v>59</v>
      </c>
      <c r="B60" s="15">
        <v>44985</v>
      </c>
      <c r="C60" s="14" t="s">
        <v>12</v>
      </c>
      <c r="E60" s="14">
        <f t="shared" si="1"/>
        <v>59</v>
      </c>
    </row>
    <row r="61" spans="1:7" x14ac:dyDescent="0.5">
      <c r="A61" s="14">
        <v>60</v>
      </c>
      <c r="B61" s="15">
        <v>44986</v>
      </c>
      <c r="C61" s="14" t="s">
        <v>13</v>
      </c>
      <c r="E61" s="14">
        <f>MOD(SUM(E60:E60),100)</f>
        <v>59</v>
      </c>
      <c r="G61" s="14">
        <v>2424</v>
      </c>
    </row>
    <row r="62" spans="1:7" x14ac:dyDescent="0.5">
      <c r="A62" s="14">
        <v>61</v>
      </c>
      <c r="B62" s="15">
        <v>44987</v>
      </c>
      <c r="C62" s="14" t="s">
        <v>10</v>
      </c>
      <c r="E62" s="14">
        <f t="shared" ref="E62:E71" si="2">MOD(SUM(E60:E61),100)</f>
        <v>18</v>
      </c>
    </row>
    <row r="63" spans="1:7" x14ac:dyDescent="0.5">
      <c r="A63" s="14">
        <v>62</v>
      </c>
      <c r="B63" s="15">
        <v>44988</v>
      </c>
      <c r="C63" s="14" t="s">
        <v>11</v>
      </c>
      <c r="E63" s="14">
        <f t="shared" si="2"/>
        <v>77</v>
      </c>
      <c r="G63" s="14">
        <v>16</v>
      </c>
    </row>
    <row r="64" spans="1:7" x14ac:dyDescent="0.5">
      <c r="A64" s="14">
        <v>63</v>
      </c>
      <c r="B64" s="15">
        <v>44989</v>
      </c>
      <c r="C64" s="14" t="s">
        <v>12</v>
      </c>
      <c r="E64" s="14">
        <f t="shared" si="2"/>
        <v>95</v>
      </c>
    </row>
    <row r="65" spans="1:12" x14ac:dyDescent="0.5">
      <c r="A65" s="14">
        <v>64</v>
      </c>
      <c r="B65" s="15">
        <v>44990</v>
      </c>
      <c r="C65" s="14" t="s">
        <v>13</v>
      </c>
      <c r="E65" s="14">
        <f t="shared" si="2"/>
        <v>72</v>
      </c>
      <c r="G65" s="14">
        <v>43</v>
      </c>
    </row>
    <row r="66" spans="1:12" x14ac:dyDescent="0.5">
      <c r="A66" s="14">
        <v>65</v>
      </c>
      <c r="B66" s="15">
        <v>44991</v>
      </c>
      <c r="C66" s="14" t="s">
        <v>10</v>
      </c>
      <c r="E66" s="14">
        <f t="shared" si="2"/>
        <v>67</v>
      </c>
      <c r="K66" s="14" t="s">
        <v>15</v>
      </c>
      <c r="L66" s="14" t="s">
        <v>16</v>
      </c>
    </row>
    <row r="67" spans="1:12" x14ac:dyDescent="0.5">
      <c r="A67" s="14">
        <v>66</v>
      </c>
      <c r="B67" s="15">
        <v>44992</v>
      </c>
      <c r="C67" s="14" t="s">
        <v>11</v>
      </c>
      <c r="E67" s="14">
        <f t="shared" si="2"/>
        <v>39</v>
      </c>
      <c r="G67" s="14">
        <v>321</v>
      </c>
      <c r="K67" s="14" t="s">
        <v>17</v>
      </c>
      <c r="L67" s="14" t="s">
        <v>18</v>
      </c>
    </row>
    <row r="68" spans="1:12" x14ac:dyDescent="0.5">
      <c r="A68" s="14">
        <v>67</v>
      </c>
      <c r="B68" s="15">
        <v>44993</v>
      </c>
      <c r="C68" s="14" t="s">
        <v>12</v>
      </c>
      <c r="E68" s="14">
        <f t="shared" si="2"/>
        <v>6</v>
      </c>
      <c r="I68" s="14">
        <v>13</v>
      </c>
      <c r="K68" s="14" t="s">
        <v>19</v>
      </c>
    </row>
    <row r="69" spans="1:12" x14ac:dyDescent="0.5">
      <c r="A69" s="14">
        <v>68</v>
      </c>
      <c r="B69" s="15">
        <v>44994</v>
      </c>
      <c r="C69" s="14" t="s">
        <v>13</v>
      </c>
      <c r="E69" s="14">
        <f t="shared" si="2"/>
        <v>45</v>
      </c>
      <c r="I69" s="14">
        <v>7</v>
      </c>
      <c r="K69" s="14" t="s">
        <v>20</v>
      </c>
    </row>
    <row r="70" spans="1:12" x14ac:dyDescent="0.5">
      <c r="A70" s="14">
        <v>69</v>
      </c>
      <c r="B70" s="15">
        <v>44995</v>
      </c>
      <c r="C70" s="14" t="s">
        <v>10</v>
      </c>
      <c r="E70" s="14">
        <f t="shared" si="2"/>
        <v>51</v>
      </c>
      <c r="I70" s="14">
        <f>MOD(I68,I69)</f>
        <v>6</v>
      </c>
      <c r="K70" s="14" t="s">
        <v>22</v>
      </c>
    </row>
    <row r="71" spans="1:12" ht="25" customHeight="1" x14ac:dyDescent="0.5">
      <c r="A71" s="14">
        <v>70</v>
      </c>
      <c r="B71" s="15">
        <v>44996</v>
      </c>
      <c r="C71" s="14" t="s">
        <v>11</v>
      </c>
      <c r="E71" s="14">
        <f t="shared" si="2"/>
        <v>96</v>
      </c>
      <c r="F71" s="14">
        <v>32</v>
      </c>
      <c r="G71" s="14">
        <v>234</v>
      </c>
      <c r="I71" s="14">
        <f>POWER(I68,I69)</f>
        <v>62748517</v>
      </c>
      <c r="K71" s="14" t="s">
        <v>23</v>
      </c>
    </row>
    <row r="72" spans="1:12" ht="25.5" customHeight="1" x14ac:dyDescent="0.5"/>
    <row r="73" spans="1:12" ht="22" customHeight="1" x14ac:dyDescent="0.5">
      <c r="E73" s="14">
        <f>MAX(E2:E71)</f>
        <v>96</v>
      </c>
    </row>
    <row r="74" spans="1:12" ht="15.5" customHeight="1" x14ac:dyDescent="0.5">
      <c r="E74" s="14">
        <f>LARGE(E2:E71,5)</f>
        <v>90</v>
      </c>
    </row>
    <row r="75" spans="1:12" ht="20" customHeight="1" x14ac:dyDescent="0.5">
      <c r="E75" s="14">
        <f>SMALL(E2:E71,2)</f>
        <v>5</v>
      </c>
    </row>
  </sheetData>
  <autoFilter ref="E1:G71" xr:uid="{1388B65B-6FDA-4203-917C-17E32AD21695}">
    <sortState xmlns:xlrd2="http://schemas.microsoft.com/office/spreadsheetml/2017/richdata2" ref="E2:G71">
      <sortCondition ref="E1:E71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Vaibhav Khandekar</cp:lastModifiedBy>
  <cp:lastPrinted>2023-07-22T16:18:11Z</cp:lastPrinted>
  <dcterms:created xsi:type="dcterms:W3CDTF">2023-06-25T12:54:59Z</dcterms:created>
  <dcterms:modified xsi:type="dcterms:W3CDTF">2023-07-25T03:47:34Z</dcterms:modified>
</cp:coreProperties>
</file>